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autoCompressPictures="0" defaultThemeVersion="124226"/>
  <mc:AlternateContent xmlns:mc="http://schemas.openxmlformats.org/markup-compatibility/2006">
    <mc:Choice Requires="x15">
      <x15ac:absPath xmlns:x15ac="http://schemas.microsoft.com/office/spreadsheetml/2010/11/ac" url="https://nusu-my.sharepoint.com/personal/dbscky_nus_edu_sg/Documents/FYP 2324 Marcus Ooi/Past data - DO NOT SHARE/"/>
    </mc:Choice>
  </mc:AlternateContent>
  <xr:revisionPtr revIDLastSave="18" documentId="8_{7A5C34E4-3D0F-441C-8C58-D69388B3FE71}" xr6:coauthVersionLast="47" xr6:coauthVersionMax="47" xr10:uidLastSave="{D157DC39-1457-4F6E-B0E9-67ED4D2E096E}"/>
  <bookViews>
    <workbookView xWindow="-120" yWindow="-120" windowWidth="20730" windowHeight="11160" firstSheet="6" activeTab="6" xr2:uid="{00000000-000D-0000-FFFF-FFFF00000000}"/>
  </bookViews>
  <sheets>
    <sheet name="2011 environmental" sheetId="7" r:id="rId1"/>
    <sheet name="2012 environmental" sheetId="1" r:id="rId2"/>
    <sheet name="2013 environmental" sheetId="10" r:id="rId3"/>
    <sheet name="2014 environmental" sheetId="13" r:id="rId4"/>
    <sheet name="2015 environmental" sheetId="15" r:id="rId5"/>
    <sheet name="undergrowth" sheetId="14" r:id="rId6"/>
    <sheet name="tree" sheetId="2" r:id="rId7"/>
    <sheet name="seedling" sheetId="9" r:id="rId8"/>
    <sheet name="species" sheetId="6" r:id="rId9"/>
    <sheet name="Rattan 2011" sheetId="8" r:id="rId10"/>
  </sheets>
  <definedNames>
    <definedName name="_xlnm._FilterDatabase" localSheetId="2" hidden="1">'2013 environmental'!$A$2:$BN$2</definedName>
    <definedName name="_xlnm._FilterDatabase" localSheetId="3" hidden="1">'2014 environmental'!$A$2:$BN$2</definedName>
    <definedName name="_xlnm._FilterDatabase" localSheetId="4" hidden="1">'2015 environmental'!$A$1:$BD$42</definedName>
    <definedName name="_xlnm._FilterDatabase" localSheetId="7" hidden="1">seedling!$A$1:$L$282</definedName>
    <definedName name="_xlnm._FilterDatabase" localSheetId="8" hidden="1">species!$A$1:$H$1</definedName>
    <definedName name="_xlnm._FilterDatabase" localSheetId="6" hidden="1">tree!$A$1:$O$5006</definedName>
    <definedName name="_xlnm._FilterDatabase" localSheetId="5" hidden="1">undergrowth!$A$1:$L$3034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P37" i="15" l="1"/>
  <c r="F144" i="9"/>
  <c r="F244" i="9"/>
  <c r="AM14" i="10"/>
  <c r="AL14" i="10"/>
  <c r="AJ14" i="10"/>
  <c r="Z14" i="10"/>
  <c r="Y14" i="10"/>
  <c r="X14" i="10"/>
  <c r="AM13" i="10"/>
  <c r="AJ13" i="10"/>
  <c r="AH13" i="10"/>
  <c r="AG13" i="10"/>
  <c r="AB13" i="10"/>
  <c r="Y13" i="10"/>
  <c r="X13" i="10"/>
  <c r="AL12" i="10"/>
  <c r="AJ12" i="10"/>
  <c r="Y12" i="10"/>
  <c r="AL11" i="10"/>
  <c r="AK11" i="10"/>
  <c r="AE11" i="10"/>
  <c r="AB11" i="10"/>
  <c r="Y10" i="10"/>
  <c r="X10" i="10"/>
  <c r="AM9" i="10"/>
  <c r="AK9" i="10"/>
  <c r="AH9" i="10"/>
  <c r="AG9" i="10"/>
  <c r="AF9" i="10"/>
  <c r="AE9" i="10"/>
  <c r="AD9" i="10"/>
  <c r="AC9" i="10"/>
  <c r="AB9" i="10"/>
  <c r="AA9" i="10"/>
  <c r="Z9" i="10"/>
  <c r="Y9" i="10"/>
  <c r="X9" i="10"/>
  <c r="AM8" i="10"/>
  <c r="AI8" i="10"/>
  <c r="AH8" i="10"/>
  <c r="AG8" i="10"/>
  <c r="AF8" i="10"/>
  <c r="AA8" i="10"/>
  <c r="AM7" i="10"/>
  <c r="AL7" i="10"/>
  <c r="AI7" i="10"/>
  <c r="AH7" i="10"/>
  <c r="AG7" i="10"/>
  <c r="AI6" i="10"/>
  <c r="AH6" i="10"/>
  <c r="AG6" i="10"/>
  <c r="AF6" i="10"/>
  <c r="AE6" i="10"/>
  <c r="AD6" i="10"/>
  <c r="AC6" i="10"/>
  <c r="AB6" i="10"/>
  <c r="AA6" i="10"/>
  <c r="Z6" i="10"/>
  <c r="Y6" i="10"/>
  <c r="X6" i="10"/>
  <c r="AJ5" i="10"/>
  <c r="AI5" i="10"/>
  <c r="AM4" i="10"/>
  <c r="AK4" i="10"/>
  <c r="AJ4" i="10"/>
  <c r="AI4" i="10"/>
  <c r="AG4" i="10"/>
  <c r="AC4" i="10"/>
  <c r="AB4" i="10"/>
  <c r="Z4" i="10"/>
  <c r="Y4" i="10"/>
  <c r="X4" i="10"/>
  <c r="AL3" i="10"/>
  <c r="Y3" i="10"/>
  <c r="X3" i="10"/>
</calcChain>
</file>

<file path=xl/sharedStrings.xml><?xml version="1.0" encoding="utf-8"?>
<sst xmlns="http://schemas.openxmlformats.org/spreadsheetml/2006/main" count="50064" uniqueCount="10337">
  <si>
    <t>Plot No.</t>
  </si>
  <si>
    <t>Completed?</t>
  </si>
  <si>
    <t>Date</t>
  </si>
  <si>
    <t>Map forest type</t>
  </si>
  <si>
    <t>Map damage type</t>
  </si>
  <si>
    <t>Weather</t>
  </si>
  <si>
    <t>Northing</t>
  </si>
  <si>
    <t>Easting</t>
  </si>
  <si>
    <t>Damage Category</t>
  </si>
  <si>
    <t>Leaf Litter</t>
  </si>
  <si>
    <t>Canopy</t>
  </si>
  <si>
    <t>Soil pH</t>
  </si>
  <si>
    <t>Woody Debris</t>
  </si>
  <si>
    <t>NE</t>
  </si>
  <si>
    <t>SE</t>
  </si>
  <si>
    <t>SW</t>
  </si>
  <si>
    <t>NW</t>
  </si>
  <si>
    <t>Average</t>
  </si>
  <si>
    <t>Kwek</t>
  </si>
  <si>
    <t>Alex</t>
  </si>
  <si>
    <t>Chee Wei</t>
  </si>
  <si>
    <t>Andy</t>
  </si>
  <si>
    <t>N</t>
  </si>
  <si>
    <t>P</t>
  </si>
  <si>
    <t>K</t>
  </si>
  <si>
    <t>H1</t>
  </si>
  <si>
    <t>ü</t>
  </si>
  <si>
    <t>Young</t>
  </si>
  <si>
    <t>Affected</t>
  </si>
  <si>
    <t>Partial Cloudy</t>
  </si>
  <si>
    <t>Average Soil pH collected on 3 June 2011</t>
  </si>
  <si>
    <t>A8</t>
  </si>
  <si>
    <t>Unaffected</t>
  </si>
  <si>
    <t>Cloudy</t>
  </si>
  <si>
    <t>A28</t>
  </si>
  <si>
    <t>H12</t>
  </si>
  <si>
    <t>Sunny</t>
  </si>
  <si>
    <t>H8</t>
  </si>
  <si>
    <t>Overcast/ Light Drizzle</t>
  </si>
  <si>
    <t>A27</t>
  </si>
  <si>
    <t>D12</t>
  </si>
  <si>
    <t>Old</t>
  </si>
  <si>
    <t>G13</t>
  </si>
  <si>
    <t>G17</t>
  </si>
  <si>
    <t>Fair</t>
  </si>
  <si>
    <t>D17</t>
  </si>
  <si>
    <t>H11</t>
  </si>
  <si>
    <t>G4</t>
  </si>
  <si>
    <t>C2</t>
  </si>
  <si>
    <t>Alex replaced by Minh</t>
  </si>
  <si>
    <t>F1</t>
  </si>
  <si>
    <t>Alex replaced by WQ</t>
  </si>
  <si>
    <t>F4</t>
  </si>
  <si>
    <t>Overcast</t>
  </si>
  <si>
    <t>E6</t>
  </si>
  <si>
    <t>G2</t>
  </si>
  <si>
    <t>-</t>
  </si>
  <si>
    <t>D3</t>
  </si>
  <si>
    <t>E3</t>
  </si>
  <si>
    <t>E10</t>
  </si>
  <si>
    <t>D23</t>
  </si>
  <si>
    <t>A2</t>
  </si>
  <si>
    <t>H13</t>
  </si>
  <si>
    <t>D13</t>
  </si>
  <si>
    <t>H18</t>
  </si>
  <si>
    <t>C12</t>
  </si>
  <si>
    <t>H23</t>
  </si>
  <si>
    <t>A58</t>
  </si>
  <si>
    <t>B29</t>
  </si>
  <si>
    <t>NW corner soil and leaf litter not collectable, collected from center instead</t>
  </si>
  <si>
    <t>A63</t>
  </si>
  <si>
    <t>D88</t>
  </si>
  <si>
    <t>D57</t>
  </si>
  <si>
    <t>D18</t>
  </si>
  <si>
    <t>D14</t>
  </si>
  <si>
    <t>B10</t>
  </si>
  <si>
    <t>G14</t>
  </si>
  <si>
    <t>G21</t>
  </si>
  <si>
    <t>H21</t>
  </si>
  <si>
    <t>H16</t>
  </si>
  <si>
    <t>B13</t>
  </si>
  <si>
    <t>Very young secondary forest</t>
  </si>
  <si>
    <t>Completed in 2012?</t>
  </si>
  <si>
    <t>Canopy (dark)</t>
  </si>
  <si>
    <t>Soil moisture</t>
  </si>
  <si>
    <t>Climber Cover</t>
  </si>
  <si>
    <t>NE1</t>
  </si>
  <si>
    <t>NE2</t>
  </si>
  <si>
    <t>NE3</t>
  </si>
  <si>
    <t>NE4</t>
  </si>
  <si>
    <t>SE1</t>
  </si>
  <si>
    <t>SE2</t>
  </si>
  <si>
    <t>SE3</t>
  </si>
  <si>
    <t>SE4</t>
  </si>
  <si>
    <t>SW1</t>
  </si>
  <si>
    <t>SW2</t>
  </si>
  <si>
    <t>SW3</t>
  </si>
  <si>
    <t>SW4</t>
  </si>
  <si>
    <t>NW1</t>
  </si>
  <si>
    <t>NW2</t>
  </si>
  <si>
    <t>NW3</t>
  </si>
  <si>
    <t>NW4</t>
  </si>
  <si>
    <t>Louise</t>
  </si>
  <si>
    <t>Carmen</t>
  </si>
  <si>
    <t>"Other"</t>
  </si>
  <si>
    <t>Notes</t>
  </si>
  <si>
    <t>29/5/2012 &amp; 31/5/2012</t>
  </si>
  <si>
    <t>NA</t>
  </si>
  <si>
    <t>Alex = CK</t>
  </si>
  <si>
    <t>11/5/2012 &amp; 14/5/2012</t>
  </si>
  <si>
    <t>Half overcast half sunny</t>
  </si>
  <si>
    <t>Rainy</t>
  </si>
  <si>
    <t>Kwek=BW; Carmen=XiuJing</t>
  </si>
  <si>
    <t>Kwek=JH; Carmen=May Anne; new tree fall observed just outside the plot, at the northen part of the plot</t>
  </si>
  <si>
    <t>Carmen=BW, "Other"=YW</t>
  </si>
  <si>
    <t>Kwek=CK; Carmen=JH</t>
  </si>
  <si>
    <t>disturbed by a big treefall, canopy beacme open for the southern part of the plot as a new tree fall occurred; Kwek=CK, Carmen=BW, "other" = YiShuen</t>
  </si>
  <si>
    <t>Kwek=YiShuen; Carmen=BW</t>
  </si>
  <si>
    <t>Louise=BW; Carmen=YiShuen</t>
  </si>
  <si>
    <t>Kwek = BW; remember to bring 1 pipe cap - missing pipe cap at 1 corner</t>
  </si>
  <si>
    <t>Cecropia just outside the plot</t>
  </si>
  <si>
    <t>Alex = YW, Carmen = BW</t>
  </si>
  <si>
    <t>Alex = Chow, Louise = YW</t>
  </si>
  <si>
    <t>Cloudy, sunny</t>
  </si>
  <si>
    <t>Alex = BW</t>
  </si>
  <si>
    <t xml:space="preserve">              </t>
  </si>
  <si>
    <t>Alex = Giam; Louise = BW</t>
  </si>
  <si>
    <t>Alex=YW</t>
  </si>
  <si>
    <t>Kwek= May-Anne; Louise = YW; Carmen = BW</t>
  </si>
  <si>
    <t>Kwek = YW, Alex = BW</t>
  </si>
  <si>
    <t>Kwek=YW; no pole at the NE corner</t>
  </si>
  <si>
    <t>Kwek = YW, Louise = WQ</t>
  </si>
  <si>
    <t>forest type and damage category changed: was previously young unaffected. New tree fall occurred, damaging more than half of the plot, see photo no. 0394.</t>
  </si>
  <si>
    <t>20/7/2012 &amp; 23/7/2012</t>
  </si>
  <si>
    <t>Rainy, then sunny</t>
  </si>
  <si>
    <t>Kwek=BW</t>
  </si>
  <si>
    <t>Carmen=YW</t>
  </si>
  <si>
    <t>Kwek=BW, Carmen=YW; one of the 'can't find' trees was measured as 1.5cm dbh but not recorded down, it was climbed by F1-C24.</t>
  </si>
  <si>
    <t>Kwek=May Anne, Carmen = CK</t>
  </si>
  <si>
    <t>Kwek=BW, Carmen=YW</t>
  </si>
  <si>
    <t>Alex=YS, Carmen=CK</t>
  </si>
  <si>
    <t>Kwek=CK, Carmen=XiuJing; a path cut through to the East side (center) of the plot. Cecropia found at the SE of the plot (outside)</t>
  </si>
  <si>
    <t>Carmen=Jolene</t>
  </si>
  <si>
    <t>Kwek=CK, Carmen=YW; new tree falls at the SW of the plot</t>
  </si>
  <si>
    <t>Kwek=CK, Carmen=Riane; tree fall on south and east of plot</t>
  </si>
  <si>
    <t>Kwek=XiuJing</t>
  </si>
  <si>
    <t>Carmen=BW</t>
  </si>
  <si>
    <t>Carmen=BW, "Other"=MayAnne</t>
  </si>
  <si>
    <t>Kwek=CK, Carmen=XiuJing</t>
  </si>
  <si>
    <t>Louise=Crystal, Carmen-YW</t>
  </si>
  <si>
    <t>Kwek=BW, Carmen=Crystal</t>
  </si>
  <si>
    <t>Completed in 2013?</t>
  </si>
  <si>
    <t>Damage Category (2011)</t>
  </si>
  <si>
    <t>No. of Rattan</t>
  </si>
  <si>
    <t>TC</t>
  </si>
  <si>
    <t>13/6/2013</t>
  </si>
  <si>
    <t>Jon substituted Kwek yan</t>
  </si>
  <si>
    <t>5/6/2013</t>
  </si>
  <si>
    <t>11/7/2013</t>
  </si>
  <si>
    <t xml:space="preserve">Almost all the poles of the seedling plots were pulled out of the ground. NW, NE all poles pulled out, SW 3 poles left standing, SE 1 pole left standing. Found all poles lying on the ground except 2 poles for SE plot. </t>
  </si>
  <si>
    <t>25/7/2013</t>
  </si>
  <si>
    <t>Readings by Kwek were estimated by Jon, Louise by Wei wei</t>
  </si>
  <si>
    <t>26/7/2013</t>
  </si>
  <si>
    <t>Acacia mangium outside the plot at east side of the plot</t>
  </si>
  <si>
    <t>22/07/2013</t>
  </si>
  <si>
    <t>West part of plot was affected by a tree fall. Seedling plot SW affected by tree fall. 1 corner of SE seedling plot missing</t>
  </si>
  <si>
    <t>19/7/2013</t>
  </si>
  <si>
    <t>Major tree fall in the plot probably caused by surronding Macaranga gigantea</t>
  </si>
  <si>
    <t>27/6/2013</t>
  </si>
  <si>
    <t>soil is relatively compacted. Leaf litter mainly consists of those from Campnosperma auriculatum</t>
  </si>
  <si>
    <t>30/7/2013</t>
  </si>
  <si>
    <t>17/6/2013</t>
  </si>
  <si>
    <t>Haze+ Fair</t>
  </si>
  <si>
    <t>Soil is more compacted in this plot as compared to other plots. The plot is on a gentle slope</t>
  </si>
  <si>
    <t>28/5/2013</t>
  </si>
  <si>
    <t>Pole at NW corner was removed. Replaced. Tree fall on west side down to centre of plot. Need to bring cap.</t>
  </si>
  <si>
    <t>21/5/2013</t>
  </si>
  <si>
    <t>Due to uneven terrain formed by fallen trees from past few years, it appears that the plot is smaller than expected. The area is calculated to be around 88.605 sq m, which is 13.22 % smaller</t>
  </si>
  <si>
    <t>31/7/2013</t>
  </si>
  <si>
    <t>Beside reservoir. A trail cutting across the plot</t>
  </si>
  <si>
    <t>22/5/2013</t>
  </si>
  <si>
    <t>1 big, 2 small</t>
  </si>
  <si>
    <r>
      <t xml:space="preserve">South side of the plot is affected by a tree fall. The pole at the SW of the plot is bent and covered by debris from the tree fall, and it was moved. The </t>
    </r>
    <r>
      <rPr>
        <i/>
        <sz val="11"/>
        <color theme="1"/>
        <rFont val="Calibri"/>
        <family val="2"/>
        <scheme val="minor"/>
      </rPr>
      <t xml:space="preserve">Pandanus </t>
    </r>
    <r>
      <rPr>
        <sz val="11"/>
        <color theme="1"/>
        <rFont val="Calibri"/>
        <family val="2"/>
        <scheme val="minor"/>
      </rPr>
      <t>from the past 2 years is gone.</t>
    </r>
  </si>
  <si>
    <t>17/7/2013</t>
  </si>
  <si>
    <t>NW corner had 1 pole pulled out but put back, though 1 cap missing. SE corner had 1 pole missing, substituted with tree branch, missing 1 cap, SW corner has 1 pole pulled out, put back but 1 pole missing. Reading for Alex was made by choon yen</t>
  </si>
  <si>
    <t>6/8/2013</t>
  </si>
  <si>
    <t>New treefall south of plot</t>
  </si>
  <si>
    <t>5/7/2013</t>
  </si>
  <si>
    <t>New tree fall on east side of plot. Environmental data for NE the point is on fallen trunk, hence it was measured beside fallen trunk</t>
  </si>
  <si>
    <t>7/8/2013</t>
  </si>
  <si>
    <t>Trail cutting across plot</t>
  </si>
  <si>
    <t>6/6/2013</t>
  </si>
  <si>
    <t>plot on gentle slope, conducted in two days 6/6/13 and 7/6/13</t>
  </si>
  <si>
    <t>1/8/2013</t>
  </si>
  <si>
    <t>North part, just along the line was affected by tree/ branch fall. Estimation of Louise was done by Wei wei</t>
  </si>
  <si>
    <t>31/5/2013</t>
  </si>
  <si>
    <t>9/7/2013</t>
  </si>
  <si>
    <t>Environmental variables of the NW corner were obtained beside a log</t>
  </si>
  <si>
    <t>29/6/2013</t>
  </si>
  <si>
    <t xml:space="preserve">NE part of the plot has lots of rattans, Yifei and Ruici and did the plot </t>
  </si>
  <si>
    <t>16/7/2013</t>
  </si>
  <si>
    <t>NE corner had its environmental data collected beside a fallen log. Tree fall at NE corner and south middle of plot</t>
  </si>
  <si>
    <t>8/7/2013</t>
  </si>
  <si>
    <t>Soil collected a distance away from the actual point because of rootmas at SE corner</t>
  </si>
  <si>
    <t>19/6/2013</t>
  </si>
  <si>
    <t>Plot was completed in two days, 19/6/2013 and 24/6/2013 due to haze. Soil seems more compact in this plot. Estimations were made by Jon and Jun Hao</t>
  </si>
  <si>
    <t>4/7/2013</t>
  </si>
  <si>
    <t>Split into two days, 4/7/2013 and 5/7/2013 to complete</t>
  </si>
  <si>
    <t>25/6/2013</t>
  </si>
  <si>
    <t>near reservoir</t>
  </si>
  <si>
    <t>29/5/2013</t>
  </si>
  <si>
    <t>South east corcer, soil collection point moved because it was on a log. East side is still disturbed by the old tree fall. Dead trees lying across the east side. Plot did on 2 days, 29 and 30 may 2013</t>
  </si>
  <si>
    <t>1/7/2013</t>
  </si>
  <si>
    <t>23/5/2013</t>
  </si>
  <si>
    <t>Probably a new tree fall across the center  of the plot. Tree measurements were carried out on 23/5 and 27/5</t>
  </si>
  <si>
    <t>20/5/2013</t>
  </si>
  <si>
    <t>2 Cecropia saplings were found in the plot.</t>
  </si>
  <si>
    <t>4/6/2013</t>
  </si>
  <si>
    <t>15/7/2013</t>
  </si>
  <si>
    <t>NW pole moved in slightly because line is too tight. Reading by kwek yan was replaced by choon yen</t>
  </si>
  <si>
    <t>10/6/1013</t>
  </si>
  <si>
    <t>Plot is dominated by rattan which are making up the canopy</t>
  </si>
  <si>
    <t>03/07/2013</t>
  </si>
  <si>
    <t>Tree fall around the plot</t>
  </si>
  <si>
    <t>11/6/2013</t>
  </si>
  <si>
    <t>Probably a rattan fell and crushed some of the plot</t>
  </si>
  <si>
    <t>2/7/2013</t>
  </si>
  <si>
    <t>23/7/2013</t>
  </si>
  <si>
    <t>SW environmental point is on a log, moved to the side. SE part of the plot is dominated by resam</t>
  </si>
  <si>
    <t>2/8/2013</t>
  </si>
  <si>
    <t>Near reservoir edge, with gentle slope</t>
  </si>
  <si>
    <t>Completed in 2014?</t>
  </si>
  <si>
    <t>P1</t>
  </si>
  <si>
    <t>P2</t>
  </si>
  <si>
    <t>P3</t>
  </si>
  <si>
    <t>P4</t>
  </si>
  <si>
    <t>P5</t>
  </si>
  <si>
    <t>29/05/2014</t>
  </si>
  <si>
    <t>Person who measured this last year read the tape wrongly</t>
  </si>
  <si>
    <t>02/06/2014</t>
  </si>
  <si>
    <t>14/08/2014</t>
  </si>
  <si>
    <t>6/6/2014</t>
  </si>
  <si>
    <t>17/7/2014</t>
  </si>
  <si>
    <t>12/08/2014</t>
  </si>
  <si>
    <t>SW has treefall, canopy has opened up</t>
  </si>
  <si>
    <t>01/08/2014</t>
  </si>
  <si>
    <t>19/06/2014</t>
  </si>
  <si>
    <t>NW corner has a small disturbance</t>
  </si>
  <si>
    <t>15/07/2014</t>
  </si>
  <si>
    <t>08/08/2014</t>
  </si>
  <si>
    <t>20/08/2014</t>
  </si>
  <si>
    <t>Soil seems to be upturned</t>
  </si>
  <si>
    <t>20/05/2014</t>
  </si>
  <si>
    <t>08/07/2014</t>
  </si>
  <si>
    <t>30/06/2014</t>
  </si>
  <si>
    <t>Only NW corner is not affected by tree fall</t>
  </si>
  <si>
    <t>05/06/2014</t>
  </si>
  <si>
    <t>East side is slightly disturbed by tree fall</t>
  </si>
  <si>
    <t>27/06/2014</t>
  </si>
  <si>
    <t>04/07/2014</t>
  </si>
  <si>
    <t>16/07/2014</t>
  </si>
  <si>
    <t>30/05/2014</t>
  </si>
  <si>
    <t>Take Fiona's readings for canopy openness; wild boar disturbance; Acacia mangium just outside the plot</t>
  </si>
  <si>
    <t>18/08/2014</t>
  </si>
  <si>
    <t>10/06/2014</t>
  </si>
  <si>
    <t>The last tree of this plot is T95, the new tree should be T96</t>
  </si>
  <si>
    <t>17/06/2014</t>
  </si>
  <si>
    <t>18/06/2014</t>
  </si>
  <si>
    <t>23/06/2014</t>
  </si>
  <si>
    <t>11/08/2014</t>
  </si>
  <si>
    <t>Readjusted SW corner</t>
  </si>
  <si>
    <t>27/05/2014</t>
  </si>
  <si>
    <t>Seems that Santiria apiculata could actually be Dacryodes longifolia</t>
  </si>
  <si>
    <t>07/07/2014</t>
  </si>
  <si>
    <t>03/06/2014</t>
  </si>
  <si>
    <t>25/06/2014</t>
  </si>
  <si>
    <t>The plot seems empty/open. A pile of animal (wild boar?) shit in the plot</t>
  </si>
  <si>
    <t>01/07/2014</t>
  </si>
  <si>
    <t>9/6/2014</t>
  </si>
  <si>
    <t>12/05/2014</t>
  </si>
  <si>
    <t>Did for two days, took an hour to collect 10+ leaves for functional</t>
  </si>
  <si>
    <t>11/07/2014</t>
  </si>
  <si>
    <t>21/05/2014, 22/05/2014</t>
  </si>
  <si>
    <t>21/08/2014</t>
  </si>
  <si>
    <t>&gt;30</t>
  </si>
  <si>
    <t>NE: A pile of climber has fallen on it</t>
  </si>
  <si>
    <t>2/07/2014</t>
  </si>
  <si>
    <t>Sunny (Fair)</t>
  </si>
  <si>
    <t>19/08/2014</t>
  </si>
  <si>
    <t>03/07/2014</t>
  </si>
  <si>
    <t>13/08/2014</t>
  </si>
  <si>
    <t>Must make this a boat plot in 2015</t>
  </si>
  <si>
    <t>19/05/2014</t>
  </si>
  <si>
    <t>North side had a track of wild boar disturbances with soil uprooted</t>
  </si>
  <si>
    <t>Completed in 2015?</t>
  </si>
  <si>
    <t>23/06/2015</t>
  </si>
  <si>
    <t>5L</t>
  </si>
  <si>
    <t>2L</t>
  </si>
  <si>
    <t>3L</t>
  </si>
  <si>
    <t>10L</t>
  </si>
  <si>
    <t>9L</t>
  </si>
  <si>
    <t>1L</t>
  </si>
  <si>
    <t>4L</t>
  </si>
  <si>
    <t>6L</t>
  </si>
  <si>
    <t>22/06/2015</t>
  </si>
  <si>
    <t>12L</t>
  </si>
  <si>
    <t>16L</t>
  </si>
  <si>
    <t>32L</t>
  </si>
  <si>
    <t>15L</t>
  </si>
  <si>
    <t>14L</t>
  </si>
  <si>
    <t>14/07/2015</t>
  </si>
  <si>
    <t>11L</t>
  </si>
  <si>
    <t>17L</t>
  </si>
  <si>
    <t>13L</t>
  </si>
  <si>
    <t>7L</t>
  </si>
  <si>
    <t>Ants in NW plot corner and SW plot corner and SW seedling plot and SE plot corner. SW corner under Macaranga gigantea.</t>
  </si>
  <si>
    <t>14/05/2015</t>
  </si>
  <si>
    <t>Thunderstorm</t>
  </si>
  <si>
    <t>8L</t>
  </si>
  <si>
    <t>19/05/2015</t>
  </si>
  <si>
    <t>0L</t>
  </si>
  <si>
    <t>2-3 very large fallen trees, stump + root mass</t>
  </si>
  <si>
    <t>15/05/2015</t>
  </si>
  <si>
    <t>21/07/2015</t>
  </si>
  <si>
    <t>11/06/15</t>
  </si>
  <si>
    <t>19L</t>
  </si>
  <si>
    <t>13/07/2015</t>
  </si>
  <si>
    <t>18L</t>
  </si>
  <si>
    <t>20L</t>
  </si>
  <si>
    <t>Ants collected from NE seedling plot and plot corner and SW plot corner</t>
  </si>
  <si>
    <t>17/06/2015</t>
  </si>
  <si>
    <t>21/05/2015</t>
  </si>
  <si>
    <t>03/06/2015</t>
  </si>
  <si>
    <t>29L</t>
  </si>
  <si>
    <t>Tree fall, affected SE corner of plot</t>
  </si>
  <si>
    <t>18/06/2015</t>
  </si>
  <si>
    <t>25/05/2015</t>
  </si>
  <si>
    <t>28/05/2015</t>
  </si>
  <si>
    <t>Tree fall in SW corner, pole cannot be found. Pole in SE corner bent.</t>
  </si>
  <si>
    <t>20/05/2015</t>
  </si>
  <si>
    <t>25/06/2015</t>
  </si>
  <si>
    <t>02/06/2015</t>
  </si>
  <si>
    <t>23L</t>
  </si>
  <si>
    <t>10/06/2015</t>
  </si>
  <si>
    <t>11/06/2015</t>
  </si>
  <si>
    <t>27L</t>
  </si>
  <si>
    <t>26L</t>
  </si>
  <si>
    <t>Xinyi's woody debris/climber cover not recorded because &gt;5 people</t>
  </si>
  <si>
    <t>22/07/2015</t>
  </si>
  <si>
    <t>42L</t>
  </si>
  <si>
    <t>27/05/2015</t>
  </si>
  <si>
    <t>26/05/2015</t>
  </si>
  <si>
    <t>04/06/2015</t>
  </si>
  <si>
    <t>29/06/2015</t>
  </si>
  <si>
    <t>22L</t>
  </si>
  <si>
    <t>05/06/2015</t>
  </si>
  <si>
    <t>Drizzling</t>
  </si>
  <si>
    <t>08/06/2015</t>
  </si>
  <si>
    <t>02/07/2015</t>
  </si>
  <si>
    <t>21L</t>
  </si>
  <si>
    <t>09/06/2015</t>
  </si>
  <si>
    <t>12/05/2015</t>
  </si>
  <si>
    <t>Raining</t>
  </si>
  <si>
    <t>Rattan not recorded</t>
  </si>
  <si>
    <t>20/07/2015</t>
  </si>
  <si>
    <t>25L</t>
  </si>
  <si>
    <t>24/06/2015</t>
  </si>
  <si>
    <t>06/07/2015</t>
  </si>
  <si>
    <t>30/06/2015</t>
  </si>
  <si>
    <t>Number of rattan is an average of 4 estimated values</t>
  </si>
  <si>
    <t>03/07/2015</t>
  </si>
  <si>
    <t>All 4 plot corners colonised by small black ants, possibly crematogaster? All rattans are small</t>
  </si>
  <si>
    <t>13/05/2015</t>
  </si>
  <si>
    <t>Species</t>
  </si>
  <si>
    <t>Plot</t>
  </si>
  <si>
    <t>2015-code</t>
  </si>
  <si>
    <t>2015 notes</t>
  </si>
  <si>
    <t>2014-code</t>
  </si>
  <si>
    <t>Photo no./code</t>
  </si>
  <si>
    <t>A2T66C1, Willughbeia</t>
  </si>
  <si>
    <t>A2-57</t>
  </si>
  <si>
    <t>climber on tree</t>
  </si>
  <si>
    <t>Actinodaphne macrophylla</t>
  </si>
  <si>
    <t>13-A2-71</t>
  </si>
  <si>
    <t>Alstonia angustifolia</t>
  </si>
  <si>
    <t>Anisophyllea disticha</t>
  </si>
  <si>
    <t>Aporosa frutescens</t>
  </si>
  <si>
    <t xml:space="preserve">A2-12 </t>
  </si>
  <si>
    <t>13-A2-69</t>
  </si>
  <si>
    <t>Archidendron clypearia</t>
  </si>
  <si>
    <t>Beilschmiedia madang</t>
  </si>
  <si>
    <t xml:space="preserve">A2-8 </t>
  </si>
  <si>
    <t>13-A2-73</t>
  </si>
  <si>
    <t>Burseraceae 1</t>
  </si>
  <si>
    <t>13-A2-60</t>
  </si>
  <si>
    <t>previously ID-ed as Santiria apiculata</t>
  </si>
  <si>
    <t>Calophyllum cf. macrocarpum</t>
  </si>
  <si>
    <t>13-A2-48</t>
  </si>
  <si>
    <t>Calophyllum ferrugineum</t>
  </si>
  <si>
    <t>Calophyllum pulcherrimum</t>
  </si>
  <si>
    <t>Calophyllum teysmannii</t>
  </si>
  <si>
    <t>A2-1</t>
  </si>
  <si>
    <t>13-A2-49</t>
  </si>
  <si>
    <t>Calophyllum wallichianum var. incrassatum</t>
  </si>
  <si>
    <t>A2-8</t>
  </si>
  <si>
    <t>Canarium pilosum</t>
  </si>
  <si>
    <t>Caryota mitis</t>
  </si>
  <si>
    <t>13-A2-50</t>
  </si>
  <si>
    <t>Cinnamomum iners</t>
  </si>
  <si>
    <t>Clerodendrum laevifolium</t>
  </si>
  <si>
    <t>13-A2-59</t>
  </si>
  <si>
    <t>Dacryodes longifolia</t>
  </si>
  <si>
    <t>A2U7</t>
  </si>
  <si>
    <t>Dichapetalum sordidum</t>
  </si>
  <si>
    <t>A2-11</t>
  </si>
  <si>
    <t>climber</t>
  </si>
  <si>
    <t>Diospyros cf. lanceifolia</t>
  </si>
  <si>
    <t>Drepananthus ramuliflorus</t>
  </si>
  <si>
    <t>A2-14</t>
  </si>
  <si>
    <t>Elaeocarpus mastersii</t>
  </si>
  <si>
    <t>13-A2-45, 13-A2-68</t>
  </si>
  <si>
    <t>Elaeocarpus petiolatus</t>
  </si>
  <si>
    <t>Elaeocarpus salicifolius</t>
  </si>
  <si>
    <t>Erycibe tomentosa</t>
  </si>
  <si>
    <t>Fibraurea tinctoria</t>
  </si>
  <si>
    <t>Fissistigma fulgens</t>
  </si>
  <si>
    <t>A2T57-C1</t>
  </si>
  <si>
    <t>6768, 13-A2-63</t>
  </si>
  <si>
    <t>Friesodielsia latifolia</t>
  </si>
  <si>
    <t>A2-4</t>
  </si>
  <si>
    <t>13-A2-44</t>
  </si>
  <si>
    <t>13-A2-44, previously ID-ed as Friesodielsia borneensis</t>
  </si>
  <si>
    <t>Garcinia cf. eugeniifolia</t>
  </si>
  <si>
    <t>13-A2-80, 13-A2-47</t>
  </si>
  <si>
    <t>previously ID-ed as Garcinia rostrata</t>
  </si>
  <si>
    <t>Garcinia cf. parvifolia</t>
  </si>
  <si>
    <t>A2U28</t>
  </si>
  <si>
    <t>parvifolia K.Y. Chong</t>
  </si>
  <si>
    <t>A2-13</t>
  </si>
  <si>
    <t>Gironniera nervosa</t>
  </si>
  <si>
    <t>Gnetum cf. microcarpum</t>
  </si>
  <si>
    <t xml:space="preserve">A2-3 </t>
  </si>
  <si>
    <t>13-A2-78, 13-A2-62, 13-A2-55</t>
  </si>
  <si>
    <t>Gnetum gnemon</t>
  </si>
  <si>
    <t>Gnetum microcarpum? Suspect wrong ID from 2011</t>
  </si>
  <si>
    <t>Gonystylus confusus</t>
  </si>
  <si>
    <t>Grenacheria amentacea</t>
  </si>
  <si>
    <t>Guioa pleuropteris</t>
  </si>
  <si>
    <t>13-A2-72</t>
  </si>
  <si>
    <t>Ixonanthes icosandra</t>
  </si>
  <si>
    <t>Litsea castanea</t>
  </si>
  <si>
    <t>13-A2-74</t>
  </si>
  <si>
    <t>Litsea elliptica</t>
  </si>
  <si>
    <t>13-A2-46</t>
  </si>
  <si>
    <t>Litsea firma</t>
  </si>
  <si>
    <t>A2-5</t>
  </si>
  <si>
    <t>Oxyceros bispinosus</t>
  </si>
  <si>
    <t>Palaquium obovatum</t>
  </si>
  <si>
    <t xml:space="preserve">A2-7 , A2-9 </t>
  </si>
  <si>
    <t>13-A2-66</t>
  </si>
  <si>
    <t>white latex</t>
  </si>
  <si>
    <t>Palaquium rostratum</t>
  </si>
  <si>
    <t>A2-2</t>
  </si>
  <si>
    <t>6771, 13-A2-75, 13-A2-76</t>
  </si>
  <si>
    <t>previously identified as Palaquium impressinervium</t>
  </si>
  <si>
    <t>Piper sp. 1</t>
  </si>
  <si>
    <t>13-A2-52, 13-A2-64</t>
  </si>
  <si>
    <t>Piper porphyrophyllum, Piper caninum</t>
  </si>
  <si>
    <t>Prunus polystachya</t>
  </si>
  <si>
    <t>Rourea asplenifolia</t>
  </si>
  <si>
    <t>Santiria rubiginosa</t>
  </si>
  <si>
    <t>Stenochlaena palustris</t>
  </si>
  <si>
    <t>13-A2-57</t>
  </si>
  <si>
    <t>Strombosia ceylanica</t>
  </si>
  <si>
    <t>13-A2-67</t>
  </si>
  <si>
    <t>Syzygium borneense</t>
  </si>
  <si>
    <t>13-A2-65</t>
  </si>
  <si>
    <t>Syzygium filiforme</t>
  </si>
  <si>
    <t>6764, 13-A2-51, 13-A2-54, 13-A2-58, 13-A2-77</t>
  </si>
  <si>
    <t>Syzygium zeylanicum</t>
  </si>
  <si>
    <t>Taenitis sp.</t>
  </si>
  <si>
    <t>perviously ID-ed as Taenitis blechnoides</t>
  </si>
  <si>
    <t>13-A2-56</t>
  </si>
  <si>
    <t>previously ID-ed as Taenitis interrupta</t>
  </si>
  <si>
    <t>Timonius wallichianus</t>
  </si>
  <si>
    <t>Ventilago malaccensis</t>
  </si>
  <si>
    <t>13-A2-61</t>
  </si>
  <si>
    <t>13-A2-61 previously ID-ed as Smythea macrocarpa</t>
  </si>
  <si>
    <t>Willughbeia coriacea</t>
  </si>
  <si>
    <t>A2T22b-c1</t>
  </si>
  <si>
    <t xml:space="preserve">A2-6 </t>
  </si>
  <si>
    <t>A2-c28; 13-A2-79</t>
  </si>
  <si>
    <t>Willughbeia flavescens</t>
  </si>
  <si>
    <t xml:space="preserve">A2-10 </t>
  </si>
  <si>
    <t>13-A2-53, 13-A2-70</t>
  </si>
  <si>
    <t>previously ID-ed as Willughbeia edulis </t>
  </si>
  <si>
    <t>Aglaia sp. 2</t>
  </si>
  <si>
    <t>A27-68</t>
  </si>
  <si>
    <t>Simple, alternate leaf, swollen stem and petiole base</t>
  </si>
  <si>
    <t>Aidia densiflora</t>
  </si>
  <si>
    <t>13-A27-65</t>
  </si>
  <si>
    <t>Artabotrys cf. suaveolens</t>
  </si>
  <si>
    <t>13-A27-61</t>
  </si>
  <si>
    <t>previously ID-ed as Artabotrys maingayi</t>
  </si>
  <si>
    <t>Arthrophyllum diversifolium</t>
  </si>
  <si>
    <t>Artocarpus elasticus</t>
  </si>
  <si>
    <t>Aspidopterys concava</t>
  </si>
  <si>
    <t>A27-64</t>
  </si>
  <si>
    <t>397, 13-A27-66</t>
  </si>
  <si>
    <t>Calophyllum rufigemmatum</t>
  </si>
  <si>
    <t>Calophyllum sp.</t>
  </si>
  <si>
    <t>13-A27-63, 13-A27-59</t>
  </si>
  <si>
    <t>13-A27-54</t>
  </si>
  <si>
    <t>Cissus hastata</t>
  </si>
  <si>
    <t>A27-66</t>
  </si>
  <si>
    <t>Clidemia hirta</t>
  </si>
  <si>
    <t>A27-67</t>
  </si>
  <si>
    <t>Cnestis palala</t>
  </si>
  <si>
    <t>13-A27-55</t>
  </si>
  <si>
    <t>Combretum sundaicum</t>
  </si>
  <si>
    <t>Connarus semidecandrus</t>
  </si>
  <si>
    <t>Dalbergia velutina</t>
  </si>
  <si>
    <t>Derris amoena var. maingayana</t>
  </si>
  <si>
    <t>Dienia ophrydis</t>
  </si>
  <si>
    <t>Elaeocarpus ferrugineus</t>
  </si>
  <si>
    <t>Maybe&gt;1cm DBH</t>
  </si>
  <si>
    <t>Erycibe leucoxyloides</t>
  </si>
  <si>
    <t>13-A27-57</t>
  </si>
  <si>
    <t>Ficus fistulosa</t>
  </si>
  <si>
    <t>Ficus globosa</t>
  </si>
  <si>
    <t>13-A27-64</t>
  </si>
  <si>
    <t>cf. forbesii by K.Y. Chong</t>
  </si>
  <si>
    <t>previously known as G. forbesii</t>
  </si>
  <si>
    <t>Gynochthodes coriacea</t>
  </si>
  <si>
    <t>A27-70</t>
  </si>
  <si>
    <t>Opposite leaves, liana</t>
  </si>
  <si>
    <t>Gynotroches axillaris</t>
  </si>
  <si>
    <t>Limacia scandens</t>
  </si>
  <si>
    <t>Lindera lucida</t>
  </si>
  <si>
    <t>13-A27-60</t>
  </si>
  <si>
    <t>Macaranga bancana</t>
  </si>
  <si>
    <t>Macaranga gigantea</t>
  </si>
  <si>
    <t>13-A27-53</t>
  </si>
  <si>
    <t>previously ID-ed as Piper porphyrophyllum</t>
  </si>
  <si>
    <t>Porterandia anisophylla</t>
  </si>
  <si>
    <t>A27-69</t>
  </si>
  <si>
    <t>Rhodamnia cinerea</t>
  </si>
  <si>
    <t>Rourea acutipetala</t>
  </si>
  <si>
    <t>13-A27-52</t>
  </si>
  <si>
    <t>Rourea minor</t>
  </si>
  <si>
    <t>Smilax setosa</t>
  </si>
  <si>
    <t>13-A27-58</t>
  </si>
  <si>
    <t>Spatholobus ferrugineus</t>
  </si>
  <si>
    <t>Syzygium glaucum</t>
  </si>
  <si>
    <t>13-A27-62</t>
  </si>
  <si>
    <t>Syzygium grande</t>
  </si>
  <si>
    <t>13-A27-56</t>
  </si>
  <si>
    <t>A27-65</t>
  </si>
  <si>
    <t>Unknown</t>
  </si>
  <si>
    <t>Unidentified liana</t>
  </si>
  <si>
    <t>Xylopia ferruginea</t>
  </si>
  <si>
    <t>Agelaea macrophylla</t>
  </si>
  <si>
    <t>Anodendron candolleanum</t>
  </si>
  <si>
    <t>A28-U4</t>
  </si>
  <si>
    <t>Aporosa nervosa</t>
  </si>
  <si>
    <t>A28-U5</t>
  </si>
  <si>
    <t>previously ID-ed as Aporosa globifera</t>
  </si>
  <si>
    <t>A28-47</t>
  </si>
  <si>
    <t>4667-4669</t>
  </si>
  <si>
    <t>Aquilaria malaccensis</t>
  </si>
  <si>
    <t>Archidendron microcarpum</t>
  </si>
  <si>
    <t>4665-4666</t>
  </si>
  <si>
    <t>A28-59</t>
  </si>
  <si>
    <t>Baccaurea parviflora</t>
  </si>
  <si>
    <t>A28-53</t>
  </si>
  <si>
    <t>A28-49</t>
  </si>
  <si>
    <t>13-A28-39</t>
  </si>
  <si>
    <t>A28-46</t>
  </si>
  <si>
    <t>A28-U19</t>
  </si>
  <si>
    <t>Dalbergia sp. 1</t>
  </si>
  <si>
    <t>A28-U20</t>
  </si>
  <si>
    <t>A28-51</t>
  </si>
  <si>
    <t>13-A28-42</t>
  </si>
  <si>
    <t>collected</t>
  </si>
  <si>
    <t>Dioscorea laurifolia</t>
  </si>
  <si>
    <t>Dioscorea pyrifolia</t>
  </si>
  <si>
    <t>A28-57</t>
  </si>
  <si>
    <t>Dioscorea?</t>
  </si>
  <si>
    <t>A28-U55</t>
  </si>
  <si>
    <t>Guioa pubescens</t>
  </si>
  <si>
    <t>Ficus aurata</t>
  </si>
  <si>
    <t>A28-50</t>
  </si>
  <si>
    <t>cf forbesii by KY Chong</t>
  </si>
  <si>
    <t>A28-52</t>
  </si>
  <si>
    <t>Garcinia scortechinii</t>
  </si>
  <si>
    <t>A28-54</t>
  </si>
  <si>
    <t>13-A28-43</t>
  </si>
  <si>
    <t>A28-48</t>
  </si>
  <si>
    <t>13-A28-45</t>
  </si>
  <si>
    <t>Guioa pubescens?</t>
  </si>
  <si>
    <t>A28-55</t>
  </si>
  <si>
    <t>previously identified as Guioa pubescens</t>
  </si>
  <si>
    <t>Hevea brasiliensis</t>
  </si>
  <si>
    <t>13-A28-40</t>
  </si>
  <si>
    <t>A28-45</t>
  </si>
  <si>
    <t>Maesa ramentacea</t>
  </si>
  <si>
    <t>A28-56</t>
  </si>
  <si>
    <t>Previously thought to be Piper porphyrophyllum</t>
  </si>
  <si>
    <t>Plectocomia elongata</t>
  </si>
  <si>
    <t>Sterculia coccinea</t>
  </si>
  <si>
    <t>previously ID-ed as Sterculia lanceolata var. coccinea</t>
  </si>
  <si>
    <t>13-A28-41</t>
  </si>
  <si>
    <t>Tetracera cf. macrophylla</t>
  </si>
  <si>
    <t>A28-58</t>
  </si>
  <si>
    <t>4670-72</t>
  </si>
  <si>
    <t>Uncaria sp. 2</t>
  </si>
  <si>
    <t>4673-75</t>
  </si>
  <si>
    <t>previously ID-ed as Uncaria lanosa var. glabrata</t>
  </si>
  <si>
    <t>13-A28-44</t>
  </si>
  <si>
    <t>Aspidopterys or Combretum</t>
  </si>
  <si>
    <t>A58-49, 2013-A58-60</t>
  </si>
  <si>
    <t>A58-01</t>
  </si>
  <si>
    <t>Seedling</t>
  </si>
  <si>
    <t>Ardisia teysmanniana</t>
  </si>
  <si>
    <t>2013-A58-75</t>
  </si>
  <si>
    <t>A58-10</t>
  </si>
  <si>
    <t>A58-65</t>
  </si>
  <si>
    <t>2013-A58-65</t>
  </si>
  <si>
    <t>A58-12</t>
  </si>
  <si>
    <t>Campnosperma auriculatum</t>
  </si>
  <si>
    <t>cf. Anadendrum microstachyum</t>
  </si>
  <si>
    <t>A58-11</t>
  </si>
  <si>
    <t>Aroid, climber</t>
  </si>
  <si>
    <t>2013-A58-64</t>
  </si>
  <si>
    <t>compound, leaflets alternate</t>
  </si>
  <si>
    <t>A58-66</t>
  </si>
  <si>
    <t>Dalbergia junghuhnii</t>
  </si>
  <si>
    <t>A58-04</t>
  </si>
  <si>
    <t>A58-66, 2013-A58-74, 2013-A58-70</t>
  </si>
  <si>
    <t>A58-07</t>
  </si>
  <si>
    <t>A58-56, 2013-A58-72</t>
  </si>
  <si>
    <t>Previously ID-ed as Dalbergia parvifolia</t>
  </si>
  <si>
    <t>Dioscorea prainiana</t>
  </si>
  <si>
    <t>A58-54</t>
  </si>
  <si>
    <t>Previously ID-ed as Dioscorea orbiculata var. tenuifolia</t>
  </si>
  <si>
    <t>Elaeocarpus stipularis</t>
  </si>
  <si>
    <t>Gironniera subaequalis</t>
  </si>
  <si>
    <t>A58-30</t>
  </si>
  <si>
    <t>no sap</t>
  </si>
  <si>
    <t>A58-59</t>
  </si>
  <si>
    <t>A58-06</t>
  </si>
  <si>
    <t>A58-55</t>
  </si>
  <si>
    <t>A58-02</t>
  </si>
  <si>
    <t>2013-A58-69</t>
  </si>
  <si>
    <t>2013-A58-66</t>
  </si>
  <si>
    <t>Litsea lancifolia</t>
  </si>
  <si>
    <t>2013-A58-61, 2013-A58-73</t>
  </si>
  <si>
    <t>Memecylon paniculatum</t>
  </si>
  <si>
    <t>2013-A58-62</t>
  </si>
  <si>
    <t>A58T11C1</t>
  </si>
  <si>
    <t>Used to be called Piper porphyrophyllum and Piper caninum</t>
  </si>
  <si>
    <t>Psychotria penangensis</t>
  </si>
  <si>
    <t>A58-08</t>
  </si>
  <si>
    <t>Psychotria sarmentosa</t>
  </si>
  <si>
    <t>Psydrax sp. 10</t>
  </si>
  <si>
    <t>2013-A58-68, 2013-A58-71</t>
  </si>
  <si>
    <t>Rourea mimosoides</t>
  </si>
  <si>
    <t>Santiria laevigata</t>
  </si>
  <si>
    <t>A58-SW3, A58-03,A58-05</t>
  </si>
  <si>
    <t>A58-63</t>
  </si>
  <si>
    <t>Strychnos ignatii</t>
  </si>
  <si>
    <t>Syzygium lineatum</t>
  </si>
  <si>
    <t>Tabernaemontana corymbosa</t>
  </si>
  <si>
    <t>A58-40</t>
  </si>
  <si>
    <t>2013-A58-76</t>
  </si>
  <si>
    <t>A58-43</t>
  </si>
  <si>
    <t>Xanthophyllum ellipticum</t>
  </si>
  <si>
    <t>A58-09</t>
  </si>
  <si>
    <t>A58-52, 2013-A58-63, 2013-A58-67</t>
  </si>
  <si>
    <t>Xanthophyllum eurhynchum</t>
  </si>
  <si>
    <t>A58-60; 2013-A58-77</t>
  </si>
  <si>
    <t>Acacia auriculiformis</t>
  </si>
  <si>
    <t>2013-A63-103</t>
  </si>
  <si>
    <t>previously ID-ed as Acacia mangium</t>
  </si>
  <si>
    <t>Agrostistachys borneensis</t>
  </si>
  <si>
    <t>Alstonia angustiloba</t>
  </si>
  <si>
    <t>Ampelocissus gracilis</t>
  </si>
  <si>
    <t>A63-89</t>
  </si>
  <si>
    <t>Aporosa globifera</t>
  </si>
  <si>
    <t>A63-105</t>
  </si>
  <si>
    <t>Previously ID-ed as Aporosa penangensis</t>
  </si>
  <si>
    <t>Ardisia sanguinolenta</t>
  </si>
  <si>
    <t>A63-98</t>
  </si>
  <si>
    <t>2013-A63-105, 2013-A63-95</t>
  </si>
  <si>
    <t>6445-6</t>
  </si>
  <si>
    <t>Artabotrys cf. costatus</t>
  </si>
  <si>
    <t>A63-110</t>
  </si>
  <si>
    <t>2013-A63-87, 2013-A63-85</t>
  </si>
  <si>
    <t>2013-A63-104</t>
  </si>
  <si>
    <t>Canthium confertum</t>
  </si>
  <si>
    <t>2013-A63-76</t>
  </si>
  <si>
    <t>Clerodendrum deflexum</t>
  </si>
  <si>
    <t>A63-86</t>
  </si>
  <si>
    <t>6438-39</t>
  </si>
  <si>
    <t>Cratoxylum arborescens</t>
  </si>
  <si>
    <t>A63-104</t>
  </si>
  <si>
    <t>6459-61, 2013-A63-71, 2013-A63-88, 2013-A63-97</t>
  </si>
  <si>
    <t>Croton oblongus</t>
  </si>
  <si>
    <t>2013-A63-101</t>
  </si>
  <si>
    <t>Dicranopteris linearis</t>
  </si>
  <si>
    <t>2013-A63-83</t>
  </si>
  <si>
    <t>Dillenia suffruticosa</t>
  </si>
  <si>
    <t>previously ID-ed as Dioscorea tenuifolia</t>
  </si>
  <si>
    <t>6469-70, 2013-A63-72, 2013-A63-79</t>
  </si>
  <si>
    <t>previously unknown Diospyros styraciformis</t>
  </si>
  <si>
    <t>Diplospora malaccensis</t>
  </si>
  <si>
    <t>2013-A63-80</t>
  </si>
  <si>
    <t>Dissochaeta sp. 1</t>
  </si>
  <si>
    <t>A63-109</t>
  </si>
  <si>
    <t>Fagraea fragrans</t>
  </si>
  <si>
    <t>A63-90</t>
  </si>
  <si>
    <t>2013-A63-74, 2013-A63-82</t>
  </si>
  <si>
    <t>Fern</t>
  </si>
  <si>
    <t>A63-88</t>
  </si>
  <si>
    <t>6457-8</t>
  </si>
  <si>
    <t>A63-36</t>
  </si>
  <si>
    <t>2013-A63-99</t>
  </si>
  <si>
    <t>Gnetum</t>
  </si>
  <si>
    <t>Gomphandra quadrifida</t>
  </si>
  <si>
    <t>A63-99</t>
  </si>
  <si>
    <t>6465-66</t>
  </si>
  <si>
    <t>previously ID-ed as Guioa pleuropteris</t>
  </si>
  <si>
    <t>A63-103</t>
  </si>
  <si>
    <t>2013-A63-81, 2013-A63-107</t>
  </si>
  <si>
    <t>Horsfieldia wallichii</t>
  </si>
  <si>
    <t>6474, 2013-A63-86</t>
  </si>
  <si>
    <t>previously ID-ed as Horsfieldia punctatifolia</t>
  </si>
  <si>
    <t>Ixonanthes reticulata</t>
  </si>
  <si>
    <t>A63-102</t>
  </si>
  <si>
    <t>A63-97</t>
  </si>
  <si>
    <t>Macaranga conifera</t>
  </si>
  <si>
    <t>previously mis-ed as Macaranga hullettii</t>
  </si>
  <si>
    <t>Macaranga heynei</t>
  </si>
  <si>
    <t>Macaranga sp.</t>
  </si>
  <si>
    <t>A63-106</t>
  </si>
  <si>
    <t>Melastoma malabathricum</t>
  </si>
  <si>
    <t>Nephelium maingayi</t>
  </si>
  <si>
    <t>2013-A63-90</t>
  </si>
  <si>
    <t>Nephrolepis auriculata</t>
  </si>
  <si>
    <t>2013-A63-75</t>
  </si>
  <si>
    <t>Ochanostachys amentacea</t>
  </si>
  <si>
    <t>A63-91</t>
  </si>
  <si>
    <t>A63-94</t>
  </si>
  <si>
    <t>Phaeanthus ophthalmicus</t>
  </si>
  <si>
    <t>A63-84</t>
  </si>
  <si>
    <t>6447; 6440-42, 2013-A63-96</t>
  </si>
  <si>
    <t>A63-82</t>
  </si>
  <si>
    <t>previously thought to be Piper porphyrophyllum</t>
  </si>
  <si>
    <t>2013-A63-98</t>
  </si>
  <si>
    <t>2013-A63-100</t>
  </si>
  <si>
    <t>Pternandra echinata</t>
  </si>
  <si>
    <t>2013-A63-92</t>
  </si>
  <si>
    <t>Rourea fulgens</t>
  </si>
  <si>
    <t>2013-A63-50</t>
  </si>
  <si>
    <t>Scleria sp.</t>
  </si>
  <si>
    <t>2013-A63-102</t>
  </si>
  <si>
    <t>Smilax megacarpa</t>
  </si>
  <si>
    <t>A63-107</t>
  </si>
  <si>
    <t>2013-A63-89, 2013-A63-106</t>
  </si>
  <si>
    <t>Spatholobus cf. ridleyi</t>
  </si>
  <si>
    <t>A63-87</t>
  </si>
  <si>
    <t>2013-A63-78</t>
  </si>
  <si>
    <t>A63-85</t>
  </si>
  <si>
    <t>A63-92</t>
  </si>
  <si>
    <t>6470-2</t>
  </si>
  <si>
    <t>white sap</t>
  </si>
  <si>
    <t>2013-A63-93</t>
  </si>
  <si>
    <t>A63-101</t>
  </si>
  <si>
    <t>not fertile</t>
  </si>
  <si>
    <t>Tetracera cf. fagifolia</t>
  </si>
  <si>
    <t xml:space="preserve">To combine </t>
  </si>
  <si>
    <t>A63-91, A63-96</t>
  </si>
  <si>
    <t>2013-A63-70</t>
  </si>
  <si>
    <t>not in list</t>
  </si>
  <si>
    <t>previously ID-ed as Tetracera maingayi</t>
  </si>
  <si>
    <t>A63-95</t>
  </si>
  <si>
    <t>Trigonostemon villosus</t>
  </si>
  <si>
    <t>A63-111</t>
  </si>
  <si>
    <t>2013-A63-73</t>
  </si>
  <si>
    <t>6454-56</t>
  </si>
  <si>
    <t>2013-A63-91</t>
  </si>
  <si>
    <t>2013-A63-108</t>
  </si>
  <si>
    <t>Urceola brachysepala</t>
  </si>
  <si>
    <t>climbing A63T133</t>
  </si>
  <si>
    <t>A63-108</t>
  </si>
  <si>
    <t>6443-44, 2013-A63-94</t>
  </si>
  <si>
    <t>previously ID-ed as Urceola torulosa</t>
  </si>
  <si>
    <t>6462-4, 2013-A63-77</t>
  </si>
  <si>
    <t>2013-A63-84</t>
  </si>
  <si>
    <t>A8-67</t>
  </si>
  <si>
    <t>A8-48</t>
  </si>
  <si>
    <t>2013-A8-60</t>
  </si>
  <si>
    <t>A8-29</t>
  </si>
  <si>
    <t>A8-26</t>
  </si>
  <si>
    <t>A8-64</t>
  </si>
  <si>
    <t>A8-46</t>
  </si>
  <si>
    <t>Campnosperma squamatum</t>
  </si>
  <si>
    <t>Canarium littorale</t>
  </si>
  <si>
    <t>A8-37</t>
  </si>
  <si>
    <t>2013-A8-53</t>
  </si>
  <si>
    <t>A8-63</t>
  </si>
  <si>
    <t>Diospyros styraciformis by Jon Tan</t>
  </si>
  <si>
    <t>A8-59</t>
  </si>
  <si>
    <t>A8-38, 2013-A8-52</t>
  </si>
  <si>
    <t>A8-38, previously ID-ed as Diospyros styraciformis</t>
  </si>
  <si>
    <t>Dysoxylum cauliflorum</t>
  </si>
  <si>
    <t>2013-A8-44</t>
  </si>
  <si>
    <t>Dysoxylum densiflorum</t>
  </si>
  <si>
    <t>2013-A8-55</t>
  </si>
  <si>
    <t>A8-35, 2013-A8-59</t>
  </si>
  <si>
    <t>2013-A8-58</t>
  </si>
  <si>
    <t>Eurycoma longifolia</t>
  </si>
  <si>
    <t>A8-56</t>
  </si>
  <si>
    <t>2013-A8-57</t>
  </si>
  <si>
    <t>both parvifolia and forbesii by KY Chong</t>
  </si>
  <si>
    <t>previously also known as G. forbesii</t>
  </si>
  <si>
    <t>Garcinia nigrolineata</t>
  </si>
  <si>
    <t>A8-61</t>
  </si>
  <si>
    <t>A8-57</t>
  </si>
  <si>
    <t>A8-36, A8-24, 2013-A8-49</t>
  </si>
  <si>
    <t>A8-36, A8-24 previously ID-ed as Gnetum macrostachyum</t>
  </si>
  <si>
    <t>2013-A8-47</t>
  </si>
  <si>
    <t>A8-62</t>
  </si>
  <si>
    <t>Knema intermedia</t>
  </si>
  <si>
    <t>A8-25, A8-28, A8-30, 2013-A8-51</t>
  </si>
  <si>
    <t>A8-42</t>
  </si>
  <si>
    <t>Mitrella kentii</t>
  </si>
  <si>
    <t>2013-A8-48</t>
  </si>
  <si>
    <t>Nepenthes ampullaria</t>
  </si>
  <si>
    <t>A8-66</t>
  </si>
  <si>
    <t>A8-22</t>
  </si>
  <si>
    <t>A8-UG</t>
  </si>
  <si>
    <t>A8-33; 2013-A8-34</t>
  </si>
  <si>
    <t>previously thought to be Piper caninum,  Piper porphyrophyllum</t>
  </si>
  <si>
    <t>Ploiarium alternifolium</t>
  </si>
  <si>
    <t>2013-A8-50</t>
  </si>
  <si>
    <t>Pteris vittata</t>
  </si>
  <si>
    <t>2013-A8-45</t>
  </si>
  <si>
    <t>2013-A8-61</t>
  </si>
  <si>
    <t>A8-47</t>
  </si>
  <si>
    <t>A8-55</t>
  </si>
  <si>
    <t>A8-27</t>
  </si>
  <si>
    <t>A8-45</t>
  </si>
  <si>
    <t>Syzygium claviflorum</t>
  </si>
  <si>
    <t>A8-60</t>
  </si>
  <si>
    <t>2013-A8-54</t>
  </si>
  <si>
    <t>A8-20</t>
  </si>
  <si>
    <t>2013-A8-46</t>
  </si>
  <si>
    <t>A8-65</t>
  </si>
  <si>
    <t>Xanthophyllum flavescens</t>
  </si>
  <si>
    <t>A8-58</t>
  </si>
  <si>
    <t>2013-A8-56</t>
  </si>
  <si>
    <t>Adiantum latifolium</t>
  </si>
  <si>
    <t>B10-26</t>
  </si>
  <si>
    <t>Aglaia sp. 1</t>
  </si>
  <si>
    <t>B10-55</t>
  </si>
  <si>
    <t>alternate spiral</t>
  </si>
  <si>
    <t>Alocasia longiloba</t>
  </si>
  <si>
    <t>B10-46</t>
  </si>
  <si>
    <t>B10-42, 2013-B10-47</t>
  </si>
  <si>
    <t>clear sap, seedling, opposite leaves</t>
  </si>
  <si>
    <t>2013-B10-48</t>
  </si>
  <si>
    <t>Asystasia gangetica ssp. micrantha</t>
  </si>
  <si>
    <t>B10-40</t>
  </si>
  <si>
    <t xml:space="preserve">cf. Cryptocarya nitens </t>
  </si>
  <si>
    <t>B10-30, 2013-B10-41</t>
  </si>
  <si>
    <t>cf. Rourea acutipetala</t>
  </si>
  <si>
    <t>U1</t>
  </si>
  <si>
    <t>Cyathea latebrosa</t>
  </si>
  <si>
    <t>2013- confirmed ID as Cyathea latebrosa</t>
  </si>
  <si>
    <t>B10-22</t>
  </si>
  <si>
    <t>Embelia ribes</t>
  </si>
  <si>
    <t>B10-53</t>
  </si>
  <si>
    <t>seedling</t>
  </si>
  <si>
    <t>B10-42</t>
  </si>
  <si>
    <t>both G. parvifolia and G. forbesii by KY Chong</t>
  </si>
  <si>
    <t>B10-23</t>
  </si>
  <si>
    <t>Glycosmis chlorosperma</t>
  </si>
  <si>
    <t>B10-34</t>
  </si>
  <si>
    <t>Kunstleria ridleyi</t>
  </si>
  <si>
    <t>B10-47</t>
  </si>
  <si>
    <t>B10-36</t>
  </si>
  <si>
    <t>Litsea cf. accedens</t>
  </si>
  <si>
    <t>B10-24</t>
  </si>
  <si>
    <t>Lygodium flexuosum</t>
  </si>
  <si>
    <t>B10-37</t>
  </si>
  <si>
    <t>Mallotus paniculatus</t>
  </si>
  <si>
    <t>2013-B10-45</t>
  </si>
  <si>
    <t>Morella esculenta</t>
  </si>
  <si>
    <t>2013-B10-40</t>
  </si>
  <si>
    <t>Nothaphoebe umbelliflora</t>
  </si>
  <si>
    <t>B10-41, 32, 2013-B10-43</t>
  </si>
  <si>
    <t>B10-52</t>
  </si>
  <si>
    <t>B10-29, 2013-B10-50</t>
  </si>
  <si>
    <t>Piper flavimarginatum</t>
  </si>
  <si>
    <t>B10-49, B10-43</t>
  </si>
  <si>
    <t>B10-27, 2013-B10-49</t>
  </si>
  <si>
    <t>previously ID-ed as Piper caninum, Piper flavimarginatum</t>
  </si>
  <si>
    <t>Poaceae</t>
  </si>
  <si>
    <t>2013-B10-42</t>
  </si>
  <si>
    <t>2013- not collected, Ottocholoa? Grass no flower</t>
  </si>
  <si>
    <t>Scindapsus hederaceus</t>
  </si>
  <si>
    <t>B10-19</t>
  </si>
  <si>
    <t>B10-48</t>
  </si>
  <si>
    <t>B10-45</t>
  </si>
  <si>
    <t>2013-B10-46</t>
  </si>
  <si>
    <t>Spermacoce latifolia</t>
  </si>
  <si>
    <t>2013-B10-51</t>
  </si>
  <si>
    <t>cf. blechnoides</t>
  </si>
  <si>
    <t>Tetracera indica</t>
  </si>
  <si>
    <t>Trema cannabina</t>
  </si>
  <si>
    <t>2013-B10-39</t>
  </si>
  <si>
    <t>unknown</t>
  </si>
  <si>
    <t>2013-B10-44</t>
  </si>
  <si>
    <t>Vitex pinnata</t>
  </si>
  <si>
    <t>B10-44</t>
  </si>
  <si>
    <t>B10-51</t>
  </si>
  <si>
    <t>B10-50</t>
  </si>
  <si>
    <t>B10-35</t>
  </si>
  <si>
    <t>previously ID-ed as Glochidion rubrum</t>
  </si>
  <si>
    <t>B10-21</t>
  </si>
  <si>
    <t>B13-30, B13-36</t>
  </si>
  <si>
    <t>B13-25</t>
  </si>
  <si>
    <t>B13-37</t>
  </si>
  <si>
    <t>U3</t>
  </si>
  <si>
    <t>2013-B13-35</t>
  </si>
  <si>
    <t>previously known as Artabotrys crassifolius</t>
  </si>
  <si>
    <t>Asplenium nidus</t>
  </si>
  <si>
    <t>B13-36</t>
  </si>
  <si>
    <t>B13-31</t>
  </si>
  <si>
    <t>B13-35</t>
  </si>
  <si>
    <t>2013-B13-33</t>
  </si>
  <si>
    <t>Grewia laevigata</t>
  </si>
  <si>
    <t>B13-26</t>
  </si>
  <si>
    <t>2013-B13-34</t>
  </si>
  <si>
    <t>Indorouchera griffithiana</t>
  </si>
  <si>
    <t>2013-B13-32, 2013-B13-36</t>
  </si>
  <si>
    <t>Leuconotis griffithii</t>
  </si>
  <si>
    <t>B13-33</t>
  </si>
  <si>
    <t>B13-27, 2013-B13-31</t>
  </si>
  <si>
    <t>B13-SE5/B13-32</t>
  </si>
  <si>
    <t>not pressed, U1</t>
  </si>
  <si>
    <t>2013-B13-30</t>
  </si>
  <si>
    <t>B13-34</t>
  </si>
  <si>
    <t>Pronephrium triphyllum</t>
  </si>
  <si>
    <t>Sterculia balanghas</t>
  </si>
  <si>
    <t>Sterculia rubiginosa</t>
  </si>
  <si>
    <t>B13-30 &amp; B13-30b</t>
  </si>
  <si>
    <t>Syzygium griffithii</t>
  </si>
  <si>
    <t>T32, another individual beside it</t>
  </si>
  <si>
    <t>B13-38</t>
  </si>
  <si>
    <t>Sterculia rubiginosa, not pressed</t>
  </si>
  <si>
    <t>Acacia cf. kekapur</t>
  </si>
  <si>
    <t>Alseodaphne nigrescens</t>
  </si>
  <si>
    <t>Amischotolype gracilis</t>
  </si>
  <si>
    <t>2013-9831-4</t>
  </si>
  <si>
    <t>Antidesma cf. cuspidatum</t>
  </si>
  <si>
    <t>2013-B29-114</t>
  </si>
  <si>
    <t>Aporosa cf. nervosa</t>
  </si>
  <si>
    <t>B29-86</t>
  </si>
  <si>
    <t>Petiole, double swollen gland at leaf base</t>
  </si>
  <si>
    <t>6495-6</t>
  </si>
  <si>
    <t>B29-92</t>
  </si>
  <si>
    <t>6493-4</t>
  </si>
  <si>
    <t>2014-not pressed</t>
  </si>
  <si>
    <t>Argyreia ridleyi</t>
  </si>
  <si>
    <t>2013-B29-79</t>
  </si>
  <si>
    <t>Aristolochia sp.</t>
  </si>
  <si>
    <t>B29-83</t>
  </si>
  <si>
    <t>climber twig and leaf underside brown and hairy</t>
  </si>
  <si>
    <t>2013-B29-106</t>
  </si>
  <si>
    <t>B29-94</t>
  </si>
  <si>
    <t>Asplenium sp.</t>
  </si>
  <si>
    <t>B29-96</t>
  </si>
  <si>
    <t>too young to tell species</t>
  </si>
  <si>
    <t>6497-9</t>
  </si>
  <si>
    <t>Byttneria maingayi</t>
  </si>
  <si>
    <t>B29-85</t>
  </si>
  <si>
    <t>B29-101</t>
  </si>
  <si>
    <t>Castanopsis cf. wallichii</t>
  </si>
  <si>
    <t>B29-100</t>
  </si>
  <si>
    <t>cf. Wrightia laevis</t>
  </si>
  <si>
    <t>B29-98</t>
  </si>
  <si>
    <t>2013-B29-105, 2013-9926-29</t>
  </si>
  <si>
    <t>Cissus cf. nodosa</t>
  </si>
  <si>
    <t>2013-B29-83</t>
  </si>
  <si>
    <t>2013-B29-93</t>
  </si>
  <si>
    <t>6489, 2013-B29-90, 2013-9835-41, 2013-B29-95, 2013-9854-8</t>
  </si>
  <si>
    <t>Cyathea sp.</t>
  </si>
  <si>
    <t>Dalbergia pseudo-sissoo</t>
  </si>
  <si>
    <t>B29-97</t>
  </si>
  <si>
    <t>6504-5</t>
  </si>
  <si>
    <t>6510, 6521, 2013-B29-99, 2013-9897-90</t>
  </si>
  <si>
    <t>Dysoxylum alliaceum</t>
  </si>
  <si>
    <t>B29-90</t>
  </si>
  <si>
    <t>6479-80, 2013-B29-97, 2013-9873-6</t>
  </si>
  <si>
    <t>B29-87</t>
  </si>
  <si>
    <t>6522-3</t>
  </si>
  <si>
    <t>Dysoxylum sp.</t>
  </si>
  <si>
    <t>B29U102</t>
  </si>
  <si>
    <t>too young to confirm which species</t>
  </si>
  <si>
    <t>Erycibe malaccensis</t>
  </si>
  <si>
    <t>6506-7</t>
  </si>
  <si>
    <t>probably not a Erycibe</t>
  </si>
  <si>
    <t>6477-8</t>
  </si>
  <si>
    <t>Galearia fulva</t>
  </si>
  <si>
    <t>previously known as Garcinia forbesii</t>
  </si>
  <si>
    <t>B29-104</t>
  </si>
  <si>
    <t>2013-B29-92, 2013- 9847</t>
  </si>
  <si>
    <t>Goniothalamus macrophyllus</t>
  </si>
  <si>
    <t>B29-88</t>
  </si>
  <si>
    <t>2013-B29-98, 2013-9880-86, 2013-9900</t>
  </si>
  <si>
    <t>14-Tree shrub, alternate leaves, petiole swollen</t>
  </si>
  <si>
    <t>Hopea ferruginea</t>
  </si>
  <si>
    <t>2013-B29-94, 2013-9848-9</t>
  </si>
  <si>
    <t>Hoya latifolia</t>
  </si>
  <si>
    <t>Iodes ovalis</t>
  </si>
  <si>
    <t>6483-4, 2013-B29-82, 2013-9826</t>
  </si>
  <si>
    <t>B29-105</t>
  </si>
  <si>
    <t>2013-B29-109, 2013-9946-51</t>
  </si>
  <si>
    <t>Knema laurina</t>
  </si>
  <si>
    <t>B29-107</t>
  </si>
  <si>
    <t>Koilodepas longifolium</t>
  </si>
  <si>
    <t>6475-6</t>
  </si>
  <si>
    <t>Lauraceae 1</t>
  </si>
  <si>
    <t>B29-102</t>
  </si>
  <si>
    <t>alternate, spiral, erect stem</t>
  </si>
  <si>
    <t>Litsea erectinervia</t>
  </si>
  <si>
    <t>previously ID-ed as Litsea ferruginea</t>
  </si>
  <si>
    <t>6487-8</t>
  </si>
  <si>
    <t>Macaranga trichocarpa</t>
  </si>
  <si>
    <t>6485-6</t>
  </si>
  <si>
    <t>2013-B29-102</t>
  </si>
  <si>
    <t>Memecylon lilacinum</t>
  </si>
  <si>
    <t>Microdesmis caseariifolia</t>
  </si>
  <si>
    <t>previously ID-ed as Dehaasia incrassata</t>
  </si>
  <si>
    <t>6516-7</t>
  </si>
  <si>
    <t>B29-106</t>
  </si>
  <si>
    <t>6518-9</t>
  </si>
  <si>
    <t>Phytocrene bracteata</t>
  </si>
  <si>
    <t>B29-95</t>
  </si>
  <si>
    <t>2013-B29-103, 2013-9913-9</t>
  </si>
  <si>
    <t>previously thought to be Piper flavimarginatum, Piper porphyrophyllum</t>
  </si>
  <si>
    <t>Polyalthia rumphii</t>
  </si>
  <si>
    <t>B29-99</t>
  </si>
  <si>
    <t>2013-B29-104, 2013-9923</t>
  </si>
  <si>
    <t>Psychotria helferiana</t>
  </si>
  <si>
    <t>2013-9861-4</t>
  </si>
  <si>
    <t>Rothmannia macrophylla</t>
  </si>
  <si>
    <t>B29-93</t>
  </si>
  <si>
    <t>6401-2</t>
  </si>
  <si>
    <t>Rubiaceae 1</t>
  </si>
  <si>
    <t>B29-84</t>
  </si>
  <si>
    <t>Opposite leaves with stipules</t>
  </si>
  <si>
    <t>2013-B29-86, 2013- 9830, 2013-B29-110, 2013-9957-59</t>
  </si>
  <si>
    <t>previously ID-ed as Scindapsus pictus</t>
  </si>
  <si>
    <t>2013-B29-87, 2013-B29-85, 2013-9829</t>
  </si>
  <si>
    <t>symmetrical base, previoulsy ID-ed as Spatholobus maingayi</t>
  </si>
  <si>
    <t>Spatholobus sp.</t>
  </si>
  <si>
    <t>2013-B29-84</t>
  </si>
  <si>
    <t>2013-T20C1</t>
  </si>
  <si>
    <t>2013-B29-111, 2013-9952, 2013-9964-5, 2013-B29-100, 2013-9891-98</t>
  </si>
  <si>
    <t>Syzygium cf. scortechinii</t>
  </si>
  <si>
    <t>2013-B29-107, 2013-9930-34</t>
  </si>
  <si>
    <t>Tectaria barberi</t>
  </si>
  <si>
    <t>2013-B29-91, 2013-9844</t>
  </si>
  <si>
    <t>cannot identified</t>
  </si>
  <si>
    <t>Tectaria singaporeana</t>
  </si>
  <si>
    <t>2013- 9850</t>
  </si>
  <si>
    <t>2013- might be problematic ID</t>
  </si>
  <si>
    <t>Teratophyllum ludens</t>
  </si>
  <si>
    <t>2013-B29-80, 2013-9828</t>
  </si>
  <si>
    <t>2013-T22C01</t>
  </si>
  <si>
    <t>Tetracera cf. akara</t>
  </si>
  <si>
    <t>previously ID-ed as Tetracera macrophylla</t>
  </si>
  <si>
    <t xml:space="preserve"> 2013-9859-60</t>
  </si>
  <si>
    <t>Trichosanthes wawraei</t>
  </si>
  <si>
    <t>2013-B29-112, 2013-9961-63</t>
  </si>
  <si>
    <t>2013-B29-88</t>
  </si>
  <si>
    <t>2013-T28C02</t>
  </si>
  <si>
    <t>2013-B29-96, 2013-9865-9</t>
  </si>
  <si>
    <t>2013-B29-81</t>
  </si>
  <si>
    <t>13- &lt;50 cm, shrub</t>
  </si>
  <si>
    <t>2013-B29-113, 2013-9969-72</t>
  </si>
  <si>
    <t>B29-108</t>
  </si>
  <si>
    <t>Lauraceae, ?Cryptocarya</t>
  </si>
  <si>
    <t>B29-91</t>
  </si>
  <si>
    <t>Rubiaceae climber, erect stem</t>
  </si>
  <si>
    <t>2013-B29-89</t>
  </si>
  <si>
    <t>2013-T28C01, Ventilago</t>
  </si>
  <si>
    <t>Urophyllum hirsutum</t>
  </si>
  <si>
    <t>2013-B29-101, 2013-9906-10, 6514-5</t>
  </si>
  <si>
    <t>B29-U101</t>
  </si>
  <si>
    <t>Xerospermum sp.</t>
  </si>
  <si>
    <t>B29-89</t>
  </si>
  <si>
    <t>6481-2</t>
  </si>
  <si>
    <t>previously ID-ed as Xerospermum noronhianum</t>
  </si>
  <si>
    <t>Xylopia malayana</t>
  </si>
  <si>
    <t>B29-103</t>
  </si>
  <si>
    <t>6492, 2013-B29-108, 2013-9939-41</t>
  </si>
  <si>
    <t>Knema sp.</t>
  </si>
  <si>
    <t>Meliaceae, leaves alternate</t>
  </si>
  <si>
    <t>cf. Anadendrum</t>
  </si>
  <si>
    <t>Scindapsus pictus</t>
  </si>
  <si>
    <t>heart-shaped aroid with large splotches/variegation</t>
  </si>
  <si>
    <t>Piper sp. velvety hairy</t>
  </si>
  <si>
    <t>Apocynaceae? No sap</t>
  </si>
  <si>
    <t>C12-67</t>
  </si>
  <si>
    <t>C12-60</t>
  </si>
  <si>
    <t>previously ID-ed as Dacryodes longifolia</t>
  </si>
  <si>
    <t>13-C12-51</t>
  </si>
  <si>
    <t>Centotheca lappacea</t>
  </si>
  <si>
    <t>C12-71</t>
  </si>
  <si>
    <t>Cratoxylum formosum</t>
  </si>
  <si>
    <t>C12-53</t>
  </si>
  <si>
    <t>Cyathea latebrosa, 2013- ID as Cyathea latebrosa</t>
  </si>
  <si>
    <t>C12-68, C12-64, C12-63, C12-61, C12-56</t>
  </si>
  <si>
    <t>C12-52, C12-60, C12-64, C12-54, C12-53, C12-65, C12-44, C12-46</t>
  </si>
  <si>
    <t>C12-49, C12-48</t>
  </si>
  <si>
    <t>previously ID-ed as Dissochaeta gracilis</t>
  </si>
  <si>
    <t>4535-6</t>
  </si>
  <si>
    <t>Entada spiralis</t>
  </si>
  <si>
    <t>Erythropalum scandens</t>
  </si>
  <si>
    <t>13-C12-49</t>
  </si>
  <si>
    <t>both G. parvifolia and G. forbesii</t>
  </si>
  <si>
    <t>C12-65, C12-58</t>
  </si>
  <si>
    <t>C12-40, 4496-8, 13-C12-48</t>
  </si>
  <si>
    <t>c12-51, 4526-8</t>
  </si>
  <si>
    <t>13-C12-50</t>
  </si>
  <si>
    <t>C12-52</t>
  </si>
  <si>
    <t>C12-43, 4504-7, 4511-2</t>
  </si>
  <si>
    <t>4499-500</t>
  </si>
  <si>
    <t>C12-55, C12-57, C12-62</t>
  </si>
  <si>
    <t>C12-39, C12-42</t>
  </si>
  <si>
    <t>C12-59</t>
  </si>
  <si>
    <t>13-C12-53</t>
  </si>
  <si>
    <t>Lophatherum gracile</t>
  </si>
  <si>
    <t>13-C12-54</t>
  </si>
  <si>
    <t>C12-69</t>
  </si>
  <si>
    <t>14- or is 2014-c12-69 Pouteria obovata? No specimen</t>
  </si>
  <si>
    <t>C12-30</t>
  </si>
  <si>
    <t>C12-54</t>
  </si>
  <si>
    <t>C12-55, C12-66</t>
  </si>
  <si>
    <t>C12-70</t>
  </si>
  <si>
    <t>aroid</t>
  </si>
  <si>
    <t>c12-47,4516-8</t>
  </si>
  <si>
    <t>2013- C12-NW7</t>
  </si>
  <si>
    <t>Tacca integrifolia</t>
  </si>
  <si>
    <t>13-C12-52</t>
  </si>
  <si>
    <t>C12-51</t>
  </si>
  <si>
    <t>C12-50, 4522-5</t>
  </si>
  <si>
    <t>C12-50</t>
  </si>
  <si>
    <t>C12-66</t>
  </si>
  <si>
    <t>? Anodendron, seedling, alternate leaves, no apparent stipule, climber</t>
  </si>
  <si>
    <t>C2-30</t>
  </si>
  <si>
    <t>14-Collected</t>
  </si>
  <si>
    <t>Vittaria elongata</t>
  </si>
  <si>
    <t>C2-U29</t>
  </si>
  <si>
    <t>Jon says updated name is Haplopteris elongata</t>
  </si>
  <si>
    <t>Ottochloa nodosa</t>
  </si>
  <si>
    <t>tree</t>
  </si>
  <si>
    <t>Syzygium duthieanum</t>
  </si>
  <si>
    <t>D12-68</t>
  </si>
  <si>
    <t>Agelaea borneensis</t>
  </si>
  <si>
    <t>13-D12-67</t>
  </si>
  <si>
    <t>13-D12-65</t>
  </si>
  <si>
    <t>D12-80</t>
  </si>
  <si>
    <t>D12-32</t>
  </si>
  <si>
    <t>D12-50, 4278, 4280</t>
  </si>
  <si>
    <t>4282, 13-D12-74</t>
  </si>
  <si>
    <t>Carallia brachiata</t>
  </si>
  <si>
    <t>4274-5</t>
  </si>
  <si>
    <t>previously ID-ed as Castanopsis nepheliodes</t>
  </si>
  <si>
    <t>D12-75</t>
  </si>
  <si>
    <t>13-D12-73</t>
  </si>
  <si>
    <t>374-5</t>
  </si>
  <si>
    <t>previously ID-ed as Dioscorea orbiculata var. tenuifolia</t>
  </si>
  <si>
    <t>4276-7</t>
  </si>
  <si>
    <t>Enkleia malaccensis</t>
  </si>
  <si>
    <t>D12-76</t>
  </si>
  <si>
    <t>D12-44, D12-55, D12-64, D12-71, 4284</t>
  </si>
  <si>
    <t>some previously ID-ed as Garcinia forbesii</t>
  </si>
  <si>
    <t>previously ID-ed as Gnetum macrostachyum</t>
  </si>
  <si>
    <t>D12-62</t>
  </si>
  <si>
    <t>Gynochthodes sublanceolata</t>
  </si>
  <si>
    <t>Knema communis</t>
  </si>
  <si>
    <t>4268-9</t>
  </si>
  <si>
    <t>D12-78</t>
  </si>
  <si>
    <t>White sap</t>
  </si>
  <si>
    <t>13-D12-72</t>
  </si>
  <si>
    <t>Lithocarpus lucidus</t>
  </si>
  <si>
    <t>D12-81</t>
  </si>
  <si>
    <t>(ridged stem) Unknown</t>
  </si>
  <si>
    <t>D12-36, 4264</t>
  </si>
  <si>
    <t>13-D12-68</t>
  </si>
  <si>
    <t>D12-77</t>
  </si>
  <si>
    <t>13-D12-64</t>
  </si>
  <si>
    <t>D12-72</t>
  </si>
  <si>
    <t>13-D12-71</t>
  </si>
  <si>
    <t>379, 13-D12-46</t>
  </si>
  <si>
    <t>previously ID-ed as Piper pedicellosum, Piper flavimarginatum,  Piper porphyrophyllum</t>
  </si>
  <si>
    <t>4 individuals</t>
  </si>
  <si>
    <t>4271-2</t>
  </si>
  <si>
    <t>D12-82</t>
  </si>
  <si>
    <t>D12-63</t>
  </si>
  <si>
    <t>D12-84</t>
  </si>
  <si>
    <t>13-D12-66</t>
  </si>
  <si>
    <t>Spatholobus sp. 1</t>
  </si>
  <si>
    <t>previously ID-ed as Spatholobus ferrugineus</t>
  </si>
  <si>
    <t>Sterculia cordata</t>
  </si>
  <si>
    <t>D12-83</t>
  </si>
  <si>
    <t>13-D12-70</t>
  </si>
  <si>
    <t>D12-79</t>
  </si>
  <si>
    <t>Timonius flavescens</t>
  </si>
  <si>
    <t>13-D12-69</t>
  </si>
  <si>
    <t>13-D12-75</t>
  </si>
  <si>
    <t>2013-D13-78</t>
  </si>
  <si>
    <t>2013-D13-105</t>
  </si>
  <si>
    <t>Annonaceae 1</t>
  </si>
  <si>
    <t>D13-52</t>
  </si>
  <si>
    <t>previously ID-ed as Uvaria lobbiana</t>
  </si>
  <si>
    <t>D12-42</t>
  </si>
  <si>
    <t>D13-82</t>
  </si>
  <si>
    <t>D13-83, 2013-D13-76</t>
  </si>
  <si>
    <t>D13-49, 2013-D13-79</t>
  </si>
  <si>
    <t>2013-D13-79 previously ID-ed as Friesodielsia latifolia</t>
  </si>
  <si>
    <t>2013-D13-86</t>
  </si>
  <si>
    <t>Araceae</t>
  </si>
  <si>
    <t>2013-D13-94</t>
  </si>
  <si>
    <t>Blechnum finlaysonianum</t>
  </si>
  <si>
    <t>2013-D13-89</t>
  </si>
  <si>
    <t>D13-98, D13-102</t>
  </si>
  <si>
    <t>2013-D13-108</t>
  </si>
  <si>
    <t>D13-110</t>
  </si>
  <si>
    <t>cf. Calophyllum pulcherrimum but not grooved below</t>
  </si>
  <si>
    <t>D13-107</t>
  </si>
  <si>
    <t>D13-09, D13-88,2013-D13-91</t>
  </si>
  <si>
    <t>Calophyllum wallichianum</t>
  </si>
  <si>
    <t>2013-D13-106</t>
  </si>
  <si>
    <t>Castanopsis lucida</t>
  </si>
  <si>
    <t>D13-69</t>
  </si>
  <si>
    <t>D13-87</t>
  </si>
  <si>
    <t>D13-50, 2013-D13-81</t>
  </si>
  <si>
    <t>D13-99</t>
  </si>
  <si>
    <t>D13-59, 2013-D13-88, 2013-D13-93</t>
  </si>
  <si>
    <t>D13-75, 2013-D13-95, 2013-D13-103</t>
  </si>
  <si>
    <t>Dasymaschalon dasymaschalum</t>
  </si>
  <si>
    <t>D13-95</t>
  </si>
  <si>
    <t>collected, Annonaceae climber</t>
  </si>
  <si>
    <t>Decaspermum parviflorum subsp. quadripartitum</t>
  </si>
  <si>
    <t>D13-67</t>
  </si>
  <si>
    <t>Decaspermum fruticosum</t>
  </si>
  <si>
    <t>D13-104</t>
  </si>
  <si>
    <t>D13-99/109</t>
  </si>
  <si>
    <t>D13-94, D13-96, D13-105</t>
  </si>
  <si>
    <t>D13-58 &amp; 86 &amp; 55, 2013-D13-87, 2013-D13-100, 2013-D13-90</t>
  </si>
  <si>
    <t>2013-D13-87 cf. D13-T41C1</t>
  </si>
  <si>
    <t>Dichapetalum sp.</t>
  </si>
  <si>
    <t>D13-100</t>
  </si>
  <si>
    <t>2013-D13-112</t>
  </si>
  <si>
    <t>Ficus grossularioides</t>
  </si>
  <si>
    <t>Friesodielsia borneensis</t>
  </si>
  <si>
    <t>D13-92</t>
  </si>
  <si>
    <t>D13-88</t>
  </si>
  <si>
    <t>D13-19, D13-18</t>
  </si>
  <si>
    <t>2013-D13-111</t>
  </si>
  <si>
    <t>D13-60</t>
  </si>
  <si>
    <t>Horsfieldia punctatifolia</t>
  </si>
  <si>
    <t>D13-109</t>
  </si>
  <si>
    <t>D13-85</t>
  </si>
  <si>
    <t>D13-89</t>
  </si>
  <si>
    <t>2013-D13-82</t>
  </si>
  <si>
    <t>Knema malayana</t>
  </si>
  <si>
    <t>D13-111</t>
  </si>
  <si>
    <t>White latex</t>
  </si>
  <si>
    <t>D13-112</t>
  </si>
  <si>
    <t>D13-84</t>
  </si>
  <si>
    <t>2013-D13-96</t>
  </si>
  <si>
    <t>Lygodium microphyllum</t>
  </si>
  <si>
    <t>2013-D13-84</t>
  </si>
  <si>
    <t>Macaranga hypoleuca</t>
  </si>
  <si>
    <t>2013-D13-92</t>
  </si>
  <si>
    <t>Melicope lunu-ankenda</t>
  </si>
  <si>
    <t>D13-101</t>
  </si>
  <si>
    <t>D13-71</t>
  </si>
  <si>
    <t>previously ID-ed as Melicope hookeri</t>
  </si>
  <si>
    <t>Meliosma simplicifolia ssp. fruticosa</t>
  </si>
  <si>
    <t>previously ID-ed as Nephrolepis biserrata</t>
  </si>
  <si>
    <t>Nothocissus spicifera</t>
  </si>
  <si>
    <t>2013-D13-107</t>
  </si>
  <si>
    <t>D13-47</t>
  </si>
  <si>
    <t>D13-97</t>
  </si>
  <si>
    <t>D13-43</t>
  </si>
  <si>
    <t>Previously thought to be Piper caninum</t>
  </si>
  <si>
    <t>2013-D13-110</t>
  </si>
  <si>
    <t>D13-51</t>
  </si>
  <si>
    <t>D13-30</t>
  </si>
  <si>
    <t>Salacia korthalsiana</t>
  </si>
  <si>
    <t>D13-106</t>
  </si>
  <si>
    <t>D13-76, 82, 2013-D13-101, 2013-D13-104, 2013-D13T53C01?</t>
  </si>
  <si>
    <t>D13-93</t>
  </si>
  <si>
    <t>previously ID-ed as Spatholobus maingayi</t>
  </si>
  <si>
    <t>D13-72</t>
  </si>
  <si>
    <t>Syzygium acuminatissimum</t>
  </si>
  <si>
    <t>D13-84, D13-108</t>
  </si>
  <si>
    <t>D13-56, 2013-D13-77, 2013-D13-102</t>
  </si>
  <si>
    <t>D13-39</t>
  </si>
  <si>
    <t>D13-35</t>
  </si>
  <si>
    <t>Syzygium ridleyi</t>
  </si>
  <si>
    <t>D13-64</t>
  </si>
  <si>
    <t>Tabernaemontana pauciflora</t>
  </si>
  <si>
    <t>2013-D13-109</t>
  </si>
  <si>
    <t>D13-103</t>
  </si>
  <si>
    <t>2013-D13-98</t>
  </si>
  <si>
    <t>D13-90, D13-91</t>
  </si>
  <si>
    <t>D13-57, 2013-T17-C1</t>
  </si>
  <si>
    <t>Uknown</t>
  </si>
  <si>
    <t>cf. Litsea</t>
  </si>
  <si>
    <t>opp. leaves climber</t>
  </si>
  <si>
    <t>Garcinia? White sap</t>
  </si>
  <si>
    <t>collected, Friesodielsia</t>
  </si>
  <si>
    <t>D13-86, D13-95</t>
  </si>
  <si>
    <t>D13-48, 2013-D13-80</t>
  </si>
  <si>
    <t>previously ID-ed as Uncaria gambir</t>
  </si>
  <si>
    <t>2013-D13-97</t>
  </si>
  <si>
    <t>2013-D13-83</t>
  </si>
  <si>
    <t>Uvaria cordata</t>
  </si>
  <si>
    <t>D13-37</t>
  </si>
  <si>
    <t>D13-42, 53, 2013-D13-85, 2013-D13-75</t>
  </si>
  <si>
    <t>D13-80</t>
  </si>
  <si>
    <t>2013-D13-99</t>
  </si>
  <si>
    <t>D13-74</t>
  </si>
  <si>
    <t>Aglaia glabriflora</t>
  </si>
  <si>
    <t>cf. earlier plot</t>
  </si>
  <si>
    <t>D14-77</t>
  </si>
  <si>
    <t>D14-75, 13-D14-59</t>
  </si>
  <si>
    <t>Previously ID-ed as A. leptantha</t>
  </si>
  <si>
    <t>D14-86</t>
  </si>
  <si>
    <t>cf. Friesodielsia glauca</t>
  </si>
  <si>
    <t>D14-79</t>
  </si>
  <si>
    <t>ID by L Neo</t>
  </si>
  <si>
    <t>D14-76</t>
  </si>
  <si>
    <t>Previously ID-ed as Antidesma coriaceum</t>
  </si>
  <si>
    <t>D14-96</t>
  </si>
  <si>
    <t>D14-88</t>
  </si>
  <si>
    <t>D14-65</t>
  </si>
  <si>
    <t>Bauhinia semibifida var. semibifida</t>
  </si>
  <si>
    <t>Calophyllum macrocarpum</t>
  </si>
  <si>
    <t>D14-93, 13-D14-79</t>
  </si>
  <si>
    <t>previously ID-ed as Calophyllum wallichianum var. incrassatum</t>
  </si>
  <si>
    <t>D14-98</t>
  </si>
  <si>
    <t>D14-59</t>
  </si>
  <si>
    <t>Casearia lobbiana</t>
  </si>
  <si>
    <t>D14-100</t>
  </si>
  <si>
    <t>D14-81, 13-D14-61</t>
  </si>
  <si>
    <t>D4-81, previously ID-ed as Phaeanthus ophthalmicus</t>
  </si>
  <si>
    <t>D14-82</t>
  </si>
  <si>
    <t>D14-72, D14-55</t>
  </si>
  <si>
    <t>D14-93</t>
  </si>
  <si>
    <t>D14-97, 13-D14-75, 13-D14-81, 13-D14-73</t>
  </si>
  <si>
    <t>D14-90</t>
  </si>
  <si>
    <t>13-D14-67</t>
  </si>
  <si>
    <t>D14-94</t>
  </si>
  <si>
    <t>D14-48</t>
  </si>
  <si>
    <t>D14-74</t>
  </si>
  <si>
    <t>D14-30</t>
  </si>
  <si>
    <t>D14-83, D14-99</t>
  </si>
  <si>
    <t>D14-66, 13-D14-62, 13-D14-77</t>
  </si>
  <si>
    <t xml:space="preserve"> 13-D14-82</t>
  </si>
  <si>
    <t>forbesii</t>
  </si>
  <si>
    <t>D14-72</t>
  </si>
  <si>
    <t>KY Chong: Gynochthodes cf. sublanceolata</t>
  </si>
  <si>
    <t>D14-57, 49, 90, 13-D14-83, 13-D14-68</t>
  </si>
  <si>
    <t>Ixora congesta</t>
  </si>
  <si>
    <t>rusty on leaf apices</t>
  </si>
  <si>
    <t>D14-73</t>
  </si>
  <si>
    <t>D14-43, 44, 46, 60, 61, 94</t>
  </si>
  <si>
    <t>Lindsaea ensifolia</t>
  </si>
  <si>
    <t>Fern, not pressed</t>
  </si>
  <si>
    <t>D14-91</t>
  </si>
  <si>
    <t>D14-95</t>
  </si>
  <si>
    <t>D14-87</t>
  </si>
  <si>
    <t>D14-58, 13-D14-64</t>
  </si>
  <si>
    <t>opposite leaf</t>
  </si>
  <si>
    <t>D14-81</t>
  </si>
  <si>
    <t>Ormosia bancana</t>
  </si>
  <si>
    <t>D14-78</t>
  </si>
  <si>
    <t>13-D14-58</t>
  </si>
  <si>
    <t>D14-54</t>
  </si>
  <si>
    <t>dilute white latex</t>
  </si>
  <si>
    <t>D14-85</t>
  </si>
  <si>
    <t>13-D14-69</t>
  </si>
  <si>
    <t>Pandanus militaris var. malayanus</t>
  </si>
  <si>
    <t>D14-50</t>
  </si>
  <si>
    <t>Previously thought to be Piper porphyrophyllum, Piper caninum</t>
  </si>
  <si>
    <t>D14-75</t>
  </si>
  <si>
    <t>D14-53</t>
  </si>
  <si>
    <t>D14-97</t>
  </si>
  <si>
    <t>Many branches fell from outside</t>
  </si>
  <si>
    <t>Salacia grandiflora</t>
  </si>
  <si>
    <t>D14-84</t>
  </si>
  <si>
    <t>13-D14-50</t>
  </si>
  <si>
    <t>D14-71</t>
  </si>
  <si>
    <t>Salacia viminea</t>
  </si>
  <si>
    <t>13-D14-72, 13-D14-80</t>
  </si>
  <si>
    <t>D14-80</t>
  </si>
  <si>
    <t>13-D14-57, 13-D14-76</t>
  </si>
  <si>
    <t>13-D14-78</t>
  </si>
  <si>
    <t>previously ID-ed as Smythea macrocarpa</t>
  </si>
  <si>
    <t>4648-9</t>
  </si>
  <si>
    <t>4647, 2013-D17-69</t>
  </si>
  <si>
    <t>D17-3</t>
  </si>
  <si>
    <t>D17-4</t>
  </si>
  <si>
    <t>Previously thought to be Aquilaria hirta</t>
  </si>
  <si>
    <t>Artocarpus nitidus</t>
  </si>
  <si>
    <t>D17-91</t>
  </si>
  <si>
    <t>4663-4</t>
  </si>
  <si>
    <t>previously ID-ed as Streblus elongatus</t>
  </si>
  <si>
    <t>D17-79</t>
  </si>
  <si>
    <t>D17-83</t>
  </si>
  <si>
    <t>D17-92</t>
  </si>
  <si>
    <t>Calophyllum tetrapterum</t>
  </si>
  <si>
    <t>2013-D17-74</t>
  </si>
  <si>
    <t>D17-69, 4656-7</t>
  </si>
  <si>
    <t>D17-87</t>
  </si>
  <si>
    <t>D17-81</t>
  </si>
  <si>
    <t>awl stipules</t>
  </si>
  <si>
    <t>2013-D17-71</t>
  </si>
  <si>
    <t>D17-62</t>
  </si>
  <si>
    <t>previously ID-ed as Flagellaria indica</t>
  </si>
  <si>
    <t>D17-78</t>
  </si>
  <si>
    <t>D17-71, 4643-44</t>
  </si>
  <si>
    <t>D17-75</t>
  </si>
  <si>
    <t>D17-53</t>
  </si>
  <si>
    <t>D17-82, D17-80</t>
  </si>
  <si>
    <t>4651-2</t>
  </si>
  <si>
    <t>Dioscorea orbiculata</t>
  </si>
  <si>
    <t>on D17T57</t>
  </si>
  <si>
    <t>D17T23C1</t>
  </si>
  <si>
    <t>Dioscorea sp. 1</t>
  </si>
  <si>
    <t>4658</t>
  </si>
  <si>
    <t>previously ID-ed as Dioscorea pyrifolia</t>
  </si>
  <si>
    <t>Dioscorea sp. 2</t>
  </si>
  <si>
    <t>D17-76</t>
  </si>
  <si>
    <t>2013-D17-72</t>
  </si>
  <si>
    <t>cf. parvifolia by K.Y. Chong</t>
  </si>
  <si>
    <t>previosuly known as Garcinia forbesii</t>
  </si>
  <si>
    <t>D17-67</t>
  </si>
  <si>
    <t>2013-D17-70</t>
  </si>
  <si>
    <t>Guioa sp.</t>
  </si>
  <si>
    <t>D17-86</t>
  </si>
  <si>
    <t>young, winged</t>
  </si>
  <si>
    <t>D17-84</t>
  </si>
  <si>
    <t>Lithocarpus ewyckii</t>
  </si>
  <si>
    <t>D17-89</t>
  </si>
  <si>
    <t>D17-55</t>
  </si>
  <si>
    <t>4661-4662, 2013-D17-75</t>
  </si>
  <si>
    <t>Used to be called Piper porphyrophyllum</t>
  </si>
  <si>
    <t>D17-61, 4638-41</t>
  </si>
  <si>
    <t>D17-70</t>
  </si>
  <si>
    <t>awl-stipules, shrub/tree</t>
  </si>
  <si>
    <t>D17-68</t>
  </si>
  <si>
    <t>D17-88</t>
  </si>
  <si>
    <t>D17-74</t>
  </si>
  <si>
    <t>4654,4659</t>
  </si>
  <si>
    <t>D17-90</t>
  </si>
  <si>
    <t>D17-77</t>
  </si>
  <si>
    <t>D17-66, 2013-D17-77</t>
  </si>
  <si>
    <t>very hairy</t>
  </si>
  <si>
    <t>D17-85</t>
  </si>
  <si>
    <t>2013-D17-76</t>
  </si>
  <si>
    <t>Anodendron candolleanum?</t>
  </si>
  <si>
    <t>2013-D18-80</t>
  </si>
  <si>
    <t>D18-60</t>
  </si>
  <si>
    <t>alternate leaves, "hairy" at nodes</t>
  </si>
  <si>
    <t>D18-78</t>
  </si>
  <si>
    <t>D18-75</t>
  </si>
  <si>
    <t>Alternate leaf, bullate</t>
  </si>
  <si>
    <t>D18-80</t>
  </si>
  <si>
    <t>D18-53, 2013-D18-85, 2013-D18-78</t>
  </si>
  <si>
    <t>2013-D18-83</t>
  </si>
  <si>
    <t>previously ID-ed as Calophyllum wallichianum</t>
  </si>
  <si>
    <t>D18-69, 2013-D18-71</t>
  </si>
  <si>
    <t>D18-66</t>
  </si>
  <si>
    <t>Dialium platysepalum</t>
  </si>
  <si>
    <t>D18-76</t>
  </si>
  <si>
    <t>Dracaena cantleyi</t>
  </si>
  <si>
    <t>D18-62, D18-82, 2013-D18-91, 2013-D18-90</t>
  </si>
  <si>
    <t>2013-D18-74</t>
  </si>
  <si>
    <t>D18-49</t>
  </si>
  <si>
    <t>Ficus heteropleura</t>
  </si>
  <si>
    <t>D18-70</t>
  </si>
  <si>
    <t>Fissistigma latifolium var. ovoideum</t>
  </si>
  <si>
    <t>D18-58, 2013-D18-67</t>
  </si>
  <si>
    <t>D18-68</t>
  </si>
  <si>
    <t>D18-39</t>
  </si>
  <si>
    <t>D18-51, D18-79, 2013-D18-70, 2013-D18-76</t>
  </si>
  <si>
    <t>previously also ID-ed as Gynochthodes sublanceolata</t>
  </si>
  <si>
    <t>D18-73</t>
  </si>
  <si>
    <t>D18-48, 2013-D18-72, 2013-D18-66, 2013-D18-86</t>
  </si>
  <si>
    <t>D18-48 previously ID-ed as Horsfieldia polyspherula var. sumatrana</t>
  </si>
  <si>
    <t>Knema curtisii</t>
  </si>
  <si>
    <t>D18-72, 2013-D18-84</t>
  </si>
  <si>
    <t>Lasianthus attenuatus</t>
  </si>
  <si>
    <t>D18-83</t>
  </si>
  <si>
    <t>D18-61, D18-54, 2013-D18-73</t>
  </si>
  <si>
    <t>Litsea grandis</t>
  </si>
  <si>
    <t>D18-77</t>
  </si>
  <si>
    <t>D18-63, 2013-D18-81, 2013-D18-75</t>
  </si>
  <si>
    <t>2013-D18-64</t>
  </si>
  <si>
    <t>D18-50</t>
  </si>
  <si>
    <t>D18-52</t>
  </si>
  <si>
    <t>Previously thought to be Piper porphyrophyllum, Piper flavimarginatum</t>
  </si>
  <si>
    <t>2013-D18-79</t>
  </si>
  <si>
    <t>2013-D18-69</t>
  </si>
  <si>
    <t>D18-64</t>
  </si>
  <si>
    <t>D18-65</t>
  </si>
  <si>
    <t>D18-79</t>
  </si>
  <si>
    <t>should be Sterculia rubiginosa</t>
  </si>
  <si>
    <t>D18-71, 2013-D18-82</t>
  </si>
  <si>
    <t>2013-D18-77</t>
  </si>
  <si>
    <t xml:space="preserve">D18-55, 2013-D18-68, </t>
  </si>
  <si>
    <t>Strychnos axillaris</t>
  </si>
  <si>
    <t>D18-74</t>
  </si>
  <si>
    <t>D18-81, 2013-D18-89</t>
  </si>
  <si>
    <t>stem &gt;1cm</t>
  </si>
  <si>
    <t>D18-84</t>
  </si>
  <si>
    <t>D18-56, 2013-D18-65</t>
  </si>
  <si>
    <t>D18-59</t>
  </si>
  <si>
    <t>climber on T24 identified as T. elmeri</t>
  </si>
  <si>
    <t>2013-D18-87</t>
  </si>
  <si>
    <t>Dioscorea climber</t>
  </si>
  <si>
    <t>2013-D18-88</t>
  </si>
  <si>
    <t>D23-NN2, 6584</t>
  </si>
  <si>
    <t>D23-100</t>
  </si>
  <si>
    <t>Compound, alternate leaflets, tear-drop shape</t>
  </si>
  <si>
    <t>D23-93</t>
  </si>
  <si>
    <t>2013-D23-89</t>
  </si>
  <si>
    <t>Alternate leaves, white latex, faint veins</t>
  </si>
  <si>
    <t>D23-98</t>
  </si>
  <si>
    <t>Artabotrys maingayi</t>
  </si>
  <si>
    <t>D23-99</t>
  </si>
  <si>
    <t>6580-1, 2013-D23-82, 2013-D23-102, 2013-D23-96, 2013-D23-113, 2013-D23-117, 2013-D23-85, also previously know as Artabotrys maingayi</t>
  </si>
  <si>
    <t>2013-D23-106</t>
  </si>
  <si>
    <t>Baccaurea racemosa</t>
  </si>
  <si>
    <t>Bhesa robusta</t>
  </si>
  <si>
    <t>2013-D23-114</t>
  </si>
  <si>
    <t>Buchanania sessifolia</t>
  </si>
  <si>
    <t>D23-85</t>
  </si>
  <si>
    <t>2013-D23-104, 2013-D23-107</t>
  </si>
  <si>
    <t>2013-D23-98</t>
  </si>
  <si>
    <t>D23-NN4, 2013-D23-87</t>
  </si>
  <si>
    <t>2013-D23-79</t>
  </si>
  <si>
    <t>Chassalia curviflora</t>
  </si>
  <si>
    <t>2013-D23-81</t>
  </si>
  <si>
    <t>Compound leaf climber, swollen petiole base</t>
  </si>
  <si>
    <t>D23-96</t>
  </si>
  <si>
    <t>2013-D23-94</t>
  </si>
  <si>
    <t>Previously ID-ed as Cratoxlum maingayi</t>
  </si>
  <si>
    <t>2013-D23-110</t>
  </si>
  <si>
    <t>D23-24</t>
  </si>
  <si>
    <t>6576-7</t>
  </si>
  <si>
    <t>D23-82</t>
  </si>
  <si>
    <t>2013-D23-115</t>
  </si>
  <si>
    <t>Dyera costulata</t>
  </si>
  <si>
    <t>D23-83</t>
  </si>
  <si>
    <t>2013-D23-100, 2013-D23-111</t>
  </si>
  <si>
    <t>6589-90</t>
  </si>
  <si>
    <t>2013-D23-103</t>
  </si>
  <si>
    <t>2013-D23-77</t>
  </si>
  <si>
    <t>D23-81</t>
  </si>
  <si>
    <t>2013-D23-101</t>
  </si>
  <si>
    <t>D23-43</t>
  </si>
  <si>
    <t>D23-94</t>
  </si>
  <si>
    <t>2013-D23-75</t>
  </si>
  <si>
    <t>2013-D23-87</t>
  </si>
  <si>
    <t>D23-102</t>
  </si>
  <si>
    <t>D23-87</t>
  </si>
  <si>
    <t>Labisia pumila</t>
  </si>
  <si>
    <t>D23-50</t>
  </si>
  <si>
    <t>2013-D23-92</t>
  </si>
  <si>
    <t>2013-D23-97</t>
  </si>
  <si>
    <t>2013-D23-116</t>
  </si>
  <si>
    <t>Nenga pumila</t>
  </si>
  <si>
    <t>Nephelium lappaceum</t>
  </si>
  <si>
    <t>2013-D23-90</t>
  </si>
  <si>
    <t>D23-90</t>
  </si>
  <si>
    <t>D23-92, D23-96</t>
  </si>
  <si>
    <t>2013-D23-95</t>
  </si>
  <si>
    <t>Pyrrosia angustata</t>
  </si>
  <si>
    <t>6587-8</t>
  </si>
  <si>
    <t>D23-95</t>
  </si>
  <si>
    <t>2013-D23-77, D23-NN3</t>
  </si>
  <si>
    <t>Sarcotheca griffithii</t>
  </si>
  <si>
    <t>Scleropyrum pentandrum</t>
  </si>
  <si>
    <t>D23-89</t>
  </si>
  <si>
    <t>twig with auxillary thorns, shrub/tree, check</t>
  </si>
  <si>
    <t>2013-D23-84</t>
  </si>
  <si>
    <t>Syzygium nemestrinum</t>
  </si>
  <si>
    <t>D23-88</t>
  </si>
  <si>
    <t>2013-D23-118</t>
  </si>
  <si>
    <t>D23-91</t>
  </si>
  <si>
    <t>D23-84</t>
  </si>
  <si>
    <t>2013-D23-108</t>
  </si>
  <si>
    <t>2013-D23-76</t>
  </si>
  <si>
    <t>Climber</t>
  </si>
  <si>
    <t>D23-NN1, 6574-5</t>
  </si>
  <si>
    <t>D23-92</t>
  </si>
  <si>
    <t>D23-86</t>
  </si>
  <si>
    <t>6578-9</t>
  </si>
  <si>
    <t>2013-D23-88</t>
  </si>
  <si>
    <t>Aporosa lucida</t>
  </si>
  <si>
    <t>2013-D3-59</t>
  </si>
  <si>
    <t>D3-54</t>
  </si>
  <si>
    <t>2013-D3-58</t>
  </si>
  <si>
    <t>2013-D3-46</t>
  </si>
  <si>
    <t>0044, 0056</t>
  </si>
  <si>
    <t>climber on trees</t>
  </si>
  <si>
    <t>D3-50</t>
  </si>
  <si>
    <t>D3-NN1</t>
  </si>
  <si>
    <t>Gnetum latifolium var. funiculare</t>
  </si>
  <si>
    <t>D3-51</t>
  </si>
  <si>
    <t>43, 2013-D3-47</t>
  </si>
  <si>
    <t>2013-D3-54</t>
  </si>
  <si>
    <t>D3-55, D3-60</t>
  </si>
  <si>
    <t>2013-D3-56</t>
  </si>
  <si>
    <t>14-D3-55  compare with D3-SE8</t>
  </si>
  <si>
    <t>2013-D3-55</t>
  </si>
  <si>
    <t>D3-52</t>
  </si>
  <si>
    <t>0057, 0042</t>
  </si>
  <si>
    <t>2013-D3-51</t>
  </si>
  <si>
    <t>2013-D3-43</t>
  </si>
  <si>
    <t>opposite leaves, seedling</t>
  </si>
  <si>
    <t>0058-60</t>
  </si>
  <si>
    <t>D3-53</t>
  </si>
  <si>
    <t>52, 2013-D3-48</t>
  </si>
  <si>
    <t>12-52 Previously ID-ed as Palaquium hexandrum</t>
  </si>
  <si>
    <t>D3-58</t>
  </si>
  <si>
    <t>50, 2013-D3-50</t>
  </si>
  <si>
    <t>D3-57</t>
  </si>
  <si>
    <t>0053-4</t>
  </si>
  <si>
    <t>D3-56</t>
  </si>
  <si>
    <t>2013-D3-49</t>
  </si>
  <si>
    <t>2013-D3-42</t>
  </si>
  <si>
    <t>2013-D3T01C1?</t>
  </si>
  <si>
    <t>Vittaria ensiformis</t>
  </si>
  <si>
    <t>2013-D3-53</t>
  </si>
  <si>
    <t>D3-59</t>
  </si>
  <si>
    <t>39, 2013-D3-52, 2013-D3-44</t>
  </si>
  <si>
    <t>Adinandra dumosa</t>
  </si>
  <si>
    <t>Ampelocissus elegans</t>
  </si>
  <si>
    <t>13-D57-84</t>
  </si>
  <si>
    <t>D57-17</t>
  </si>
  <si>
    <t>Clear sap, climber</t>
  </si>
  <si>
    <t>D57-67</t>
  </si>
  <si>
    <t xml:space="preserve">D57-20 </t>
  </si>
  <si>
    <t>13-D57-82</t>
  </si>
  <si>
    <t xml:space="preserve">D57-14 </t>
  </si>
  <si>
    <t>13-D57-87</t>
  </si>
  <si>
    <t>should be Artabotrys maingayi</t>
  </si>
  <si>
    <t>D57-1, D57-6</t>
  </si>
  <si>
    <t>D57-64, D57-74, 13-D57-T101C1</t>
  </si>
  <si>
    <t>D57-64 previously ID-ed as Artabotrys maingayi</t>
  </si>
  <si>
    <t>Breynia discigera</t>
  </si>
  <si>
    <t>Bromheadia finlaysoniana</t>
  </si>
  <si>
    <t>13-D57-80</t>
  </si>
  <si>
    <t>D57-16</t>
  </si>
  <si>
    <t xml:space="preserve">D57-66 </t>
  </si>
  <si>
    <t>D57-96</t>
  </si>
  <si>
    <t xml:space="preserve">D57-8 </t>
  </si>
  <si>
    <t>D57-21</t>
  </si>
  <si>
    <t>cf. Rothmannia macrophylla</t>
  </si>
  <si>
    <t>D57-11</t>
  </si>
  <si>
    <t>Lasianthus sp. seedling</t>
  </si>
  <si>
    <t>Champereia manillana</t>
  </si>
  <si>
    <t>D57-15</t>
  </si>
  <si>
    <t>Opposite leaves, no stipule/scar, double knee</t>
  </si>
  <si>
    <t xml:space="preserve">D57-67 </t>
  </si>
  <si>
    <t>Cratoxylum cochinchinense</t>
  </si>
  <si>
    <t>D57-9</t>
  </si>
  <si>
    <t>D57-63</t>
  </si>
  <si>
    <t>D57-19</t>
  </si>
  <si>
    <t>D57T118-c01</t>
  </si>
  <si>
    <r>
      <t xml:space="preserve">Reuben agrees that it should be </t>
    </r>
    <r>
      <rPr>
        <i/>
        <sz val="11"/>
        <color theme="1"/>
        <rFont val="Calibri"/>
        <family val="2"/>
        <scheme val="minor"/>
      </rPr>
      <t>D. orbiculata</t>
    </r>
  </si>
  <si>
    <t>D57-10</t>
  </si>
  <si>
    <t>D57-78</t>
  </si>
  <si>
    <t>D57-3</t>
  </si>
  <si>
    <t>D57-89</t>
  </si>
  <si>
    <t>13-D57-86</t>
  </si>
  <si>
    <t>Ficus punctata</t>
  </si>
  <si>
    <t>Flagellaria indica</t>
  </si>
  <si>
    <t>D57-5</t>
  </si>
  <si>
    <t>Syzygium sp. Square stem</t>
  </si>
  <si>
    <t>Glochidion sp.</t>
  </si>
  <si>
    <t>D57-58; 13-D57-T46C1, 13-D57-91</t>
  </si>
  <si>
    <t xml:space="preserve">D57-12, D57-25 </t>
  </si>
  <si>
    <t>should be wrong ID</t>
  </si>
  <si>
    <t>D57-69; D57-75</t>
  </si>
  <si>
    <t>13-D57-83</t>
  </si>
  <si>
    <t>D57T119-c03</t>
  </si>
  <si>
    <t>D57-18</t>
  </si>
  <si>
    <t>D57-87; 13-D57-90</t>
  </si>
  <si>
    <t>13-D57-81</t>
  </si>
  <si>
    <t>D57-65</t>
  </si>
  <si>
    <t>D57-85</t>
  </si>
  <si>
    <t>D57-13</t>
  </si>
  <si>
    <t>D57-73, D57-79</t>
  </si>
  <si>
    <t>D57-88, 13-D57-50</t>
  </si>
  <si>
    <t>13-D57-50 previously ID-ed as Melicope glabra, D57-88 previously ID-ed as Melicope latifolia</t>
  </si>
  <si>
    <t>Nepenthes gracilis</t>
  </si>
  <si>
    <t>D57-61</t>
  </si>
  <si>
    <t>D57-7, D57-26</t>
  </si>
  <si>
    <t>Piper macropiper</t>
  </si>
  <si>
    <t xml:space="preserve">D57-22 </t>
  </si>
  <si>
    <t>D57-39; 13-D57-79, 13-D57-85</t>
  </si>
  <si>
    <t>D57-2</t>
  </si>
  <si>
    <t>Used to be called Piper porphyrophyllum, Piper flavimarginatum, Piper pedicellosum</t>
  </si>
  <si>
    <t>D57-86</t>
  </si>
  <si>
    <t>Sandoricum beccarianum</t>
  </si>
  <si>
    <t>Uncaria callophylla</t>
  </si>
  <si>
    <t>13-D57-T52C1</t>
  </si>
  <si>
    <t>Uncaria sp.</t>
  </si>
  <si>
    <t>Stem found, leaves cannot be collected</t>
  </si>
  <si>
    <t>D57-84</t>
  </si>
  <si>
    <t>D57-80, 13-D57-T58C1, 13-D57-89</t>
  </si>
  <si>
    <t>D57-80 previously ID-ed as Urceola torulosa</t>
  </si>
  <si>
    <t>D57-24</t>
  </si>
  <si>
    <t>Ventilago sp.</t>
  </si>
  <si>
    <t>13-D57-92</t>
  </si>
  <si>
    <t>D57-4</t>
  </si>
  <si>
    <t>D57-62, 60, 72; 13-D57-88</t>
  </si>
  <si>
    <t>2013-D88-65</t>
  </si>
  <si>
    <t>2013-D88-57</t>
  </si>
  <si>
    <t>Alyxia reinwardtii</t>
  </si>
  <si>
    <t>D88-65</t>
  </si>
  <si>
    <t>D88-59, 2013-D88-63</t>
  </si>
  <si>
    <t>D88-67, D88-74</t>
  </si>
  <si>
    <t>2013-D88-62</t>
  </si>
  <si>
    <t>2013-D88-66, 2013-D88-68</t>
  </si>
  <si>
    <t>Bromheadia sp.</t>
  </si>
  <si>
    <t>D88-62</t>
  </si>
  <si>
    <t>D88-48; 2013-D88-56, 2013-D88-69</t>
  </si>
  <si>
    <t>Centotheca sp.</t>
  </si>
  <si>
    <t>D88-72</t>
  </si>
  <si>
    <t>Too small to label</t>
  </si>
  <si>
    <t>D88-68</t>
  </si>
  <si>
    <t>2013-D88-67</t>
  </si>
  <si>
    <t>D88-69</t>
  </si>
  <si>
    <t>D88-63, 2013-D88-73</t>
  </si>
  <si>
    <t>D88-45</t>
  </si>
  <si>
    <t>D88-71</t>
  </si>
  <si>
    <t>D88-56, 2013-D88-54</t>
  </si>
  <si>
    <t>previously ID-ed as Syzygium myrtifolium, the 2014 S. myrtifolium is probably a mis-id too as G. eugenifolia is quite easily mistaken</t>
  </si>
  <si>
    <t>both parvifolia and forbesii by K.Y. Chong</t>
  </si>
  <si>
    <t>D88-66</t>
  </si>
  <si>
    <t>D88-57, D88-60, 2013-D88-71, 2013-D88-72</t>
  </si>
  <si>
    <t>D88-60 previously ID-ed as Garcinia forbesii</t>
  </si>
  <si>
    <t>2013-D88-60</t>
  </si>
  <si>
    <t>D88-63</t>
  </si>
  <si>
    <t>D88-58</t>
  </si>
  <si>
    <t>D88-73</t>
  </si>
  <si>
    <t>Compound, alternate spiral seedling</t>
  </si>
  <si>
    <t>Hoya verticillata</t>
  </si>
  <si>
    <t>2013-D88-64</t>
  </si>
  <si>
    <t>D88-51, 2013-D88-61</t>
  </si>
  <si>
    <t>D88-53</t>
  </si>
  <si>
    <t>2013-D88-70</t>
  </si>
  <si>
    <t>2013-D88-59</t>
  </si>
  <si>
    <t>Nepenthes rafflesiana</t>
  </si>
  <si>
    <t>2013-D88-55</t>
  </si>
  <si>
    <t>D88-43</t>
  </si>
  <si>
    <t>D88-54</t>
  </si>
  <si>
    <t>D88-46</t>
  </si>
  <si>
    <t>2013-D88-58</t>
  </si>
  <si>
    <t>D88-50</t>
  </si>
  <si>
    <t>pinnate leaf sapling</t>
  </si>
  <si>
    <t>?</t>
  </si>
  <si>
    <t>not included in physical data sheet, therefore unsure if present or not, but got seedling, but seedling remarked as Xanthophyllum cf. eurhynchum</t>
  </si>
  <si>
    <t xml:space="preserve">D88-SW4 </t>
  </si>
  <si>
    <t>13-E10-85, 13-E10-89</t>
  </si>
  <si>
    <t>4914-5</t>
  </si>
  <si>
    <t>13-E10-101</t>
  </si>
  <si>
    <t>13-E10-102</t>
  </si>
  <si>
    <t>Artocarpus integer</t>
  </si>
  <si>
    <t>Axonopus compressus</t>
  </si>
  <si>
    <t>E10-66; 13-E10-94</t>
  </si>
  <si>
    <t>E10-4</t>
  </si>
  <si>
    <t>Calophyllum rubiginosum</t>
  </si>
  <si>
    <t>E10-7</t>
  </si>
  <si>
    <t>13-E10-99</t>
  </si>
  <si>
    <t>4928-9; 13-E10-91</t>
  </si>
  <si>
    <t>Clausena excavata</t>
  </si>
  <si>
    <t>E10-U2</t>
  </si>
  <si>
    <t>13-E10-83</t>
  </si>
  <si>
    <t>E10-U10</t>
  </si>
  <si>
    <t>13-E10-96</t>
  </si>
  <si>
    <t>Ficus apiocarpa</t>
  </si>
  <si>
    <t>4916-7</t>
  </si>
  <si>
    <t>Ficus chartacea</t>
  </si>
  <si>
    <t>Fissistigma manubriatum</t>
  </si>
  <si>
    <t>E10-U9</t>
  </si>
  <si>
    <t>previously ID-ed as Garcinia forbesii too</t>
  </si>
  <si>
    <t>E10-U3</t>
  </si>
  <si>
    <t>Garcinia griffithii</t>
  </si>
  <si>
    <t>E10-1</t>
  </si>
  <si>
    <t>Gnetum cf. latifolia</t>
  </si>
  <si>
    <t>E10-U4</t>
  </si>
  <si>
    <t>E10-5</t>
  </si>
  <si>
    <t>Gnetum climber</t>
  </si>
  <si>
    <t>E10-U7</t>
  </si>
  <si>
    <t>4930-1, 13-E10-103</t>
  </si>
  <si>
    <t>4930 previously ID-ed as Gynochthodes sublanceolata</t>
  </si>
  <si>
    <t>Horsfieldia polyspherula</t>
  </si>
  <si>
    <t>4920-1, 13-E10-105</t>
  </si>
  <si>
    <t>4918-9; 4936; 4947; 4938; 13-E10-84</t>
  </si>
  <si>
    <t>13-E10-95</t>
  </si>
  <si>
    <t>E10-9</t>
  </si>
  <si>
    <t>4938; 13-E10-90</t>
  </si>
  <si>
    <t>E10-11, E10-12</t>
  </si>
  <si>
    <t>4945; 13-E10-100</t>
  </si>
  <si>
    <t>E10-8</t>
  </si>
  <si>
    <t>13-E10-87</t>
  </si>
  <si>
    <t>4912-3; 4943, 13-E10-106</t>
  </si>
  <si>
    <t>Morinda rigida</t>
  </si>
  <si>
    <t>13-E10-104</t>
  </si>
  <si>
    <t>E10-10</t>
  </si>
  <si>
    <t>13-E10-80</t>
  </si>
  <si>
    <t>13-E10-98</t>
  </si>
  <si>
    <t>E10-6</t>
  </si>
  <si>
    <t>4934; 13-E10-82</t>
  </si>
  <si>
    <t>13-E10-93, 13-E10-86</t>
  </si>
  <si>
    <t>E10-U6</t>
  </si>
  <si>
    <t>E10-3</t>
  </si>
  <si>
    <t>4922-3; 4926-7; 13-E10-77</t>
  </si>
  <si>
    <t>Uncaria cf. roxburghiana</t>
  </si>
  <si>
    <t>4924-5, 13-E10-81, 13-E10-79</t>
  </si>
  <si>
    <t>4924 previously thought to be Mussaenda sp.</t>
  </si>
  <si>
    <t>13-E10-92</t>
  </si>
  <si>
    <t>preivously ID-ed as Urceoloa torulosa</t>
  </si>
  <si>
    <t>4908-9, 4948; 13-E10-97, 13-E10-78</t>
  </si>
  <si>
    <t>E10-2</t>
  </si>
  <si>
    <t>4914-5; 13-E10-76</t>
  </si>
  <si>
    <t>2013-E3-71</t>
  </si>
  <si>
    <t>Ampelocissus cf. elegans</t>
  </si>
  <si>
    <t>E3-83</t>
  </si>
  <si>
    <t>too young</t>
  </si>
  <si>
    <t>E3-84</t>
  </si>
  <si>
    <t>E3-70</t>
  </si>
  <si>
    <t>E3-74</t>
  </si>
  <si>
    <t>E3-52</t>
  </si>
  <si>
    <t>Baccaurea motleyana</t>
  </si>
  <si>
    <t>E3-69</t>
  </si>
  <si>
    <t>E3-50, 2013-E3-67</t>
  </si>
  <si>
    <t>E3-65</t>
  </si>
  <si>
    <t>E3-45, E3-53</t>
  </si>
  <si>
    <t>Ficus glandulifera</t>
  </si>
  <si>
    <t>E3-78</t>
  </si>
  <si>
    <t>E3-35</t>
  </si>
  <si>
    <t>Ficus variegata</t>
  </si>
  <si>
    <t>E3-71</t>
  </si>
  <si>
    <t>E3-77</t>
  </si>
  <si>
    <t>E3-72</t>
  </si>
  <si>
    <t>E3-57</t>
  </si>
  <si>
    <t>E3-48, E3-55</t>
  </si>
  <si>
    <t>previously also known as Garcinia forbesii</t>
  </si>
  <si>
    <t>E3-68, E3-85</t>
  </si>
  <si>
    <t>E3-14</t>
  </si>
  <si>
    <t>E3-82</t>
  </si>
  <si>
    <t>E3-51</t>
  </si>
  <si>
    <t>E3-76</t>
  </si>
  <si>
    <t>E3-40, 2013-E3-66</t>
  </si>
  <si>
    <t>E3-81</t>
  </si>
  <si>
    <t>E3-54</t>
  </si>
  <si>
    <t>2013-E3-68</t>
  </si>
  <si>
    <t>E3-56</t>
  </si>
  <si>
    <t>Mikania micrantha</t>
  </si>
  <si>
    <t>E3-75</t>
  </si>
  <si>
    <t>E3-49</t>
  </si>
  <si>
    <t>E3-68</t>
  </si>
  <si>
    <t>Spathodea campanulata</t>
  </si>
  <si>
    <t>E3-73</t>
  </si>
  <si>
    <t>E3-59, 2013-E3-70</t>
  </si>
  <si>
    <t>E3-59 previously ID-ed as Sterculia oblongata and Sterculia lanceolata var. coccinea</t>
  </si>
  <si>
    <t>Sterculia sp.</t>
  </si>
  <si>
    <t>Seedling, clear sap</t>
  </si>
  <si>
    <t>E3-67</t>
  </si>
  <si>
    <t>E3-44</t>
  </si>
  <si>
    <t>Unknown, Salacia</t>
  </si>
  <si>
    <t>E3-79, E3-80</t>
  </si>
  <si>
    <t>2013-E3-69</t>
  </si>
  <si>
    <t>2013-E6-89</t>
  </si>
  <si>
    <t>E6-92; E6-51</t>
  </si>
  <si>
    <t>E6-106</t>
  </si>
  <si>
    <t>E6-125</t>
  </si>
  <si>
    <t>2013-E6-113</t>
  </si>
  <si>
    <t>E6-89, E6-90, 2013-E6-101, 2013-E6-124, E6-115</t>
  </si>
  <si>
    <t>Previously ID-ed as Aporosa panangensis</t>
  </si>
  <si>
    <t>E6-105</t>
  </si>
  <si>
    <t>E6-72, 69, E6-65, 2013-E6-103, 2013-E6-108</t>
  </si>
  <si>
    <t>E6-65 previouly ID-ed as Casearia capitellata</t>
  </si>
  <si>
    <t>Archidendron contortum</t>
  </si>
  <si>
    <t>E6-95, 2013-E6-121</t>
  </si>
  <si>
    <t>E6-61</t>
  </si>
  <si>
    <t>Artocarpus sp. 1</t>
  </si>
  <si>
    <t>E6-107</t>
  </si>
  <si>
    <t>2013-E6-102</t>
  </si>
  <si>
    <t>E6-84</t>
  </si>
  <si>
    <t>E6-16</t>
  </si>
  <si>
    <t>E6-109, E6-110</t>
  </si>
  <si>
    <t>E6-54, 70, 2013-E6-104</t>
  </si>
  <si>
    <t>Baccaurea sumatrana</t>
  </si>
  <si>
    <t>E6-98</t>
  </si>
  <si>
    <t>Canarium patentinervium</t>
  </si>
  <si>
    <t>E6-101</t>
  </si>
  <si>
    <t>2013-E6-98</t>
  </si>
  <si>
    <t>E6-99</t>
  </si>
  <si>
    <t>Clerodendrum villosum</t>
  </si>
  <si>
    <t>2013-E6-90</t>
  </si>
  <si>
    <t>E6-120</t>
  </si>
  <si>
    <t>E6-100</t>
  </si>
  <si>
    <t>E6-86, 2013-E6-96, 2013-E6-99, 2013-E6-107, 2013-E6-116</t>
  </si>
  <si>
    <t>E6-47</t>
  </si>
  <si>
    <t>2013-E6-106</t>
  </si>
  <si>
    <t>E6-76, 2013-E6-110</t>
  </si>
  <si>
    <t>E6-76 previously ID-ed as Dissochaeta pallida and D. gracilis</t>
  </si>
  <si>
    <t>2013-E6-105</t>
  </si>
  <si>
    <t>E6-121</t>
  </si>
  <si>
    <t>E6-83</t>
  </si>
  <si>
    <t>E6-112</t>
  </si>
  <si>
    <t>Ixora sp.</t>
  </si>
  <si>
    <t>2013-E6-111</t>
  </si>
  <si>
    <t>E6-103</t>
  </si>
  <si>
    <t>E6-57, 2013-E6-100</t>
  </si>
  <si>
    <t>E6-114</t>
  </si>
  <si>
    <t>E6-88, E6-52</t>
  </si>
  <si>
    <t>Knema latericia</t>
  </si>
  <si>
    <t>E6-113</t>
  </si>
  <si>
    <t>2013-E6-112</t>
  </si>
  <si>
    <t>E6-94, E6-96</t>
  </si>
  <si>
    <t>E6-50; 2013-E6-88</t>
  </si>
  <si>
    <t>E6-50 was noted be a willughbeia coriacea in the data sheet</t>
  </si>
  <si>
    <t>E6-91</t>
  </si>
  <si>
    <t>E6-95, E6-116</t>
  </si>
  <si>
    <t>E6-54, E6-43, E6-66</t>
  </si>
  <si>
    <t>Lygodium longifolium</t>
  </si>
  <si>
    <t>2013-E6-118</t>
  </si>
  <si>
    <t>2013-E6-119</t>
  </si>
  <si>
    <t>E6-42, 2013-E6-91</t>
  </si>
  <si>
    <t>E6-108</t>
  </si>
  <si>
    <t>E6-74</t>
  </si>
  <si>
    <t>previously ID-ed as Piper flavimarginatum</t>
  </si>
  <si>
    <t>Prismatomeris glabra</t>
  </si>
  <si>
    <t>E6-97</t>
  </si>
  <si>
    <t>E6-48, 53</t>
  </si>
  <si>
    <t>E6-48, 53 previously ID-ed as Psychotria rhinocerotis</t>
  </si>
  <si>
    <t>2013-E6-93</t>
  </si>
  <si>
    <t>E6-93</t>
  </si>
  <si>
    <t>Spatholobus ridleyi</t>
  </si>
  <si>
    <t>E6-101, E6-123</t>
  </si>
  <si>
    <t>E6-71, 58</t>
  </si>
  <si>
    <t>E6-102, E6-119</t>
  </si>
  <si>
    <t>Syzygium inophyllum</t>
  </si>
  <si>
    <t>E6-122</t>
  </si>
  <si>
    <t>E6-94, 2013-E6-123</t>
  </si>
  <si>
    <t>previously ID-ed as Syzygium nigricans</t>
  </si>
  <si>
    <t>E6-124</t>
  </si>
  <si>
    <t>E6-45</t>
  </si>
  <si>
    <t>Trema tomentosa</t>
  </si>
  <si>
    <t>2013-E6-109</t>
  </si>
  <si>
    <t>Knema</t>
  </si>
  <si>
    <t>Rourea acutipetala?</t>
  </si>
  <si>
    <t>E6-104, E6-118</t>
  </si>
  <si>
    <t>E6-87, E6-98</t>
  </si>
  <si>
    <t>E6-87; E6-98 previously ID-ed as Urceola torulosa</t>
  </si>
  <si>
    <t>E6-117</t>
  </si>
  <si>
    <t>2013-E6-114, 2013-E6-120</t>
  </si>
  <si>
    <t>Ziziphus calophylla</t>
  </si>
  <si>
    <t>2013-E6-117</t>
  </si>
  <si>
    <t>2013-F1-71</t>
  </si>
  <si>
    <t>F1-101</t>
  </si>
  <si>
    <t>2013-F1-92</t>
  </si>
  <si>
    <t>F1-5665</t>
  </si>
  <si>
    <t>F1-96, F1-103</t>
  </si>
  <si>
    <t>F1-5626-7, F1-5616, 2013-F1-84</t>
  </si>
  <si>
    <t>2013-F1-83</t>
  </si>
  <si>
    <t>F1-11</t>
  </si>
  <si>
    <t>F1-86</t>
  </si>
  <si>
    <t>previously ID-ed as Santiria apiculata/Dacryodes longifolia</t>
  </si>
  <si>
    <t>2013-F1-70</t>
  </si>
  <si>
    <t>cf. Dysoxylum cauliflorum</t>
  </si>
  <si>
    <t>F1-94</t>
  </si>
  <si>
    <t>cf. Gynochthodes coriacea</t>
  </si>
  <si>
    <t>F1-79</t>
  </si>
  <si>
    <t>Chassalia?</t>
  </si>
  <si>
    <t>2013-F1-90</t>
  </si>
  <si>
    <t>F1-84</t>
  </si>
  <si>
    <t>2013-F1-77</t>
  </si>
  <si>
    <t>F1-81</t>
  </si>
  <si>
    <t>F1-5655-6</t>
  </si>
  <si>
    <t>Dioscorea glabra</t>
  </si>
  <si>
    <t>F1-92</t>
  </si>
  <si>
    <t>F1-5638</t>
  </si>
  <si>
    <t>F1-89</t>
  </si>
  <si>
    <t>F1-95, F1-78</t>
  </si>
  <si>
    <t>F1-5628-9</t>
  </si>
  <si>
    <t>F1-5637, 2013-F1-82</t>
  </si>
  <si>
    <t>2013-F1-72</t>
  </si>
  <si>
    <t>F1-33</t>
  </si>
  <si>
    <t>F1-52, F1-5630-2</t>
  </si>
  <si>
    <t>2013-F1-80</t>
  </si>
  <si>
    <t>F1-5636; F1-5639-40</t>
  </si>
  <si>
    <t>Gordonia multinervis</t>
  </si>
  <si>
    <t>F1-83</t>
  </si>
  <si>
    <t>2013-F1-76</t>
  </si>
  <si>
    <t>previously also ID-ed as Gordonia singaporiana</t>
  </si>
  <si>
    <t>2013-F1-81</t>
  </si>
  <si>
    <t>Heritiera sumatrana</t>
  </si>
  <si>
    <t>F1-5648-50</t>
  </si>
  <si>
    <t>previously ID-ed as Heritiera borneensis</t>
  </si>
  <si>
    <t>F1-5659</t>
  </si>
  <si>
    <t>F1-42</t>
  </si>
  <si>
    <t>F1-82, F1-100</t>
  </si>
  <si>
    <t>2013-F1-73, 2013-F1-75</t>
  </si>
  <si>
    <t>Lithocarpus conocarpus</t>
  </si>
  <si>
    <t>F1-5641-2, 2013-F1-87</t>
  </si>
  <si>
    <t>F1-85, F1-90, F1-91</t>
  </si>
  <si>
    <t>Same as F1T170</t>
  </si>
  <si>
    <t>F1-5610-5611</t>
  </si>
  <si>
    <t>F1-5651</t>
  </si>
  <si>
    <t>F1-5623-5</t>
  </si>
  <si>
    <t>F1-5663-4, F1-5660</t>
  </si>
  <si>
    <t>F1-93</t>
  </si>
  <si>
    <t>F1-5606-7</t>
  </si>
  <si>
    <t>F1-5600</t>
  </si>
  <si>
    <t>2013-F1-89</t>
  </si>
  <si>
    <t>Rubiaceae 2</t>
  </si>
  <si>
    <t>2013-F1-74</t>
  </si>
  <si>
    <t>F1-5657-8</t>
  </si>
  <si>
    <t>F1-87</t>
  </si>
  <si>
    <t>F1-5645-7, 2013-F1-91</t>
  </si>
  <si>
    <t>F1-5652-4</t>
  </si>
  <si>
    <t>F1-5601-3</t>
  </si>
  <si>
    <t>2013-F1-86</t>
  </si>
  <si>
    <t>2013-F1-69</t>
  </si>
  <si>
    <t>F1-77</t>
  </si>
  <si>
    <t>F1-5620-2, 2013-F1-88</t>
  </si>
  <si>
    <t>5604-5</t>
  </si>
  <si>
    <t>Willguhbeia coriacea</t>
  </si>
  <si>
    <t>Willughbeia</t>
  </si>
  <si>
    <t>2013-F1-78</t>
  </si>
  <si>
    <t>F1-80, F1-97, F1-98, F1-104</t>
  </si>
  <si>
    <t>F1-5612-3, F1-5614-5</t>
  </si>
  <si>
    <t>5614-5615 previously ID-ed as Urceola torulosa</t>
  </si>
  <si>
    <t>F1-88</t>
  </si>
  <si>
    <t>F1-5617-9</t>
  </si>
  <si>
    <t>ID confirmed, brought back as voucher specimen</t>
  </si>
  <si>
    <t>2013-F1-85</t>
  </si>
  <si>
    <t>2013-F4-66, 2013-F4-58</t>
  </si>
  <si>
    <t>Alstonia scholaris</t>
  </si>
  <si>
    <t>not angustiloba</t>
  </si>
  <si>
    <t>F4-71</t>
  </si>
  <si>
    <t>F4-NN1</t>
  </si>
  <si>
    <t>2013-F4-67</t>
  </si>
  <si>
    <t>6532-3</t>
  </si>
  <si>
    <t>2013-F4-60</t>
  </si>
  <si>
    <t>2013-F4-59</t>
  </si>
  <si>
    <t>F4-67</t>
  </si>
  <si>
    <t>F4-72</t>
  </si>
  <si>
    <t>2013-F4-54</t>
  </si>
  <si>
    <t>2013-F4-62</t>
  </si>
  <si>
    <t>2013-F4-63</t>
  </si>
  <si>
    <t>cf. forbesii by KY Chong</t>
  </si>
  <si>
    <t>F4-66</t>
  </si>
  <si>
    <t>2013-F4-69</t>
  </si>
  <si>
    <t>previously ID-ed as Gynochthodes subanceolata</t>
  </si>
  <si>
    <t>definitely not verticillata</t>
  </si>
  <si>
    <t>F4-73</t>
  </si>
  <si>
    <t>F4-64, F4-65</t>
  </si>
  <si>
    <t>F4-70</t>
  </si>
  <si>
    <t>2013-F4-52, 2013-F4-68</t>
  </si>
  <si>
    <t>Lophopetalum multinervium</t>
  </si>
  <si>
    <t>Lophopetalum wightianum</t>
  </si>
  <si>
    <t>2013-F4-57</t>
  </si>
  <si>
    <t>2013-F4-55</t>
  </si>
  <si>
    <t>2013-F4-64</t>
  </si>
  <si>
    <t>F4-69</t>
  </si>
  <si>
    <t>2013-F4-70</t>
  </si>
  <si>
    <t>6528-9</t>
  </si>
  <si>
    <t>F4-68</t>
  </si>
  <si>
    <t>2013-F4-61</t>
  </si>
  <si>
    <t>2013-F4-53</t>
  </si>
  <si>
    <t>6530-1</t>
  </si>
  <si>
    <t>2013-F4-56</t>
  </si>
  <si>
    <t>2013-F4-71</t>
  </si>
  <si>
    <t>Centotheca?</t>
  </si>
  <si>
    <t>2013-F4-65</t>
  </si>
  <si>
    <t>2013-G13-74</t>
  </si>
  <si>
    <t>Antidesma neurocarpum</t>
  </si>
  <si>
    <t>G13-1</t>
  </si>
  <si>
    <t>G13-65</t>
  </si>
  <si>
    <t>G13-U8</t>
  </si>
  <si>
    <t>G13-3, G13-22</t>
  </si>
  <si>
    <t>G13-36</t>
  </si>
  <si>
    <t>cf T06 Turpentine smell, twig brownish, previously ID-ed as Dacryodes longifolia</t>
  </si>
  <si>
    <t>G13-10</t>
  </si>
  <si>
    <t>2013-G13-75</t>
  </si>
  <si>
    <t>2013-G13-8</t>
  </si>
  <si>
    <t>cf. Gynochthodes, stipule scar</t>
  </si>
  <si>
    <t>G13-U83</t>
  </si>
  <si>
    <t>? Climber, scrambly</t>
  </si>
  <si>
    <t>G13-U82</t>
  </si>
  <si>
    <t>ID by KY Chong</t>
  </si>
  <si>
    <t>G13-63</t>
  </si>
  <si>
    <t>Coelospermum truncatum</t>
  </si>
  <si>
    <t>G13-7</t>
  </si>
  <si>
    <t>2013-G13-15</t>
  </si>
  <si>
    <t>Derris amoena</t>
  </si>
  <si>
    <t>G13-18</t>
  </si>
  <si>
    <t>G13-71</t>
  </si>
  <si>
    <t>G13-9</t>
  </si>
  <si>
    <t>Light twining</t>
  </si>
  <si>
    <t>G13-39</t>
  </si>
  <si>
    <t xml:space="preserve"> G13-U22</t>
  </si>
  <si>
    <t>G13-16</t>
  </si>
  <si>
    <t>G13-43</t>
  </si>
  <si>
    <t>G13-2</t>
  </si>
  <si>
    <t>G13-48, 2013-G13-22; T126C1</t>
  </si>
  <si>
    <t>G13-19, G13-21</t>
  </si>
  <si>
    <t>G13-46; 2013-G13-25, 2013-T08-C1</t>
  </si>
  <si>
    <t>Gaertnera obesa</t>
  </si>
  <si>
    <t>4627-30</t>
  </si>
  <si>
    <t>G13-U32</t>
  </si>
  <si>
    <t>G13-52</t>
  </si>
  <si>
    <t>previously ID-ed as Garcinia forbesii</t>
  </si>
  <si>
    <t>G13-4</t>
  </si>
  <si>
    <t>2013-G13-67</t>
  </si>
  <si>
    <t>G13-13</t>
  </si>
  <si>
    <t>G13-49</t>
  </si>
  <si>
    <t>G13-62</t>
  </si>
  <si>
    <t>G13-47</t>
  </si>
  <si>
    <t>previously ID-ed as Gynochthodes sublanceolata</t>
  </si>
  <si>
    <t>2013-G13-72</t>
  </si>
  <si>
    <t>G13-8</t>
  </si>
  <si>
    <t>2013-G13-69</t>
  </si>
  <si>
    <t>G13-53</t>
  </si>
  <si>
    <t>G13-40, G13-61</t>
  </si>
  <si>
    <t>G13-61 previously ID-ed as Palaquium obovatum</t>
  </si>
  <si>
    <t>Memecylon floribundum</t>
  </si>
  <si>
    <t>G13-U86</t>
  </si>
  <si>
    <t>G13-5</t>
  </si>
  <si>
    <t>G13-67</t>
  </si>
  <si>
    <t>Previously ID-ed as Syzygium zeylanicum</t>
  </si>
  <si>
    <t>G13-73, 2013-G13-39</t>
  </si>
  <si>
    <t>G13-22</t>
  </si>
  <si>
    <t>G13-U80</t>
  </si>
  <si>
    <t>G13-74</t>
  </si>
  <si>
    <t>previously ID-ed as Oxyceros longiflorus</t>
  </si>
  <si>
    <t>Piper cf. flavimarginatum</t>
  </si>
  <si>
    <t>G13-U79</t>
  </si>
  <si>
    <t>G13-11</t>
  </si>
  <si>
    <t>Used to be called Piper porphyrophyllum, Piper flavimarginatum</t>
  </si>
  <si>
    <t>G13-U89</t>
  </si>
  <si>
    <t>G13-41</t>
  </si>
  <si>
    <t>outside plot</t>
  </si>
  <si>
    <t>2013-G13-73</t>
  </si>
  <si>
    <t>2013-G13-T45-C1</t>
  </si>
  <si>
    <t>G13-U57</t>
  </si>
  <si>
    <t>G13-20</t>
  </si>
  <si>
    <t>G13-51, 2013-G13-70</t>
  </si>
  <si>
    <t>G13-51 previously ID-ed as Salacia macrophylla</t>
  </si>
  <si>
    <t>G13-6</t>
  </si>
  <si>
    <t>G13-68, 2013-G13-68</t>
  </si>
  <si>
    <t>G13-68 previously ID-ed as Sterculia lanceolata var. coccinea</t>
  </si>
  <si>
    <t>G13-59</t>
  </si>
  <si>
    <t>G13-66</t>
  </si>
  <si>
    <t>G13-60, 2013-G13-58</t>
  </si>
  <si>
    <t>G13-U66</t>
  </si>
  <si>
    <t>G13-14</t>
  </si>
  <si>
    <t>G13-42</t>
  </si>
  <si>
    <t>2013-G13-77</t>
  </si>
  <si>
    <t>G13-72</t>
  </si>
  <si>
    <t>Uncaria sp. 1</t>
  </si>
  <si>
    <t>G13-12, G13-15</t>
  </si>
  <si>
    <t>2013-G13-71</t>
  </si>
  <si>
    <t>2013-G13-79</t>
  </si>
  <si>
    <t>G13-U88</t>
  </si>
  <si>
    <t>G13-57, 2013-G13-80</t>
  </si>
  <si>
    <t>G13-57 previously ID-ed as Urceola torulosa</t>
  </si>
  <si>
    <t>G13-64</t>
  </si>
  <si>
    <t>G13-17</t>
  </si>
  <si>
    <t>2013-G13-66</t>
  </si>
  <si>
    <t>2013-G13-76</t>
  </si>
  <si>
    <t>2013-G14-70</t>
  </si>
  <si>
    <t>Aidia auriculata</t>
  </si>
  <si>
    <t>G14-77</t>
  </si>
  <si>
    <t>G14-6737, 2013-G14-76</t>
  </si>
  <si>
    <t>2013-G14-61</t>
  </si>
  <si>
    <t>G14-6745, 2013-G14-69</t>
  </si>
  <si>
    <t>G14-78</t>
  </si>
  <si>
    <t>2013-G14-73</t>
  </si>
  <si>
    <t>G14-80</t>
  </si>
  <si>
    <t>G14-6747</t>
  </si>
  <si>
    <t>G14-74</t>
  </si>
  <si>
    <t>2013-G14-72</t>
  </si>
  <si>
    <t>Dracaena porteri</t>
  </si>
  <si>
    <t>2013-G14-63</t>
  </si>
  <si>
    <t>2013-G14-71</t>
  </si>
  <si>
    <t>Goniophlebium percussum</t>
  </si>
  <si>
    <t>G14-81</t>
  </si>
  <si>
    <t>Kadsura scandens</t>
  </si>
  <si>
    <t>G14-69</t>
  </si>
  <si>
    <t>G14-6739</t>
  </si>
  <si>
    <t>alternate leaved climber</t>
  </si>
  <si>
    <t>Koompassia malaccensis</t>
  </si>
  <si>
    <t>G14-6742</t>
  </si>
  <si>
    <t>G14-6741</t>
  </si>
  <si>
    <t>Lithocarpus encleisocarpus</t>
  </si>
  <si>
    <t>G14-6746</t>
  </si>
  <si>
    <t>2013-G14-67</t>
  </si>
  <si>
    <t>G14-73</t>
  </si>
  <si>
    <t>2013-G14-60</t>
  </si>
  <si>
    <t>G14-75</t>
  </si>
  <si>
    <t>collected Nephelium lappaceum now U75</t>
  </si>
  <si>
    <t>Parastemon urophyllus</t>
  </si>
  <si>
    <t>2013-G14-65</t>
  </si>
  <si>
    <t>2013-G14-75</t>
  </si>
  <si>
    <t>2013-G14-79</t>
  </si>
  <si>
    <t>2013-G14-74</t>
  </si>
  <si>
    <t>G14-82</t>
  </si>
  <si>
    <t>Santiria griffithii</t>
  </si>
  <si>
    <t>G14-72</t>
  </si>
  <si>
    <t>G14-NN1, 2013-G14-48</t>
  </si>
  <si>
    <t>2013-G14-58</t>
  </si>
  <si>
    <t>G14-70</t>
  </si>
  <si>
    <t>G14-71</t>
  </si>
  <si>
    <t>2013-G14-78</t>
  </si>
  <si>
    <t>G14-84</t>
  </si>
  <si>
    <t>2013-G14-62</t>
  </si>
  <si>
    <t>G14-83</t>
  </si>
  <si>
    <t>2013-G14-77</t>
  </si>
  <si>
    <t>2013-G14-64</t>
  </si>
  <si>
    <t>G14-76</t>
  </si>
  <si>
    <t>2013-G14-68</t>
  </si>
  <si>
    <t>Diospyros</t>
  </si>
  <si>
    <t>2013-G14-59</t>
  </si>
  <si>
    <t>G14-6740</t>
  </si>
  <si>
    <t>Xanthophyllum vitellinum</t>
  </si>
  <si>
    <t>G14-68</t>
  </si>
  <si>
    <t>G14-6736, G14-6744, 2013-G14-80, 2013-G14-66</t>
  </si>
  <si>
    <t>2013-G17-80</t>
  </si>
  <si>
    <t>G17-84</t>
  </si>
  <si>
    <t>2013-G17-82</t>
  </si>
  <si>
    <t>2013-G17-76</t>
  </si>
  <si>
    <t>Blechnum orientale</t>
  </si>
  <si>
    <t>G17-U18</t>
  </si>
  <si>
    <t>G17-77</t>
  </si>
  <si>
    <t>mango smell, previously ID-ed as Dacryodes longifolia</t>
  </si>
  <si>
    <t>Cecropia pachystachya</t>
  </si>
  <si>
    <t>4969 &amp; 4988</t>
  </si>
  <si>
    <t>G17-87</t>
  </si>
  <si>
    <t>Dacryodes rostrata</t>
  </si>
  <si>
    <t>D17-U89</t>
  </si>
  <si>
    <t>G17-83</t>
  </si>
  <si>
    <t>white latex, compound, imparipinnate, no smell-rachis and petiolule very slender, petiolule double swollen, drip tip long</t>
  </si>
  <si>
    <t>4975, 4990</t>
  </si>
  <si>
    <t>4973; 4981, 2013-G17-94, 2013-G17-91</t>
  </si>
  <si>
    <t>4973; 4981, Previously Id-ed as Pseudoclausena  chrysogyne</t>
  </si>
  <si>
    <t>G17-86</t>
  </si>
  <si>
    <t>4982, 2013-G17-97</t>
  </si>
  <si>
    <t>2013-G17-95</t>
  </si>
  <si>
    <t>G17-88</t>
  </si>
  <si>
    <t>G17-91</t>
  </si>
  <si>
    <t>2013-G17-90</t>
  </si>
  <si>
    <t>G17-80</t>
  </si>
  <si>
    <t>2013-G17-79</t>
  </si>
  <si>
    <t>collected 2 branches, G17-80 no specimens but stated as Guioa winged</t>
  </si>
  <si>
    <t>G17T47-C01</t>
  </si>
  <si>
    <t>4955, 2013-G17-74, 2013-G17-86</t>
  </si>
  <si>
    <t>G17-44</t>
  </si>
  <si>
    <t>G17-90</t>
  </si>
  <si>
    <t>2013-G17-99</t>
  </si>
  <si>
    <t>2013-G17-87</t>
  </si>
  <si>
    <t>G17-76</t>
  </si>
  <si>
    <t>4953, 2013-G17-77, 2013-G17-72</t>
  </si>
  <si>
    <t>G17-85</t>
  </si>
  <si>
    <t>2013-G17-88</t>
  </si>
  <si>
    <t>2013-G17-84</t>
  </si>
  <si>
    <t>previously ID-ed as Piper caninum</t>
  </si>
  <si>
    <t>2013-G17-100</t>
  </si>
  <si>
    <t>G17-82, G17-92</t>
  </si>
  <si>
    <t>climber, opposite leaves, no hook, no sap, no stipules</t>
  </si>
  <si>
    <t>G17-U9/10</t>
  </si>
  <si>
    <t>Smilax calophylla</t>
  </si>
  <si>
    <t>2013-G17-98</t>
  </si>
  <si>
    <t>4962, 2013-G17-75</t>
  </si>
  <si>
    <t>G17-81</t>
  </si>
  <si>
    <t>2013-G17-78</t>
  </si>
  <si>
    <t>4956-7, 2013-G17-93</t>
  </si>
  <si>
    <t>2013-G17-96</t>
  </si>
  <si>
    <t>2013-G17-85</t>
  </si>
  <si>
    <t>Compound leaf Burseraceae</t>
  </si>
  <si>
    <t>new compond leaf climber</t>
  </si>
  <si>
    <t>Uvaria cf. cordata</t>
  </si>
  <si>
    <t>G17-79, G17-89</t>
  </si>
  <si>
    <t>4987,2013-G17-73</t>
  </si>
  <si>
    <t>4987 previously ID-ed as Uvaria pauci-ovulata</t>
  </si>
  <si>
    <t>4958,2013-G17-81</t>
  </si>
  <si>
    <t>4972,4991, 2013-G17-83, 2013-G17-92, 2013-G17-89</t>
  </si>
  <si>
    <t>G17-78</t>
  </si>
  <si>
    <t>13-G2-54</t>
  </si>
  <si>
    <t>13-G2-63</t>
  </si>
  <si>
    <t>G2-80, G2-84</t>
  </si>
  <si>
    <t>13-G2-65</t>
  </si>
  <si>
    <t>13-G2-57</t>
  </si>
  <si>
    <t>13-G2-52</t>
  </si>
  <si>
    <t>Bhesa paniculata</t>
  </si>
  <si>
    <t>G2-75</t>
  </si>
  <si>
    <t>13-G2-66</t>
  </si>
  <si>
    <t>Clerodendron disparifolium/laevifolium</t>
  </si>
  <si>
    <t>G2-66</t>
  </si>
  <si>
    <t>13-G2-75</t>
  </si>
  <si>
    <t>13-G2-53</t>
  </si>
  <si>
    <t>G2-82</t>
  </si>
  <si>
    <t>G2-UG1; G2-T32C1</t>
  </si>
  <si>
    <t>G2-U64,65</t>
  </si>
  <si>
    <t>both forbesii and parvifolia by KY Chong</t>
  </si>
  <si>
    <t>G2-81</t>
  </si>
  <si>
    <t>G2-73</t>
  </si>
  <si>
    <t xml:space="preserve"> 13-G2-60</t>
  </si>
  <si>
    <t>G2-3</t>
  </si>
  <si>
    <t>13-G2-62</t>
  </si>
  <si>
    <t>G2-83</t>
  </si>
  <si>
    <t>G2-8</t>
  </si>
  <si>
    <t>G2U68</t>
  </si>
  <si>
    <t>G2-76</t>
  </si>
  <si>
    <t>13-G2-67</t>
  </si>
  <si>
    <t>G2-67</t>
  </si>
  <si>
    <t>13-G2-70</t>
  </si>
  <si>
    <t>G2-78</t>
  </si>
  <si>
    <t>13-G2-61</t>
  </si>
  <si>
    <t>G2-6; G2T50C1</t>
  </si>
  <si>
    <t>G2-12, 13-G2-76</t>
  </si>
  <si>
    <t>G2-12 previously ID-ed as Dehaasia incrassata</t>
  </si>
  <si>
    <t>13-G2-73</t>
  </si>
  <si>
    <t>G2-85</t>
  </si>
  <si>
    <t>G2-19, 13-G2-64</t>
  </si>
  <si>
    <t>13-G2-64 previously ID-ed as Phaeanthus intermedius</t>
  </si>
  <si>
    <t>G2-15</t>
  </si>
  <si>
    <t>Pyramidanthe prismatica</t>
  </si>
  <si>
    <t>G2-77</t>
  </si>
  <si>
    <t>G2-18, 13-G2-71</t>
  </si>
  <si>
    <t>G2-74</t>
  </si>
  <si>
    <t>13-G2-49</t>
  </si>
  <si>
    <t>G2-U49</t>
  </si>
  <si>
    <t>G2-69</t>
  </si>
  <si>
    <t>G2-2; 13-G2-50</t>
  </si>
  <si>
    <t>13-G2-74</t>
  </si>
  <si>
    <t>13-G2-58</t>
  </si>
  <si>
    <t>G2-70</t>
  </si>
  <si>
    <t>Taenitis blechnoides</t>
  </si>
  <si>
    <t>13-G2-59</t>
  </si>
  <si>
    <t>G2-71</t>
  </si>
  <si>
    <t>G2-68</t>
  </si>
  <si>
    <t>G2-5, G2-7, 13-G2-51</t>
  </si>
  <si>
    <t>G2-5&amp;7 previously ID-ed as Uncaria gambir, 13-G2-51 also as climber of T16b, previously ID-ed as Uncaria calophylla</t>
  </si>
  <si>
    <t>G2-1, G2-17; 13-G2-69</t>
  </si>
  <si>
    <t>G2-14; 13-G2-55, 13-G2-56</t>
  </si>
  <si>
    <t>G2-72</t>
  </si>
  <si>
    <t>13-G2-68</t>
  </si>
  <si>
    <t>G2-79</t>
  </si>
  <si>
    <t>13-G2-72</t>
  </si>
  <si>
    <t>G21-NN1</t>
  </si>
  <si>
    <t>G21-69</t>
  </si>
  <si>
    <t>compound leaves, seedling</t>
  </si>
  <si>
    <t>2013-G21-54</t>
  </si>
  <si>
    <t>Canthium glabrum</t>
  </si>
  <si>
    <t>G21-60</t>
  </si>
  <si>
    <t>G21-0472</t>
  </si>
  <si>
    <t>2013-G21-61</t>
  </si>
  <si>
    <t>G21-0482</t>
  </si>
  <si>
    <t>2013-G21-62</t>
  </si>
  <si>
    <t>G21-58</t>
  </si>
  <si>
    <t>G21-0478</t>
  </si>
  <si>
    <t>G21-64</t>
  </si>
  <si>
    <t>2013-G21-59</t>
  </si>
  <si>
    <t>G21U30</t>
  </si>
  <si>
    <t>G21-68, G21-70</t>
  </si>
  <si>
    <t>G21-0485, 2013-G21-55</t>
  </si>
  <si>
    <t>Ixora lobbii</t>
  </si>
  <si>
    <t>G21-57</t>
  </si>
  <si>
    <t>2013-G21-53</t>
  </si>
  <si>
    <t>2013-G21-58</t>
  </si>
  <si>
    <t>G21-56, G21-72</t>
  </si>
  <si>
    <t>G21-0483, 0486</t>
  </si>
  <si>
    <t>G21-66</t>
  </si>
  <si>
    <t>Nephelium cf. maingayi</t>
  </si>
  <si>
    <t>G21-62</t>
  </si>
  <si>
    <t>fern on tree, previously ID-ed as Nephrolepis biserrata</t>
  </si>
  <si>
    <t>Thought to be Piper porphyrophyllum, Piper flavimarginatum</t>
  </si>
  <si>
    <t>Platycerium coronarium</t>
  </si>
  <si>
    <t>Pseudoclausena chrysogyne</t>
  </si>
  <si>
    <t>G21-0481</t>
  </si>
  <si>
    <t>2013-G21-60</t>
  </si>
  <si>
    <t>2013-G21-65, 2013-G21-64</t>
  </si>
  <si>
    <t>G21-71</t>
  </si>
  <si>
    <t>2013-G21-57</t>
  </si>
  <si>
    <t>G21-0479</t>
  </si>
  <si>
    <t>G21-67</t>
  </si>
  <si>
    <t>G21U59</t>
  </si>
  <si>
    <t>G21-61, G21-63, G21-65</t>
  </si>
  <si>
    <t>G21-0473, 0480, 0487, 2013-G21-63, 2013-G21-56</t>
  </si>
  <si>
    <t>13-G4-113</t>
  </si>
  <si>
    <t>13-G4-96</t>
  </si>
  <si>
    <t>13-G4-105</t>
  </si>
  <si>
    <t>G4-107; 13-G4-110</t>
  </si>
  <si>
    <t>G4-U8</t>
  </si>
  <si>
    <t>G4-27</t>
  </si>
  <si>
    <t>G4-106</t>
  </si>
  <si>
    <t>aroid cf. Scindapsus hederaceus</t>
  </si>
  <si>
    <t>G4-112</t>
  </si>
  <si>
    <t>G4-5, G4-10</t>
  </si>
  <si>
    <t>G4-22</t>
  </si>
  <si>
    <t>Spiral, seedling, clear sap</t>
  </si>
  <si>
    <t>430, not pressed</t>
  </si>
  <si>
    <t>G4-21, G4-19</t>
  </si>
  <si>
    <t>Strong turpentine smell, previously ID-ed as Dacryodes longifolia</t>
  </si>
  <si>
    <t>G4-4</t>
  </si>
  <si>
    <t>G4-9</t>
  </si>
  <si>
    <t>431, 13-G4-90</t>
  </si>
  <si>
    <t>13-G4-100</t>
  </si>
  <si>
    <t>13-G4-91</t>
  </si>
  <si>
    <t>G4-20</t>
  </si>
  <si>
    <t>G4-11</t>
  </si>
  <si>
    <t>2013-G4-94</t>
  </si>
  <si>
    <t>G4-98</t>
  </si>
  <si>
    <t>G4-3, G4-8</t>
  </si>
  <si>
    <t>426, 427; 13-G4-88</t>
  </si>
  <si>
    <t>421, not pressed</t>
  </si>
  <si>
    <t>13-G4-107</t>
  </si>
  <si>
    <t>G4-108</t>
  </si>
  <si>
    <t>424, not pressed</t>
  </si>
  <si>
    <t>G4-2</t>
  </si>
  <si>
    <t>13-G4-97</t>
  </si>
  <si>
    <t>Ficus microcarpa</t>
  </si>
  <si>
    <t>418, 445 not pressed; 13-G4-87</t>
  </si>
  <si>
    <t>previously also known as Garcinia forbesii 2013- tree, square stem</t>
  </si>
  <si>
    <t>G4-107</t>
  </si>
  <si>
    <t>G4-7</t>
  </si>
  <si>
    <t>13-G4-104</t>
  </si>
  <si>
    <t>G4-110</t>
  </si>
  <si>
    <t>G4-1</t>
  </si>
  <si>
    <t>G4-14, G4-17</t>
  </si>
  <si>
    <t>G4-92</t>
  </si>
  <si>
    <t>G4-9 previously ID-ed as Caelospermum truncatum and Gynochthodes sublanceolata</t>
  </si>
  <si>
    <t>13-G4-89</t>
  </si>
  <si>
    <t>G4-6, G4-15</t>
  </si>
  <si>
    <t>13-G4-106</t>
  </si>
  <si>
    <t>G4-99</t>
  </si>
  <si>
    <t>414, 415</t>
  </si>
  <si>
    <t>13-G4-101</t>
  </si>
  <si>
    <t>13-G4-93</t>
  </si>
  <si>
    <t>G4-16, G4-18</t>
  </si>
  <si>
    <t>423; 13-G4-99, 13-G4-86</t>
  </si>
  <si>
    <t>13-G4-98</t>
  </si>
  <si>
    <t>G4-24</t>
  </si>
  <si>
    <t>13-G4-108</t>
  </si>
  <si>
    <t>Previously thought to be Piper porphyrophyllum, Piper flavimarginatum, Piper caninum</t>
  </si>
  <si>
    <t>G4-102</t>
  </si>
  <si>
    <t>13-G4-109</t>
  </si>
  <si>
    <t>13-G4-95</t>
  </si>
  <si>
    <t>G4-26</t>
  </si>
  <si>
    <t>Salacia sp.</t>
  </si>
  <si>
    <t>G4-109</t>
  </si>
  <si>
    <t>G4-12</t>
  </si>
  <si>
    <t>439, 13-G4-climber species A</t>
  </si>
  <si>
    <t>439 previously thought to be Salacia korthalsiana</t>
  </si>
  <si>
    <t>G4-23</t>
  </si>
  <si>
    <t>Turpentine not strong</t>
  </si>
  <si>
    <t>G4-U112</t>
  </si>
  <si>
    <t>Syzygium ngadimanianum</t>
  </si>
  <si>
    <t>G4-104</t>
  </si>
  <si>
    <t>might be Syzygium nemestrinum</t>
  </si>
  <si>
    <t>G4-25</t>
  </si>
  <si>
    <t>419, 420, 13-G4-102</t>
  </si>
  <si>
    <t>winged, previously ID-ed as Syzygium nemestrinum</t>
  </si>
  <si>
    <t>G4-111</t>
  </si>
  <si>
    <t>all the S. claviflorum may be S. nemestrinum</t>
  </si>
  <si>
    <t>G4-95</t>
  </si>
  <si>
    <t>13-G4-111</t>
  </si>
  <si>
    <t>Smilax calophylla?</t>
  </si>
  <si>
    <t>G4T127-C01</t>
  </si>
  <si>
    <t>G4-13</t>
  </si>
  <si>
    <t>417; 13-G4-115, 13-G4-114, 13-G4-103, 13-G4-112</t>
  </si>
  <si>
    <t>429; 13-G4-92</t>
  </si>
  <si>
    <t>Green stem/twig</t>
  </si>
  <si>
    <t>13-H1-07</t>
  </si>
  <si>
    <t>Confirmed as Dacryodes cf. longifolia</t>
  </si>
  <si>
    <t>H1-12</t>
  </si>
  <si>
    <t>H1-2</t>
  </si>
  <si>
    <t>H1-02</t>
  </si>
  <si>
    <t>1496-1500</t>
  </si>
  <si>
    <t>2 individuals</t>
  </si>
  <si>
    <t>13-H1-41</t>
  </si>
  <si>
    <t>previously ID-ed as Calophyllum rubiginosum</t>
  </si>
  <si>
    <t>cf. lanceifolia Jon Tan</t>
  </si>
  <si>
    <t>H1-15</t>
  </si>
  <si>
    <t>2013-56</t>
  </si>
  <si>
    <t>H1-01</t>
  </si>
  <si>
    <t>2013-50</t>
  </si>
  <si>
    <t>H1-05</t>
  </si>
  <si>
    <t>H1-67</t>
  </si>
  <si>
    <t>Confirmed as Garcinia forbesii</t>
  </si>
  <si>
    <t>H1-9</t>
  </si>
  <si>
    <t>H1-10</t>
  </si>
  <si>
    <t>2013-44</t>
  </si>
  <si>
    <t>Gleichenia truncata</t>
  </si>
  <si>
    <t>2013-H1-53</t>
  </si>
  <si>
    <t>H1-7</t>
  </si>
  <si>
    <t>H1-T04C1, 4254</t>
  </si>
  <si>
    <t>H1-11</t>
  </si>
  <si>
    <t>2013-61</t>
  </si>
  <si>
    <t>H1-3, H1-5, H1-6</t>
  </si>
  <si>
    <t>H1-13, H1-14</t>
  </si>
  <si>
    <t>4252-3</t>
  </si>
  <si>
    <t>H1-4</t>
  </si>
  <si>
    <t>opposite leaf, parallel vein, nodal scar</t>
  </si>
  <si>
    <t>H1-66</t>
  </si>
  <si>
    <t>H1-8</t>
  </si>
  <si>
    <t>H1-06</t>
  </si>
  <si>
    <t>2013-43</t>
  </si>
  <si>
    <t>H1-68</t>
  </si>
  <si>
    <t>H1-04, 2013-49</t>
  </si>
  <si>
    <t>H1-03</t>
  </si>
  <si>
    <t>H1-1</t>
  </si>
  <si>
    <t>2013-H1-54</t>
  </si>
  <si>
    <t>H11-0451</t>
  </si>
  <si>
    <t>H11-72</t>
  </si>
  <si>
    <t>13-H11-64</t>
  </si>
  <si>
    <t>13-H11-T56C1</t>
  </si>
  <si>
    <t>13-H11-63</t>
  </si>
  <si>
    <t>Callerya eriantha</t>
  </si>
  <si>
    <t>H11-70</t>
  </si>
  <si>
    <t>H11-74</t>
  </si>
  <si>
    <t xml:space="preserve">H11-0462; 13-H11-66 </t>
  </si>
  <si>
    <t>H11-0461</t>
  </si>
  <si>
    <t>Daphniphyllum laurinum</t>
  </si>
  <si>
    <t>Davallia denticulata</t>
  </si>
  <si>
    <t>H11-68</t>
  </si>
  <si>
    <t>H11-0456</t>
  </si>
  <si>
    <t>13-H11-69</t>
  </si>
  <si>
    <t>H11T16-C01</t>
  </si>
  <si>
    <t>confirmed as Garcinia parvifolia</t>
  </si>
  <si>
    <t>Previously Id-ed as Garcinia forbesii too</t>
  </si>
  <si>
    <t>Gluta wallichii</t>
  </si>
  <si>
    <t>13-H11-61</t>
  </si>
  <si>
    <t>13-H11-T93C1</t>
  </si>
  <si>
    <t>Previously ID-ed as Gnetum macrostachyum</t>
  </si>
  <si>
    <t>H11-0455, 0459</t>
  </si>
  <si>
    <t>H11-0463</t>
  </si>
  <si>
    <t>Streblus elongatus</t>
  </si>
  <si>
    <t>H11-0452; 13-H11-43, 13-H11-68</t>
  </si>
  <si>
    <t>13-H11-67</t>
  </si>
  <si>
    <t>13-H11-67 previously ID-ed as Syzygium nigricans</t>
  </si>
  <si>
    <t>H11-0453; 13-H11-57</t>
  </si>
  <si>
    <t>H11-75</t>
  </si>
  <si>
    <t>13-H11-54</t>
  </si>
  <si>
    <t>Thottea grandiflora</t>
  </si>
  <si>
    <t>13-H11-65</t>
  </si>
  <si>
    <t>H11-73</t>
  </si>
  <si>
    <t>H11-0451, 13-H11-56</t>
  </si>
  <si>
    <t>13-H11-56 previously ID-ed as Uvaria littoralis</t>
  </si>
  <si>
    <t>Uvaria griffithii</t>
  </si>
  <si>
    <t>H11T74-C01</t>
  </si>
  <si>
    <t>H11-67</t>
  </si>
  <si>
    <t>2013-H12-104</t>
  </si>
  <si>
    <t>H12-103</t>
  </si>
  <si>
    <t>2013-H12-96</t>
  </si>
  <si>
    <t>H12-55</t>
  </si>
  <si>
    <t>Previously ID-ed as Antidesema coriaceum</t>
  </si>
  <si>
    <t>H12-70</t>
  </si>
  <si>
    <t>H12-114</t>
  </si>
  <si>
    <t>H12-61, H12-74, H12 U9/11, 2013-H12-85</t>
  </si>
  <si>
    <t>Rename as H12-U114 (specimen is named H12-U9/1), previously ID-ed as Artabotrys crassifolius</t>
  </si>
  <si>
    <t>H12-109</t>
  </si>
  <si>
    <t>H12-94, 2013-H12-84, 2013-H12-86</t>
  </si>
  <si>
    <t>H12-94 previously ID-ed as Artabotrys maingayi</t>
  </si>
  <si>
    <t>Artabotrys? Maingayi</t>
  </si>
  <si>
    <t>H12-107</t>
  </si>
  <si>
    <t>2013-H12-114</t>
  </si>
  <si>
    <t>2013-H12-89</t>
  </si>
  <si>
    <t>2013-H12-99, 2013-H12-98</t>
  </si>
  <si>
    <t>2013-H12-81</t>
  </si>
  <si>
    <t>H12-29</t>
  </si>
  <si>
    <t>2013-H12-82</t>
  </si>
  <si>
    <t>H12-104</t>
  </si>
  <si>
    <t>H12-17</t>
  </si>
  <si>
    <t>H12-93, 2013-H12-110</t>
  </si>
  <si>
    <t>Castanopsis cf. nephelioides</t>
  </si>
  <si>
    <t>H12-105</t>
  </si>
  <si>
    <t>2013-H12-95</t>
  </si>
  <si>
    <t>H12-111</t>
  </si>
  <si>
    <t xml:space="preserve"> previously thougoht to be Plocoglottis/Diena</t>
  </si>
  <si>
    <t>H12-93; H12-39, 2013-H12-93</t>
  </si>
  <si>
    <t>H12-68</t>
  </si>
  <si>
    <t>H12-54, H12-59</t>
  </si>
  <si>
    <t>2013-H12-103</t>
  </si>
  <si>
    <t>2013-H12-88</t>
  </si>
  <si>
    <t>previously Id-ed as Garcinia forbesii too</t>
  </si>
  <si>
    <t>H12-85</t>
  </si>
  <si>
    <t>H12-112</t>
  </si>
  <si>
    <t>H12-66, 2013-H12-111</t>
  </si>
  <si>
    <t>H12-72</t>
  </si>
  <si>
    <t>H12-34</t>
  </si>
  <si>
    <t>H12-110</t>
  </si>
  <si>
    <t>2013-H12-102</t>
  </si>
  <si>
    <t>2013-H12-105</t>
  </si>
  <si>
    <t>2013-H12-108</t>
  </si>
  <si>
    <t>2013-H12-113</t>
  </si>
  <si>
    <t>2013-H12-106</t>
  </si>
  <si>
    <t>H12-44, H12-49</t>
  </si>
  <si>
    <t>2013-H12-107</t>
  </si>
  <si>
    <t>H12-37, 2013-H12-100</t>
  </si>
  <si>
    <t>previously ID-ed as Piper caninum, Piper flavimarginatum, Piper porphyrophyllum</t>
  </si>
  <si>
    <t>2013-H12-83</t>
  </si>
  <si>
    <t>2013-H12-109</t>
  </si>
  <si>
    <t>H12-108</t>
  </si>
  <si>
    <t>2013-H12-97</t>
  </si>
  <si>
    <t>H12-69</t>
  </si>
  <si>
    <t>H12-65, H12-79</t>
  </si>
  <si>
    <t>2013-H12-101</t>
  </si>
  <si>
    <t>Pyrrosia piloselloides</t>
  </si>
  <si>
    <t>H12U75</t>
  </si>
  <si>
    <t>H12-39</t>
  </si>
  <si>
    <t>H12-36</t>
  </si>
  <si>
    <t>H12-113</t>
  </si>
  <si>
    <t>H12-67</t>
  </si>
  <si>
    <t>H12-46</t>
  </si>
  <si>
    <t>2013-H12-91</t>
  </si>
  <si>
    <t>H12-84</t>
  </si>
  <si>
    <t>H12-58</t>
  </si>
  <si>
    <t>H12U85</t>
  </si>
  <si>
    <t>H12-78</t>
  </si>
  <si>
    <t>H12-92</t>
  </si>
  <si>
    <t>H12-87</t>
  </si>
  <si>
    <t>H12-93</t>
  </si>
  <si>
    <t>2013-H12-90</t>
  </si>
  <si>
    <t>H12-106</t>
  </si>
  <si>
    <t>H12-89, 2013-H12-92</t>
  </si>
  <si>
    <t>H12-89 previously ID-ed as Tetracera macrophylla</t>
  </si>
  <si>
    <t>weird specimen with opposite leaves, c.f. Nephelium maingayi</t>
  </si>
  <si>
    <t>2013-H12-87</t>
  </si>
  <si>
    <t>Palaquium sp.</t>
  </si>
  <si>
    <t>2013-H12-112</t>
  </si>
  <si>
    <t>Syzygium</t>
  </si>
  <si>
    <t>H12-83</t>
  </si>
  <si>
    <t>H12-41</t>
  </si>
  <si>
    <t>2013-H12-94</t>
  </si>
  <si>
    <t>H12-42</t>
  </si>
  <si>
    <t>H13-0706</t>
  </si>
  <si>
    <t>H13-60</t>
  </si>
  <si>
    <t>No sap</t>
  </si>
  <si>
    <t>H13-6</t>
  </si>
  <si>
    <t>H13-0705, H13-0708, 13-H13-60</t>
  </si>
  <si>
    <t>H13-0705, H13-0708 Previously ID-ed as Aporosa penangensis; 13-H13-60, Previously ID-ed as Aporosa microstachya</t>
  </si>
  <si>
    <t>13-H13-52</t>
  </si>
  <si>
    <t>H13-0707</t>
  </si>
  <si>
    <t>13-H13-50</t>
  </si>
  <si>
    <t>13-H13-48</t>
  </si>
  <si>
    <t>previously ID-ed as Dioscorea orbiculata var. tenuifolia </t>
  </si>
  <si>
    <t>13-H13-59</t>
  </si>
  <si>
    <t>previously ID-ed as garcinia forbesii too</t>
  </si>
  <si>
    <t>H13-0709</t>
  </si>
  <si>
    <t>H13-SN</t>
  </si>
  <si>
    <t>13-H13-56</t>
  </si>
  <si>
    <t>2013- Alex remembers seeing this but it was not recorded</t>
  </si>
  <si>
    <t>Previously also ID-ed as Palaquium hexandrum</t>
  </si>
  <si>
    <t>H13-59</t>
  </si>
  <si>
    <t>13-H13-51</t>
  </si>
  <si>
    <t>H13-58</t>
  </si>
  <si>
    <t>13-H13-49</t>
  </si>
  <si>
    <t>H13-61</t>
  </si>
  <si>
    <t>H13-57</t>
  </si>
  <si>
    <t>H13-0706; 13-H13-55</t>
  </si>
  <si>
    <t>13-H13-58</t>
  </si>
  <si>
    <t>previously ID-ed as Syzygium duthieanum</t>
  </si>
  <si>
    <t>13-H13-53</t>
  </si>
  <si>
    <t>previously ID-ed as Syzygium filiforme</t>
  </si>
  <si>
    <t>Strychnos</t>
  </si>
  <si>
    <t>H16-72</t>
  </si>
  <si>
    <t>H16-68</t>
  </si>
  <si>
    <t>2013-H16-60</t>
  </si>
  <si>
    <t>2013-H16-78</t>
  </si>
  <si>
    <t>H16-65</t>
  </si>
  <si>
    <t>Opposite leaves</t>
  </si>
  <si>
    <t>H16-69</t>
  </si>
  <si>
    <t>H16-6753, 2013-H16-81</t>
  </si>
  <si>
    <t>H16-66, H16-67, H16-71</t>
  </si>
  <si>
    <t>H16-6752, H16-6754, 2013-H16-74, 2013-H16-77, 2013-H16-75, 2013-H16-65</t>
  </si>
  <si>
    <t>H16-6754 previously ID-ed as Diospyros styraciformis</t>
  </si>
  <si>
    <t>2013-H16-66</t>
  </si>
  <si>
    <t>H16-6748</t>
  </si>
  <si>
    <t>2013-H16-80</t>
  </si>
  <si>
    <t>H16-70</t>
  </si>
  <si>
    <t>H16-6764</t>
  </si>
  <si>
    <t>H16-6750, 2013-H16-64</t>
  </si>
  <si>
    <t>H16-64</t>
  </si>
  <si>
    <t>2013-H16-71, 2013-H16-72</t>
  </si>
  <si>
    <t>2013-H16-71, previously ID-ed as Gnetum macrostachyum</t>
  </si>
  <si>
    <t>2013-H16-70</t>
  </si>
  <si>
    <t>2013-H16-68</t>
  </si>
  <si>
    <t>2013-H16-61</t>
  </si>
  <si>
    <t>2013-H16-62</t>
  </si>
  <si>
    <t>2013-H16-76</t>
  </si>
  <si>
    <t>H16-6749</t>
  </si>
  <si>
    <t>2013-H16-79</t>
  </si>
  <si>
    <t>2013-H16-73</t>
  </si>
  <si>
    <t>2013-H16-63</t>
  </si>
  <si>
    <t>2013-H16-69</t>
  </si>
  <si>
    <t>H16-6751, 2013-H16-67</t>
  </si>
  <si>
    <t>13-H18-50</t>
  </si>
  <si>
    <t>13-H18-55</t>
  </si>
  <si>
    <t>Tree</t>
  </si>
  <si>
    <t>Artocarpus kemando</t>
  </si>
  <si>
    <t>Baccaurea bracteata</t>
  </si>
  <si>
    <t>Baccaurea polyneura</t>
  </si>
  <si>
    <t>H18-72</t>
  </si>
  <si>
    <t>688; 13-H18-59</t>
  </si>
  <si>
    <t>13-H18-62</t>
  </si>
  <si>
    <t>13-H18-70</t>
  </si>
  <si>
    <t>2013- too young to ID</t>
  </si>
  <si>
    <t>13-H18-58</t>
  </si>
  <si>
    <t>H18T16-c2</t>
  </si>
  <si>
    <t>2013- climber</t>
  </si>
  <si>
    <t>previously ID-ed as Diospyros styraciformis</t>
  </si>
  <si>
    <t>13-H18-57</t>
  </si>
  <si>
    <t>H18-74</t>
  </si>
  <si>
    <t>13-H18-60</t>
  </si>
  <si>
    <t>cf forbesii by KY chong</t>
  </si>
  <si>
    <t>H18-77</t>
  </si>
  <si>
    <t>H18-67</t>
  </si>
  <si>
    <t>13-H18-54</t>
  </si>
  <si>
    <t>13-H18-61</t>
  </si>
  <si>
    <t>Melicope hookeri</t>
  </si>
  <si>
    <t>H18-70</t>
  </si>
  <si>
    <t>13-H18-56</t>
  </si>
  <si>
    <t>Previously ID-ed as Melicope glabra</t>
  </si>
  <si>
    <t>13-H18-51</t>
  </si>
  <si>
    <t>13-H18-68</t>
  </si>
  <si>
    <t>H18-75</t>
  </si>
  <si>
    <t>H18-U53</t>
  </si>
  <si>
    <t>H18-71</t>
  </si>
  <si>
    <t>13-H18-63</t>
  </si>
  <si>
    <t>13-H18-65</t>
  </si>
  <si>
    <t>Strychnos ?</t>
  </si>
  <si>
    <t>H18-U69</t>
  </si>
  <si>
    <t>13-H18-67</t>
  </si>
  <si>
    <t>H18-68, H18-76</t>
  </si>
  <si>
    <t>686; 13-H18-53</t>
  </si>
  <si>
    <t>H18-73</t>
  </si>
  <si>
    <t>Stem winged</t>
  </si>
  <si>
    <t>H18-66</t>
  </si>
  <si>
    <t>13-H18-66</t>
  </si>
  <si>
    <t>13-H18-69</t>
  </si>
  <si>
    <t>H18-69</t>
  </si>
  <si>
    <t>UC1, probably Rourea minor</t>
  </si>
  <si>
    <t>H18-UC1</t>
  </si>
  <si>
    <t>UC2, Dichapetalum sordidum?</t>
  </si>
  <si>
    <t>H18-UC2</t>
  </si>
  <si>
    <t>13-H18-64</t>
  </si>
  <si>
    <t>previously ID-ed as Uncaria calophylla</t>
  </si>
  <si>
    <t>H21-48</t>
  </si>
  <si>
    <t>Aporosa benthamiana</t>
  </si>
  <si>
    <t>2013-H21-73</t>
  </si>
  <si>
    <t>Aporosa falcifera</t>
  </si>
  <si>
    <t>H21-76</t>
  </si>
  <si>
    <t>Stipule</t>
  </si>
  <si>
    <t>H21-85</t>
  </si>
  <si>
    <t>small tree</t>
  </si>
  <si>
    <t>H21-90</t>
  </si>
  <si>
    <t>2013-H21-67</t>
  </si>
  <si>
    <t>Opposite leaves, climber</t>
  </si>
  <si>
    <t>H21-81</t>
  </si>
  <si>
    <t>H21-58</t>
  </si>
  <si>
    <t>H21-39, 2013-H21-80</t>
  </si>
  <si>
    <t>2013-H21-74</t>
  </si>
  <si>
    <t>Croton adumbratus</t>
  </si>
  <si>
    <t>2013-H21-78</t>
  </si>
  <si>
    <t>2013-H21-70</t>
  </si>
  <si>
    <t>H21-52</t>
  </si>
  <si>
    <t>2013-H21-79</t>
  </si>
  <si>
    <t>H21-43</t>
  </si>
  <si>
    <t>H21-79</t>
  </si>
  <si>
    <t>Compound, spiral seedling</t>
  </si>
  <si>
    <t>H21-55</t>
  </si>
  <si>
    <t>H21-53</t>
  </si>
  <si>
    <t>H21-78</t>
  </si>
  <si>
    <t>H21-38</t>
  </si>
  <si>
    <t>H21-73</t>
  </si>
  <si>
    <t>H21-36</t>
  </si>
  <si>
    <t>H21-62</t>
  </si>
  <si>
    <t>2013-H21-65</t>
  </si>
  <si>
    <t>H21-64</t>
  </si>
  <si>
    <t>Melicope latifolia</t>
  </si>
  <si>
    <t>H21-42</t>
  </si>
  <si>
    <t>H21-87</t>
  </si>
  <si>
    <t>2013-H21-75</t>
  </si>
  <si>
    <t>H21-86</t>
  </si>
  <si>
    <t>H21-67</t>
  </si>
  <si>
    <t>2013-H21-76</t>
  </si>
  <si>
    <t>H21-44</t>
  </si>
  <si>
    <t>Previously thought to be Piper caninum, Piper flavimarginatum</t>
  </si>
  <si>
    <t>H21-91</t>
  </si>
  <si>
    <t>alternate/spiral, compound seedling</t>
  </si>
  <si>
    <t>H21-92</t>
  </si>
  <si>
    <t>2013-H21-72</t>
  </si>
  <si>
    <t>H21-68</t>
  </si>
  <si>
    <t>H21-83</t>
  </si>
  <si>
    <t>H21-51</t>
  </si>
  <si>
    <t>H21-U63</t>
  </si>
  <si>
    <t>H21-41, 2013-H21-68</t>
  </si>
  <si>
    <t>H21-75, H21-77</t>
  </si>
  <si>
    <t>H21-71, 2013-H21-69</t>
  </si>
  <si>
    <t>H2-71 previously ID-ed as Tetracera macrophylla</t>
  </si>
  <si>
    <t>H21-82</t>
  </si>
  <si>
    <t>H21-60</t>
  </si>
  <si>
    <t>H21-60 previously ID-ed as Coptosapelta griffithii</t>
  </si>
  <si>
    <t>Trema angustifolia</t>
  </si>
  <si>
    <t>H21-65, 2013-H21-77</t>
  </si>
  <si>
    <t>H21-88</t>
  </si>
  <si>
    <t>H21-50</t>
  </si>
  <si>
    <t>H21-74, H21-80</t>
  </si>
  <si>
    <t>H21-54, 2013-H21-71, 2013-H21-66</t>
  </si>
  <si>
    <t>2013-H23-72</t>
  </si>
  <si>
    <t>H23-86</t>
  </si>
  <si>
    <t>H23-50</t>
  </si>
  <si>
    <t>H23-91</t>
  </si>
  <si>
    <t>H23-90</t>
  </si>
  <si>
    <t>2013-H23-87</t>
  </si>
  <si>
    <t>Artocarpus cf. hispidus</t>
  </si>
  <si>
    <t>H23-59</t>
  </si>
  <si>
    <t>previously ID-ed as Artocarpus lacucha</t>
  </si>
  <si>
    <t>Baccaurea cf. macrocarpa</t>
  </si>
  <si>
    <t>H23-61, 2013-H23-75</t>
  </si>
  <si>
    <t>2012 ID-ed as Baccaurea macrophylla</t>
  </si>
  <si>
    <t>2013-H23-80</t>
  </si>
  <si>
    <t>2013-H23-64</t>
  </si>
  <si>
    <t>2013-H23-85</t>
  </si>
  <si>
    <t>2013-H23-91</t>
  </si>
  <si>
    <t>2013-H23-92</t>
  </si>
  <si>
    <t>H23-82</t>
  </si>
  <si>
    <t>H23-79</t>
  </si>
  <si>
    <t>H23-85</t>
  </si>
  <si>
    <t>H23-81</t>
  </si>
  <si>
    <t>2013-H23-81</t>
  </si>
  <si>
    <t>Previously thought to be Guioa pleuropteris and pubescens</t>
  </si>
  <si>
    <t>Gymnacranthera farquhariana</t>
  </si>
  <si>
    <t>Gymnacranthera forbesii</t>
  </si>
  <si>
    <t>H23-83</t>
  </si>
  <si>
    <t>H23-89</t>
  </si>
  <si>
    <t>H23-49, H23-55, 2013-H23-67</t>
  </si>
  <si>
    <t>2013-H23-84</t>
  </si>
  <si>
    <t>Horsfieldia sucosa</t>
  </si>
  <si>
    <t>H23-80</t>
  </si>
  <si>
    <t>2013-H23-69, 2013-H23-79</t>
  </si>
  <si>
    <t>Jasminum elongatum</t>
  </si>
  <si>
    <t>H23-69</t>
  </si>
  <si>
    <t>2013-H23-88</t>
  </si>
  <si>
    <t>2013-H23-82</t>
  </si>
  <si>
    <t>2013-H23-65</t>
  </si>
  <si>
    <t>tree, previously mis-ed as Macaranga hullettii</t>
  </si>
  <si>
    <t>H23-51</t>
  </si>
  <si>
    <t>2013-H23-71</t>
  </si>
  <si>
    <t>Microlepia speluncae</t>
  </si>
  <si>
    <t>2013-H23-90</t>
  </si>
  <si>
    <t>2013-H23-73</t>
  </si>
  <si>
    <t>H23-47</t>
  </si>
  <si>
    <t>H23-28</t>
  </si>
  <si>
    <t>Preivously ID-ed as Piper caninnum, Piper porphyrophyllum, Piper flavimarginatum</t>
  </si>
  <si>
    <t>H23-83, H23-87, H23-88</t>
  </si>
  <si>
    <t>H23-45, 2013-H23-86</t>
  </si>
  <si>
    <t>2013-H23-74</t>
  </si>
  <si>
    <t>2013-H23-63</t>
  </si>
  <si>
    <t>H23-65</t>
  </si>
  <si>
    <t>2013-H23-76</t>
  </si>
  <si>
    <t>H23-72</t>
  </si>
  <si>
    <t>H23-92</t>
  </si>
  <si>
    <t>H23-66, H23-68</t>
  </si>
  <si>
    <t>H23-84</t>
  </si>
  <si>
    <t>H23-54</t>
  </si>
  <si>
    <t>H23-56</t>
  </si>
  <si>
    <t>H23-57, 2013-H23-70</t>
  </si>
  <si>
    <t>H23-57 previously ID-ed as Syzygium myrtifolium</t>
  </si>
  <si>
    <t>H23-52</t>
  </si>
  <si>
    <t>2013-H23-78</t>
  </si>
  <si>
    <t>2013-H23-89</t>
  </si>
  <si>
    <t>2013-H23-77</t>
  </si>
  <si>
    <t>H23-60, 2013-H23-68</t>
  </si>
  <si>
    <t>H23-62, 2013-H23-83</t>
  </si>
  <si>
    <t>Adenanthera malayana</t>
  </si>
  <si>
    <t>NN4</t>
  </si>
  <si>
    <t>2013-H8-69</t>
  </si>
  <si>
    <t>H8-11</t>
  </si>
  <si>
    <t>H8-9</t>
  </si>
  <si>
    <t>2013-H8-74</t>
  </si>
  <si>
    <t>H8-3</t>
  </si>
  <si>
    <t>H8-83</t>
  </si>
  <si>
    <t>Bauhinia</t>
  </si>
  <si>
    <t>H8-82</t>
  </si>
  <si>
    <t>black twig, alternate leaves</t>
  </si>
  <si>
    <t>H8-80</t>
  </si>
  <si>
    <t>H18-14</t>
  </si>
  <si>
    <t>2013-H8-67</t>
  </si>
  <si>
    <t>Canthium horridum</t>
  </si>
  <si>
    <t>H8-5</t>
  </si>
  <si>
    <t>H8-55</t>
  </si>
  <si>
    <t>H8-4, H8-8, H8-10</t>
  </si>
  <si>
    <t>NN1, NN2</t>
  </si>
  <si>
    <t>2013-H8-61</t>
  </si>
  <si>
    <t>2013-H8-62</t>
  </si>
  <si>
    <t>H8-45</t>
  </si>
  <si>
    <t>H8-76, 2013-H8-77</t>
  </si>
  <si>
    <t>H8-12</t>
  </si>
  <si>
    <t>2013-H8-63</t>
  </si>
  <si>
    <t>NN5</t>
  </si>
  <si>
    <t>H8-28</t>
  </si>
  <si>
    <t>H8-30, 2013-H8-79</t>
  </si>
  <si>
    <t>2013-H8-76</t>
  </si>
  <si>
    <t>NN3</t>
  </si>
  <si>
    <t>2013-H8-78</t>
  </si>
  <si>
    <t>H8-69</t>
  </si>
  <si>
    <t>2013-H8-64</t>
  </si>
  <si>
    <t>2013-H8-68</t>
  </si>
  <si>
    <t>H8-6</t>
  </si>
  <si>
    <t>H8-67</t>
  </si>
  <si>
    <t>previously ID-ed as Melicope accedens</t>
  </si>
  <si>
    <t>2013-H8-72</t>
  </si>
  <si>
    <t>H8-77</t>
  </si>
  <si>
    <t>2013-H8-66</t>
  </si>
  <si>
    <t>2013-H8-60</t>
  </si>
  <si>
    <t>H8-74, 2013-H8-71</t>
  </si>
  <si>
    <t>H8-7</t>
  </si>
  <si>
    <t>2013-H8-70</t>
  </si>
  <si>
    <t>H8-13</t>
  </si>
  <si>
    <t>H8-81</t>
  </si>
  <si>
    <t>NN6</t>
  </si>
  <si>
    <t>2013-H8-73</t>
  </si>
  <si>
    <t>H8-2</t>
  </si>
  <si>
    <t>H8-40</t>
  </si>
  <si>
    <t>2013-H8-65</t>
  </si>
  <si>
    <t>H8-72; H8-75</t>
  </si>
  <si>
    <t>H8-49, 2013-T12C01</t>
  </si>
  <si>
    <t>white sap, previously ID-ed as Tetracera arborescens</t>
  </si>
  <si>
    <t>H8-46</t>
  </si>
  <si>
    <t>H8-51</t>
  </si>
  <si>
    <t>H8-29</t>
  </si>
  <si>
    <t>H8-1</t>
  </si>
  <si>
    <t>H8-79, 2013-H8-75, 2013-H8-81</t>
  </si>
  <si>
    <t>Tag</t>
  </si>
  <si>
    <t>DBH (2011)</t>
  </si>
  <si>
    <t>DBH (2012)</t>
  </si>
  <si>
    <t>DBH (2013)</t>
  </si>
  <si>
    <t>DBH (2014)</t>
  </si>
  <si>
    <t>DBH (2015)</t>
  </si>
  <si>
    <t>Climber 2015</t>
  </si>
  <si>
    <t>Remarks (2015)</t>
  </si>
  <si>
    <t>Climber 2014</t>
  </si>
  <si>
    <t>Remarks (2014)</t>
  </si>
  <si>
    <t>Climber 2013</t>
  </si>
  <si>
    <t>Climber species 2012</t>
  </si>
  <si>
    <t>Remarks</t>
  </si>
  <si>
    <t>A27T01</t>
  </si>
  <si>
    <t>Piper porphyrophyllum</t>
  </si>
  <si>
    <t>A27T02</t>
  </si>
  <si>
    <t>Piper sp. 1, Limacia scandens, Erycibe tomentosa, Aspidopterys concava, Gynochthodes coriacea, Derris amoena</t>
  </si>
  <si>
    <t xml:space="preserve">Resprout </t>
  </si>
  <si>
    <t>Piper porphyrophyllum, Unknown</t>
  </si>
  <si>
    <t>2012 - measured over lianas; presumably dead</t>
  </si>
  <si>
    <t>A27T03</t>
  </si>
  <si>
    <t>can't find</t>
  </si>
  <si>
    <t>cnf</t>
  </si>
  <si>
    <t>2012 - presumed dead, c.f. Garcinia, 2013- alive</t>
  </si>
  <si>
    <t>A27T04</t>
  </si>
  <si>
    <t>Connarus semidecandrus, Spatholobus ferrugineus</t>
  </si>
  <si>
    <t>Spatholobus ferrugineus, Limacia scandens</t>
  </si>
  <si>
    <t xml:space="preserve"> Connarus semidecandrus</t>
  </si>
  <si>
    <t>Uncollected</t>
  </si>
  <si>
    <t>A27T05</t>
  </si>
  <si>
    <t>dead</t>
  </si>
  <si>
    <t>2012 - dead at 4.5</t>
  </si>
  <si>
    <t>A27T06</t>
  </si>
  <si>
    <t>Broken, dead, tag removed</t>
  </si>
  <si>
    <t>2012 - dead at 5.8</t>
  </si>
  <si>
    <t>A27T07</t>
  </si>
  <si>
    <t>A27T08</t>
  </si>
  <si>
    <t>Piper sp. 1, Derris amoena</t>
  </si>
  <si>
    <t>Top snapped, resprouted</t>
  </si>
  <si>
    <t>Check identity; 2012 - dead at 8.2</t>
  </si>
  <si>
    <t>A27T09</t>
  </si>
  <si>
    <t>2012 - dead, 2013- on the line</t>
  </si>
  <si>
    <t>A27T10</t>
  </si>
  <si>
    <t>suspected snapped below breast height</t>
  </si>
  <si>
    <t>A27T11</t>
  </si>
  <si>
    <t>A27T12</t>
  </si>
  <si>
    <t>Climber sp. 1</t>
  </si>
  <si>
    <t>On the line</t>
  </si>
  <si>
    <t>Piper porphyrophyllum, Erycibe tomentosa</t>
  </si>
  <si>
    <t>A27T13</t>
  </si>
  <si>
    <t>A27T14</t>
  </si>
  <si>
    <t>Resprouted</t>
  </si>
  <si>
    <t>Uncollected, 2013- dead</t>
  </si>
  <si>
    <t>A27T15</t>
  </si>
  <si>
    <t>A27T15B</t>
  </si>
  <si>
    <t>A27T15C</t>
  </si>
  <si>
    <t>A27T16</t>
  </si>
  <si>
    <t xml:space="preserve">Piper sp. 1, Erycibe tomentosa, Rourea asplenifolia </t>
  </si>
  <si>
    <t>Piper porphyrophyllum, Rourea asplenifolia</t>
  </si>
  <si>
    <t>A27T17</t>
  </si>
  <si>
    <t>Piper porphyrophyllum, Derris maingayana</t>
  </si>
  <si>
    <t>Piper porphyrophyllum, Rourea asplenifolia, Erycibe tomentosa</t>
  </si>
  <si>
    <t>A27T18</t>
  </si>
  <si>
    <t xml:space="preserve">Derris amoena var. maingayana, Piper sp. 1 </t>
  </si>
  <si>
    <t>A27T19</t>
  </si>
  <si>
    <t>Garcinia cf. forbesii</t>
  </si>
  <si>
    <t>previously ID-ed as Garcinia parvifolia</t>
  </si>
  <si>
    <t xml:space="preserve">previously ID-ed as Garcinia forbesii, </t>
  </si>
  <si>
    <t>2013- previously thought to be garcinia parvifolia</t>
  </si>
  <si>
    <t>A27T20</t>
  </si>
  <si>
    <t>A27T21</t>
  </si>
  <si>
    <t>A27T22</t>
  </si>
  <si>
    <t>didn't measure</t>
  </si>
  <si>
    <t>2012 - alive but bent to &lt;1.3m, didn't measure</t>
  </si>
  <si>
    <t>A27T24A</t>
  </si>
  <si>
    <t>Piper porphyrophyllum, Aspidopterys concava</t>
  </si>
  <si>
    <t>A27T24B</t>
  </si>
  <si>
    <t>Uncollected; 2012 - was previously A27T23</t>
  </si>
  <si>
    <t>A27T25</t>
  </si>
  <si>
    <t>Rourea asplenifolia; Erycibe tomentosa</t>
  </si>
  <si>
    <t>2013- top snapped, resprouted</t>
  </si>
  <si>
    <t>A27T26</t>
  </si>
  <si>
    <t>A27T27</t>
  </si>
  <si>
    <t>2012 - collected tag</t>
  </si>
  <si>
    <t>A27T28</t>
  </si>
  <si>
    <t>A27T29</t>
  </si>
  <si>
    <t>A27T30</t>
  </si>
  <si>
    <t>A27T31</t>
  </si>
  <si>
    <t>A27T32</t>
  </si>
  <si>
    <t>same individual as T53</t>
  </si>
  <si>
    <t>A27T33</t>
  </si>
  <si>
    <t>A27T34</t>
  </si>
  <si>
    <t>A27T36A</t>
  </si>
  <si>
    <t>2013- slanted</t>
  </si>
  <si>
    <t>A27T36B</t>
  </si>
  <si>
    <t>snapped at top</t>
  </si>
  <si>
    <t>2012 - was previously A27T35; changed ID</t>
  </si>
  <si>
    <t>A27T36C</t>
  </si>
  <si>
    <t>A27T36D</t>
  </si>
  <si>
    <t>A27T36E</t>
  </si>
  <si>
    <t>A27T37</t>
  </si>
  <si>
    <t>A27T38</t>
  </si>
  <si>
    <t>cf. Syzygium borneense</t>
  </si>
  <si>
    <t>Tag found on rotten stem</t>
  </si>
  <si>
    <t>Check identity</t>
  </si>
  <si>
    <t>A27T39</t>
  </si>
  <si>
    <t>2013- mostly dead, top snapped bottom alive and resprouted, stem measured at 2.8</t>
  </si>
  <si>
    <t>A27T40</t>
  </si>
  <si>
    <t>A27T41</t>
  </si>
  <si>
    <t>A27T42</t>
  </si>
  <si>
    <t>crushed below 1.3m</t>
  </si>
  <si>
    <t>2012 - bent, may be dying, measured over climber, 2013- below chest height</t>
  </si>
  <si>
    <t>A27T42B</t>
  </si>
  <si>
    <t>A27T42C</t>
  </si>
  <si>
    <t>slanted</t>
  </si>
  <si>
    <t>A27T42D</t>
  </si>
  <si>
    <t>not new stem, tagged previously but not found in data sheet</t>
  </si>
  <si>
    <t>A27T42E</t>
  </si>
  <si>
    <t>A27T43</t>
  </si>
  <si>
    <t>previously ID-ed as Garcinia forbesii, Tag found on trampled stem</t>
  </si>
  <si>
    <t>A27T44</t>
  </si>
  <si>
    <t>A27T45</t>
  </si>
  <si>
    <t>snapped</t>
  </si>
  <si>
    <t>A27T46</t>
  </si>
  <si>
    <t>2013- measured above and below a notch</t>
  </si>
  <si>
    <t>A27T47</t>
  </si>
  <si>
    <t>All dead leaves</t>
  </si>
  <si>
    <t>A27T48</t>
  </si>
  <si>
    <t>Dead, snapped and fallen over</t>
  </si>
  <si>
    <t>A27T49</t>
  </si>
  <si>
    <t>A27T50</t>
  </si>
  <si>
    <t>A27T51</t>
  </si>
  <si>
    <t>Fibraurea tinctoria, Erycibe tomentosa, Derris amoena</t>
  </si>
  <si>
    <t>Fibraurea  tinctoria, Erycibe tomentosa</t>
  </si>
  <si>
    <t>Fibraurea tinctoria, Aspidopterys concava</t>
  </si>
  <si>
    <t>A27T52</t>
  </si>
  <si>
    <t>A27T53</t>
  </si>
  <si>
    <t>same individual as T32</t>
  </si>
  <si>
    <t>Slanted</t>
  </si>
  <si>
    <t>A27T54</t>
  </si>
  <si>
    <t>snapped and resprouted</t>
  </si>
  <si>
    <t>A27T54B</t>
  </si>
  <si>
    <t>A27T54C</t>
  </si>
  <si>
    <t>A27T54D</t>
  </si>
  <si>
    <t>A27T55</t>
  </si>
  <si>
    <t>Rourea asplenifolia, Fibraurea tinctoria</t>
  </si>
  <si>
    <t>A27T56</t>
  </si>
  <si>
    <t>A27T57</t>
  </si>
  <si>
    <t>A27T58</t>
  </si>
  <si>
    <t>A27T59</t>
  </si>
  <si>
    <t>Limacia scandens, Rourea asplenifolia</t>
  </si>
  <si>
    <t>Rourea asplenifolia, Limacia scandens</t>
  </si>
  <si>
    <t>A27T60</t>
  </si>
  <si>
    <t>A27T60B</t>
  </si>
  <si>
    <t>A27T61</t>
  </si>
  <si>
    <t>snapped below chest height</t>
  </si>
  <si>
    <t>A27T62</t>
  </si>
  <si>
    <t>Slanted, on the line, might be outside</t>
  </si>
  <si>
    <t>A27T63</t>
  </si>
  <si>
    <t>A27T64</t>
  </si>
  <si>
    <t>A27T65</t>
  </si>
  <si>
    <t>A27T66</t>
  </si>
  <si>
    <t>Near line, top snapped, resprouted</t>
  </si>
  <si>
    <t>A27T67</t>
  </si>
  <si>
    <t>snapped below 1.3m, resprouting</t>
  </si>
  <si>
    <t>Resprouted from fallen trunk</t>
  </si>
  <si>
    <t>A27T68</t>
  </si>
  <si>
    <t>A27T69</t>
  </si>
  <si>
    <t>A27T70</t>
  </si>
  <si>
    <t>A27T71</t>
  </si>
  <si>
    <t>A27T72</t>
  </si>
  <si>
    <t>A27T73</t>
  </si>
  <si>
    <t>A27T74</t>
  </si>
  <si>
    <t>A27T75</t>
  </si>
  <si>
    <t>A27T75B</t>
  </si>
  <si>
    <t>A27T76</t>
  </si>
  <si>
    <t>A27T77</t>
  </si>
  <si>
    <t>A27T78</t>
  </si>
  <si>
    <t>Piper sp. 1, Fibraurea tinctoria</t>
  </si>
  <si>
    <t>Fibraurea tinctoria, Erycibe tomentosa, Gnetum sp.</t>
  </si>
  <si>
    <t>A27T79</t>
  </si>
  <si>
    <t>A27T80</t>
  </si>
  <si>
    <t>A27T81</t>
  </si>
  <si>
    <t>A27T82</t>
  </si>
  <si>
    <t>A27T83</t>
  </si>
  <si>
    <t>A27T84</t>
  </si>
  <si>
    <t>Resprout from broken stem below, crushed by fallen stem</t>
  </si>
  <si>
    <t>A27T85</t>
  </si>
  <si>
    <t>A27T86</t>
  </si>
  <si>
    <t>A27T87</t>
  </si>
  <si>
    <t>A27T88</t>
  </si>
  <si>
    <t>Garcinia forbesii</t>
  </si>
  <si>
    <t>Limacia scandens, Fibraurea tinctoria</t>
  </si>
  <si>
    <t>measured over climber</t>
  </si>
  <si>
    <t>A27T89</t>
  </si>
  <si>
    <t>A27T90</t>
  </si>
  <si>
    <t>A27T91</t>
  </si>
  <si>
    <t>A27T92</t>
  </si>
  <si>
    <t>A27T93</t>
  </si>
  <si>
    <t>A27T94</t>
  </si>
  <si>
    <t>A27T95</t>
  </si>
  <si>
    <t>A28T01</t>
  </si>
  <si>
    <t>A28T02</t>
  </si>
  <si>
    <t>A28T03</t>
  </si>
  <si>
    <t>A28T04</t>
  </si>
  <si>
    <t>A28T05</t>
  </si>
  <si>
    <t>A28T06</t>
  </si>
  <si>
    <t>Smilax setosa, Erycibe tomentosa</t>
  </si>
  <si>
    <t>2012 - Collected</t>
  </si>
  <si>
    <t>A28T07</t>
  </si>
  <si>
    <t>resprout</t>
  </si>
  <si>
    <t>2012 - snapped below breast height; 2013 - resprouted below chest height but less than 1cm dbh</t>
  </si>
  <si>
    <t>A28T08</t>
  </si>
  <si>
    <t>A28T09</t>
  </si>
  <si>
    <t>Erycibe tomentosa, Smilax setosa</t>
  </si>
  <si>
    <t>A28T10</t>
  </si>
  <si>
    <t>dead at 4.9</t>
  </si>
  <si>
    <t>Dead at 5.0</t>
  </si>
  <si>
    <t>Combretum sundaicum, Smilax setosa</t>
  </si>
  <si>
    <t>A28T11</t>
  </si>
  <si>
    <t>A28T12</t>
  </si>
  <si>
    <t>cf. Combretum/Aspidopterys, Smilax setosa</t>
  </si>
  <si>
    <t>A28T13</t>
  </si>
  <si>
    <t>A28T14</t>
  </si>
  <si>
    <t>A28T15</t>
  </si>
  <si>
    <t>A28T16</t>
  </si>
  <si>
    <t>Piper porphyrophyllum, Stenochlaena palustris</t>
  </si>
  <si>
    <t>A28T17</t>
  </si>
  <si>
    <t>Slanted, dead at 2.9</t>
  </si>
  <si>
    <t>Uncollected; 2013 - dead at 3.0</t>
  </si>
  <si>
    <t>A28T18</t>
  </si>
  <si>
    <t>T18C01, Erycibe tomentosa</t>
  </si>
  <si>
    <t>Erycibe tomentosa, Dioscorea pyrifolia, Aspidopterys concava</t>
  </si>
  <si>
    <t>Top bent</t>
  </si>
  <si>
    <t>Dioscorea laurifolia, Erycibe tomentosa, cf. Combretum/Aspidopterys</t>
  </si>
  <si>
    <t>A28T19</t>
  </si>
  <si>
    <t>Uncollected; 2013 - collected again, may instead be G. forbesii</t>
  </si>
  <si>
    <t>A28T20</t>
  </si>
  <si>
    <t>Slanted, dead at 5.5</t>
  </si>
  <si>
    <t>2013 - slanted</t>
  </si>
  <si>
    <t>A28T21</t>
  </si>
  <si>
    <t>A28T22</t>
  </si>
  <si>
    <t>A28T23</t>
  </si>
  <si>
    <t>A28T24A</t>
  </si>
  <si>
    <t>Gnetum cf. microcarpum, Smilax setosa</t>
  </si>
  <si>
    <t>A28T24B</t>
  </si>
  <si>
    <t>A28T24C</t>
  </si>
  <si>
    <t>A28T24D</t>
  </si>
  <si>
    <t>A28T25</t>
  </si>
  <si>
    <t>A28T26</t>
  </si>
  <si>
    <t>dead at 5.7</t>
  </si>
  <si>
    <t>Dead at 6.4</t>
  </si>
  <si>
    <t>A28T27</t>
  </si>
  <si>
    <t>A28T28</t>
  </si>
  <si>
    <t>A28T29</t>
  </si>
  <si>
    <t>A28T30</t>
  </si>
  <si>
    <t>Smilax setosa, Dioscorea laurifolia</t>
  </si>
  <si>
    <t>A28T31</t>
  </si>
  <si>
    <t>Smilax setosa, Combretum sundaicum</t>
  </si>
  <si>
    <t>A28T32</t>
  </si>
  <si>
    <t>dead at 8.4</t>
  </si>
  <si>
    <t>A28T33</t>
  </si>
  <si>
    <t>A28T34</t>
  </si>
  <si>
    <t>A28T35</t>
  </si>
  <si>
    <t>Rourea asplenifolia, Erycibe tomentosa, Stenochlaena palustris</t>
  </si>
  <si>
    <t>A28T36</t>
  </si>
  <si>
    <t>A28T37</t>
  </si>
  <si>
    <t>2013 - measured over climber but minimal diameter so didn't minus anything</t>
  </si>
  <si>
    <t>A28T38</t>
  </si>
  <si>
    <t>A28T39</t>
  </si>
  <si>
    <t>previously ID-ed as Garcinia forbesii, Slanted</t>
  </si>
  <si>
    <t>A28T40</t>
  </si>
  <si>
    <t>A2T01</t>
  </si>
  <si>
    <t>A2T02</t>
  </si>
  <si>
    <t>Fibraurea  tinctoria</t>
  </si>
  <si>
    <t>Dead at 1.4, resprout from below</t>
  </si>
  <si>
    <t>Uncollected, 2013- top snapped</t>
  </si>
  <si>
    <t>A2T03</t>
  </si>
  <si>
    <t>A2T04</t>
  </si>
  <si>
    <t>A2T05</t>
  </si>
  <si>
    <t>A2T06</t>
  </si>
  <si>
    <t>A2T07</t>
  </si>
  <si>
    <t>A2T08</t>
  </si>
  <si>
    <t>Dead at 1.1</t>
  </si>
  <si>
    <t>Uncollected; 2012 - resprouting from the bottom</t>
  </si>
  <si>
    <t>A2T09</t>
  </si>
  <si>
    <t>Measured over leaf sheath</t>
  </si>
  <si>
    <t>Uncollected; 2012 - measured over the leaf sheath; 2013- measured over leaf sheath</t>
  </si>
  <si>
    <t>A2T10</t>
  </si>
  <si>
    <t>fallen below 1.3m</t>
  </si>
  <si>
    <t>A2T11</t>
  </si>
  <si>
    <t>Syzygium chloranthum</t>
  </si>
  <si>
    <t>A2T12</t>
  </si>
  <si>
    <t>A2T13</t>
  </si>
  <si>
    <t>A2T14</t>
  </si>
  <si>
    <t>Dead and fallen below chest height</t>
  </si>
  <si>
    <t>Uncollected; slanted</t>
  </si>
  <si>
    <t>A2T15</t>
  </si>
  <si>
    <t>A2T16</t>
  </si>
  <si>
    <t>cf. Garcinia parvifolia</t>
  </si>
  <si>
    <t>Measured over climber (4.9-1.0 =3.9)</t>
  </si>
  <si>
    <t>Uncollected; 2012 - dead at 4.0; check identity; 2013- dead, top snapped, measured over climber at 4.3 cm</t>
  </si>
  <si>
    <t>A2T17</t>
  </si>
  <si>
    <t>Willughbeia coriacea,  Gnetum cf. microcarpum</t>
  </si>
  <si>
    <t>Dead at 1.5</t>
  </si>
  <si>
    <t>Uncollected; 2012 - bent</t>
  </si>
  <si>
    <t>A2T18</t>
  </si>
  <si>
    <t>Dead below chest height</t>
  </si>
  <si>
    <t>Gnetum macrostachyum</t>
  </si>
  <si>
    <t>A2T19</t>
  </si>
  <si>
    <t>Oxyceros bispinosa</t>
  </si>
  <si>
    <t>A2T20</t>
  </si>
  <si>
    <t>No latex, check ID</t>
  </si>
  <si>
    <t>A2T21</t>
  </si>
  <si>
    <t>top snapped</t>
  </si>
  <si>
    <t>A2T22A</t>
  </si>
  <si>
    <t>Uncollected; 2013- broke off and fallen on the ground</t>
  </si>
  <si>
    <t>A2T22B</t>
  </si>
  <si>
    <t>Piper sp. 1, Willughbeia coriacea</t>
  </si>
  <si>
    <t>Piper sp. 1 , Willughbeia coriacea</t>
  </si>
  <si>
    <t>Willughbeia coriacea, Erycibe tomentosa, Piper sp. 1</t>
  </si>
  <si>
    <t>A2T23</t>
  </si>
  <si>
    <t>previously ID-ed as Garcinia forbesii, Dead on ground, tag removed</t>
  </si>
  <si>
    <t>2013- Crushed by T22, fallen below chest height</t>
  </si>
  <si>
    <t>A2T24</t>
  </si>
  <si>
    <t>A2T25</t>
  </si>
  <si>
    <t>Piper sp 1.</t>
  </si>
  <si>
    <t>A2T26</t>
  </si>
  <si>
    <t>A2T27</t>
  </si>
  <si>
    <t>A2T28</t>
  </si>
  <si>
    <t>Fibraurea tinctoria, Oxyceros bispinosa, Willughbeia coriacea</t>
  </si>
  <si>
    <t>A2T28B</t>
  </si>
  <si>
    <t>A2T29</t>
  </si>
  <si>
    <t>Gnetum sp. (cf. T69C1)</t>
  </si>
  <si>
    <t>Slant outward</t>
  </si>
  <si>
    <t>A2T30</t>
  </si>
  <si>
    <t>Piper porphyrophyllum, Fissistigma fulgens</t>
  </si>
  <si>
    <t>2013- measured over climber</t>
  </si>
  <si>
    <t>A2T31</t>
  </si>
  <si>
    <t>Erycibe tomentosa, Fissistigma fulgens</t>
  </si>
  <si>
    <t>Fissistigma fulgens, Erycibe tomentosa</t>
  </si>
  <si>
    <t>A2T32</t>
  </si>
  <si>
    <t>Piper sp. 1, Erycibe tomentosa</t>
  </si>
  <si>
    <t>Measured over climber at 2.4</t>
  </si>
  <si>
    <t>2012 - measured over climber</t>
  </si>
  <si>
    <t>A2T33</t>
  </si>
  <si>
    <t>A2T34</t>
  </si>
  <si>
    <t>Gnetum sp. (cf. T69C1), Stenochlaena palustris</t>
  </si>
  <si>
    <t>A2T35</t>
  </si>
  <si>
    <t>Gnetum cf. microcarpum, Erycibe tomentosa, Piper sp. 1</t>
  </si>
  <si>
    <t>Piper porphyrophyllum, Gnetum macrostachyum, Erycibe tomentosa</t>
  </si>
  <si>
    <t>A2T36</t>
  </si>
  <si>
    <t>Erycibe tomentosa, Stenochlaena palustris</t>
  </si>
  <si>
    <t>A2T37</t>
  </si>
  <si>
    <t>A2T38</t>
  </si>
  <si>
    <t>A2T39</t>
  </si>
  <si>
    <t>Fibraurea tinctoria, Piper porphyrophyllum, Erycibe tomentosa</t>
  </si>
  <si>
    <t>A2T40</t>
  </si>
  <si>
    <t>Measured over climber at 2.3</t>
  </si>
  <si>
    <t>Piper sp. 1, Gnetum cf. microcarpum</t>
  </si>
  <si>
    <t>Piper porphyrophyllum, Gnetum macrostachyum</t>
  </si>
  <si>
    <t>A2T41</t>
  </si>
  <si>
    <t>previously ID-ed as Santiria apiculata var. rubra</t>
  </si>
  <si>
    <t>A2T42</t>
  </si>
  <si>
    <t>Gnetum cf. microcarpum, Erycibe tomentosa</t>
  </si>
  <si>
    <t>A2T43</t>
  </si>
  <si>
    <t>might be dead</t>
  </si>
  <si>
    <t>A2T44</t>
  </si>
  <si>
    <t>A2T45</t>
  </si>
  <si>
    <t>A2T46</t>
  </si>
  <si>
    <t>A2T47</t>
  </si>
  <si>
    <t>Dead at 1.6</t>
  </si>
  <si>
    <t>2013- dead, measured at 1.4</t>
  </si>
  <si>
    <t>A2T48</t>
  </si>
  <si>
    <t>Piper sp. 1, Friesodielsia borneensi</t>
  </si>
  <si>
    <t>Piper porphyrophyllum, Friesodielsia latifolia</t>
  </si>
  <si>
    <t>Uncollected; 2012 - measured just below split</t>
  </si>
  <si>
    <t>A2T49</t>
  </si>
  <si>
    <t>A2T50</t>
  </si>
  <si>
    <t>Piper sp 1</t>
  </si>
  <si>
    <t>A2T51</t>
  </si>
  <si>
    <t>A2T52</t>
  </si>
  <si>
    <t>A2T53A</t>
  </si>
  <si>
    <t>A2T53B</t>
  </si>
  <si>
    <t>might not be dead</t>
  </si>
  <si>
    <t>Dead at 10.8</t>
  </si>
  <si>
    <t>A2T54</t>
  </si>
  <si>
    <t>Rourea asplenifolia, Willughbeia coriacea</t>
  </si>
  <si>
    <t>Willughbeia coriacea, Fissistigma fulgens</t>
  </si>
  <si>
    <t>A2T55</t>
  </si>
  <si>
    <t>A2T56</t>
  </si>
  <si>
    <t>A2T57</t>
  </si>
  <si>
    <t>A2T58</t>
  </si>
  <si>
    <t>A2T59</t>
  </si>
  <si>
    <t>A2T60</t>
  </si>
  <si>
    <t>A2T61</t>
  </si>
  <si>
    <t>A2T62</t>
  </si>
  <si>
    <t>A2T63</t>
  </si>
  <si>
    <t>A2T64</t>
  </si>
  <si>
    <t>A2T65</t>
  </si>
  <si>
    <t>broken, tag found on ground</t>
  </si>
  <si>
    <t>A2T66</t>
  </si>
  <si>
    <t>Fibraurea tinctoria, Willughbeia coriacea</t>
  </si>
  <si>
    <t>Fibraurea  tinctoria, Willughbeia coriacea</t>
  </si>
  <si>
    <t>2013- near the line</t>
  </si>
  <si>
    <t>A2T69</t>
  </si>
  <si>
    <t>Gnetum sp. (collected)</t>
  </si>
  <si>
    <t>Gnetum cf. microcarpum, Fibraurea tinctoria</t>
  </si>
  <si>
    <t>Measure over climber at 4.6</t>
  </si>
  <si>
    <t>2013- on the line, T67, T68 removed as they were found out to be too small</t>
  </si>
  <si>
    <t>A2T70</t>
  </si>
  <si>
    <t>A2T70B</t>
  </si>
  <si>
    <t>A2T71</t>
  </si>
  <si>
    <t>A58T01</t>
  </si>
  <si>
    <t>A58T02</t>
  </si>
  <si>
    <t>A58T03</t>
  </si>
  <si>
    <t>A58T04</t>
  </si>
  <si>
    <t>A58T05</t>
  </si>
  <si>
    <t>A58T06</t>
  </si>
  <si>
    <t>A58T07</t>
  </si>
  <si>
    <t>A58T08</t>
  </si>
  <si>
    <t>slightly slanted</t>
  </si>
  <si>
    <t>A58T09</t>
  </si>
  <si>
    <t>A58T10</t>
  </si>
  <si>
    <t>A58T100</t>
  </si>
  <si>
    <t>A58T101</t>
  </si>
  <si>
    <t>2013- collected</t>
  </si>
  <si>
    <t>A58T102</t>
  </si>
  <si>
    <t>A58T103</t>
  </si>
  <si>
    <t>A58T104</t>
  </si>
  <si>
    <t>A58T105</t>
  </si>
  <si>
    <t>A58T106</t>
  </si>
  <si>
    <t>A58T107</t>
  </si>
  <si>
    <t>A58T108</t>
  </si>
  <si>
    <t>A58T109</t>
  </si>
  <si>
    <t>A58T11</t>
  </si>
  <si>
    <t>Piper sp. 1, Limacia scandens</t>
  </si>
  <si>
    <t>A58T110</t>
  </si>
  <si>
    <t>A58T111</t>
  </si>
  <si>
    <t>A58T112</t>
  </si>
  <si>
    <t>A58T113</t>
  </si>
  <si>
    <t>A58T114</t>
  </si>
  <si>
    <t>A58T115</t>
  </si>
  <si>
    <t>A58T116</t>
  </si>
  <si>
    <t>A58T117</t>
  </si>
  <si>
    <t>A58T118</t>
  </si>
  <si>
    <t>Derris amoena, Aspidopterys concava</t>
  </si>
  <si>
    <t>A58T119</t>
  </si>
  <si>
    <t>A58T12</t>
  </si>
  <si>
    <t>Piper sp. 1 , Derris amoena</t>
  </si>
  <si>
    <t>A58T120</t>
  </si>
  <si>
    <t>A58T13</t>
  </si>
  <si>
    <t>Limacia scandens, Piper sp. 1</t>
  </si>
  <si>
    <t>A58T14</t>
  </si>
  <si>
    <t>Piper sp. 1, Fibraurea tinctoria, Derris amoena</t>
  </si>
  <si>
    <t>Fibraurea  tinctoria, Limacia scandens, Piper sp. 1, Derris amoena</t>
  </si>
  <si>
    <t>Piper sp. 1, Rourea mimosoides, Limacia scandens, Derris amoena</t>
  </si>
  <si>
    <t>Fibraurea tinctoria, Piper sp. 1, Derris amoena var. maingayi, Limacia scandens</t>
  </si>
  <si>
    <t>A58T15</t>
  </si>
  <si>
    <t>Piper sp. 1, Limacia scandens, Rourea mimosoides</t>
  </si>
  <si>
    <t>Piper sp. 1, Rourea mimosoides, Limacia scandens</t>
  </si>
  <si>
    <t>A58T16</t>
  </si>
  <si>
    <t>Pipe sp. 1, Fibraurea tinctoria</t>
  </si>
  <si>
    <t>Fibraurea tinctoria, Piper sp. 1</t>
  </si>
  <si>
    <t>A58T17</t>
  </si>
  <si>
    <t>A58T18</t>
  </si>
  <si>
    <t>A58T19</t>
  </si>
  <si>
    <t>A58T20</t>
  </si>
  <si>
    <t>A58T21</t>
  </si>
  <si>
    <t>A58T22</t>
  </si>
  <si>
    <t>A58T23</t>
  </si>
  <si>
    <t>A58T24</t>
  </si>
  <si>
    <t>A58T25</t>
  </si>
  <si>
    <t>A58T26</t>
  </si>
  <si>
    <t>resprouted from the side</t>
  </si>
  <si>
    <t>A58T27</t>
  </si>
  <si>
    <t>A58T28</t>
  </si>
  <si>
    <t>A58T29</t>
  </si>
  <si>
    <t>A58T30</t>
  </si>
  <si>
    <t>A58T31</t>
  </si>
  <si>
    <t>A58T32</t>
  </si>
  <si>
    <t>A58T33</t>
  </si>
  <si>
    <t>Fibraurea tinctoria, Piper sp .1</t>
  </si>
  <si>
    <t>A58T34</t>
  </si>
  <si>
    <t>Piper sp. 1, Rourea asplenifolia</t>
  </si>
  <si>
    <t>Piper sp .1, Limacia scandens, Fibraurea tinctoria</t>
  </si>
  <si>
    <t>Piper sp. 1, Rourea asplenifolia, Limacia scandens</t>
  </si>
  <si>
    <t>A58T35</t>
  </si>
  <si>
    <t>Measured over climber at 2.8</t>
  </si>
  <si>
    <t>A58T36</t>
  </si>
  <si>
    <t>Derris amoena var. maingayi, Piper sp. 1</t>
  </si>
  <si>
    <t>A58T37</t>
  </si>
  <si>
    <t>Rourea asplenifolia, Piper sp. 1, Fibraurea tincoria</t>
  </si>
  <si>
    <t>Piper sp. 1, Rourea asplenifolia, Fibraurea tinctoria</t>
  </si>
  <si>
    <t>A58T38</t>
  </si>
  <si>
    <t>A58T39</t>
  </si>
  <si>
    <t>broken and tag removed</t>
  </si>
  <si>
    <t>2013- top snapped</t>
  </si>
  <si>
    <t>A58T39B</t>
  </si>
  <si>
    <t>Fibraurea tincotria</t>
  </si>
  <si>
    <t>2012 - new stem from base</t>
  </si>
  <si>
    <t>A58T40</t>
  </si>
  <si>
    <t>outside line</t>
  </si>
  <si>
    <t>A58T41</t>
  </si>
  <si>
    <t>A58T42</t>
  </si>
  <si>
    <t>Piper sp. 1, Psychotria penangensis</t>
  </si>
  <si>
    <t>A58T43</t>
  </si>
  <si>
    <t>A58T44</t>
  </si>
  <si>
    <t>A58T45</t>
  </si>
  <si>
    <t>Derris amoena, Piper sp. 1</t>
  </si>
  <si>
    <t>Derris amoena var. maingayi</t>
  </si>
  <si>
    <t>A58T46</t>
  </si>
  <si>
    <t>measured over climber at 2.6</t>
  </si>
  <si>
    <t>A58T47</t>
  </si>
  <si>
    <t>Psychotria penangensis, Piper sp. 1</t>
  </si>
  <si>
    <t>Measured above knob</t>
  </si>
  <si>
    <t>A58T48</t>
  </si>
  <si>
    <t>A58T49</t>
  </si>
  <si>
    <t>Piper sp. 1, Strychnos ignatii</t>
  </si>
  <si>
    <t>A58T50</t>
  </si>
  <si>
    <t>Syzygium pycnanthum</t>
  </si>
  <si>
    <t>Uncollected, Missing</t>
  </si>
  <si>
    <t>A58T51</t>
  </si>
  <si>
    <t>A58T52</t>
  </si>
  <si>
    <t>A58T53</t>
  </si>
  <si>
    <t>A58T54</t>
  </si>
  <si>
    <t>A58T55</t>
  </si>
  <si>
    <t>A58T56</t>
  </si>
  <si>
    <t>check</t>
  </si>
  <si>
    <t>A58T57</t>
  </si>
  <si>
    <t>A58T58</t>
  </si>
  <si>
    <t>A58T59</t>
  </si>
  <si>
    <t>A58T60</t>
  </si>
  <si>
    <t>A58T61</t>
  </si>
  <si>
    <t>A58T62</t>
  </si>
  <si>
    <t>A58T63</t>
  </si>
  <si>
    <t>A58T64</t>
  </si>
  <si>
    <t>A58T65</t>
  </si>
  <si>
    <t>dead at 2.5</t>
  </si>
  <si>
    <t>dead at 2.6</t>
  </si>
  <si>
    <t>A58T66</t>
  </si>
  <si>
    <t>rotted</t>
  </si>
  <si>
    <t>main stem dead, resprout from below</t>
  </si>
  <si>
    <t>Uncollected, 2013- broken at top but sprouting at side</t>
  </si>
  <si>
    <t>A58T67</t>
  </si>
  <si>
    <t>A58T68</t>
  </si>
  <si>
    <t>A58T69</t>
  </si>
  <si>
    <t>Rourea asplenifolia, Dioscorea praniana, Limacia scandens</t>
  </si>
  <si>
    <t>A58T70</t>
  </si>
  <si>
    <t>Rourea asplenifolia, Piper sp. 1</t>
  </si>
  <si>
    <t>A58T71</t>
  </si>
  <si>
    <t>A58T72</t>
  </si>
  <si>
    <t>A58T73</t>
  </si>
  <si>
    <t>A58T74</t>
  </si>
  <si>
    <t>A58T75</t>
  </si>
  <si>
    <t>A58T76</t>
  </si>
  <si>
    <t>A58T77</t>
  </si>
  <si>
    <t>A58T78</t>
  </si>
  <si>
    <t>A58T79</t>
  </si>
  <si>
    <t>A58T79B</t>
  </si>
  <si>
    <t>dead at 11.3, top gone</t>
  </si>
  <si>
    <t>A58T80</t>
  </si>
  <si>
    <t>top leafless</t>
  </si>
  <si>
    <t>Uncollected, 2013- dead at 1.1</t>
  </si>
  <si>
    <t>A58T81</t>
  </si>
  <si>
    <t>A58T82</t>
  </si>
  <si>
    <t>Piper sp.1, Fibraurea tinctoria</t>
  </si>
  <si>
    <t>A58T83</t>
  </si>
  <si>
    <t>A58T84</t>
  </si>
  <si>
    <t>A58T85</t>
  </si>
  <si>
    <t>A58T86</t>
  </si>
  <si>
    <t>A58T87</t>
  </si>
  <si>
    <t>A58T88</t>
  </si>
  <si>
    <t>A58T89</t>
  </si>
  <si>
    <t>A58T90</t>
  </si>
  <si>
    <t>A58T91</t>
  </si>
  <si>
    <t>Uncollected; 2012 - below breast height</t>
  </si>
  <si>
    <t>A58T92</t>
  </si>
  <si>
    <t>A58T93</t>
  </si>
  <si>
    <t>dead, broken, tag removed</t>
  </si>
  <si>
    <t>A58T94</t>
  </si>
  <si>
    <t>A58T94B</t>
  </si>
  <si>
    <t>broken and below 1.3m, tag removed</t>
  </si>
  <si>
    <t>A58T94C</t>
  </si>
  <si>
    <t>new side branch</t>
  </si>
  <si>
    <t>A58T95</t>
  </si>
  <si>
    <t>A58T96</t>
  </si>
  <si>
    <t>Derrie amoena</t>
  </si>
  <si>
    <t>Derris amoe+K324:K341na var. maingayi, Piper sp. 1</t>
  </si>
  <si>
    <t>A58T97</t>
  </si>
  <si>
    <t>A58T98</t>
  </si>
  <si>
    <t>A58T99</t>
  </si>
  <si>
    <t>dead at 1.0</t>
  </si>
  <si>
    <t>dead at 1.1</t>
  </si>
  <si>
    <t>A63T01</t>
  </si>
  <si>
    <t>Measure over climber at 2.1</t>
  </si>
  <si>
    <t>Piper sp. 1, Urceola brachysepala</t>
  </si>
  <si>
    <t>Piper sp 1, Spatholobus cf. ridleyi</t>
  </si>
  <si>
    <t>A63T01B</t>
  </si>
  <si>
    <t>Spatholobus ridleyi, Piper sp. 1, Gnetum (A63-90)</t>
  </si>
  <si>
    <t>Spatholobus maingayi</t>
  </si>
  <si>
    <t>Measure over climber at 1.8</t>
  </si>
  <si>
    <t>A63T02</t>
  </si>
  <si>
    <t>Spatholobus maingayi, Piper sp. 1</t>
  </si>
  <si>
    <t>Spatholobus ridleyi, Piper sp. 1</t>
  </si>
  <si>
    <t>A63T03</t>
  </si>
  <si>
    <t>Uncollected, Bent, 2013- slanted</t>
  </si>
  <si>
    <t>A63T03B</t>
  </si>
  <si>
    <t>Piper sp. 1, Smilax megacarpa</t>
  </si>
  <si>
    <t>A63T03C</t>
  </si>
  <si>
    <t>A63T04</t>
  </si>
  <si>
    <t>Rourea fulgens, Erycibe tomentosa</t>
  </si>
  <si>
    <t>Measure over climber at 2.7, previously ID-ed as Diospyros styraciformis</t>
  </si>
  <si>
    <t>A63T05</t>
  </si>
  <si>
    <t>Spatholobus ridleyi, Ventilago malaccensis</t>
  </si>
  <si>
    <t>A63T06</t>
  </si>
  <si>
    <t>slanted/half fallen</t>
  </si>
  <si>
    <t>A63T06a</t>
  </si>
  <si>
    <t>A63T06b</t>
  </si>
  <si>
    <t>A63T07</t>
  </si>
  <si>
    <t>Ampelocissus gracilis, Rourea fulgens</t>
  </si>
  <si>
    <t>A63T08</t>
  </si>
  <si>
    <t>Rourea fulgens, Piper sp. 1</t>
  </si>
  <si>
    <t>A63T08B</t>
  </si>
  <si>
    <t>A63T08C</t>
  </si>
  <si>
    <t>2013- horizontal, leafless</t>
  </si>
  <si>
    <t>A63T09</t>
  </si>
  <si>
    <t>Snapped at the top</t>
  </si>
  <si>
    <t>A63T10</t>
  </si>
  <si>
    <t>measured over split stem</t>
  </si>
  <si>
    <t>Smilax megacarpa, Rourea fulgens</t>
  </si>
  <si>
    <t>Uncollected, Resprout, Snapped at the top, 2013- top snapped resprout</t>
  </si>
  <si>
    <t>A63T100</t>
  </si>
  <si>
    <t>A63T101</t>
  </si>
  <si>
    <t>A63T102</t>
  </si>
  <si>
    <t>A63T103</t>
  </si>
  <si>
    <t>A63T104</t>
  </si>
  <si>
    <t>A63T105</t>
  </si>
  <si>
    <t>2013- resprout from fallen trunk</t>
  </si>
  <si>
    <t>A63T106</t>
  </si>
  <si>
    <t>Measure over climber at 1.6</t>
  </si>
  <si>
    <t>A63T107</t>
  </si>
  <si>
    <t>A63T108</t>
  </si>
  <si>
    <t>A63T109</t>
  </si>
  <si>
    <t>A63T11</t>
  </si>
  <si>
    <t>Piper sp. 1, Fibraurea tinctoria, Willughbeia flavescens</t>
  </si>
  <si>
    <t>Piper sp 1, Fibraurea tinctoria</t>
  </si>
  <si>
    <t>A63T110</t>
  </si>
  <si>
    <t>A63T111</t>
  </si>
  <si>
    <t>A63T112</t>
  </si>
  <si>
    <t>A63T113</t>
  </si>
  <si>
    <t>A63T114</t>
  </si>
  <si>
    <t>A63T115</t>
  </si>
  <si>
    <t>Spatholobus maingayi, Tetracera cf. fagifolia</t>
  </si>
  <si>
    <t>confirm ID, measure over climber at 1.7</t>
  </si>
  <si>
    <t>2013- measured over climber at 1.4</t>
  </si>
  <si>
    <t>A63T116</t>
  </si>
  <si>
    <t>A63T117</t>
  </si>
  <si>
    <t>A63T118</t>
  </si>
  <si>
    <t>A63T119</t>
  </si>
  <si>
    <t>A63T12</t>
  </si>
  <si>
    <t>Rourea fulgens, Fibraurea tinctoria, Ventilago maingayi</t>
  </si>
  <si>
    <t>A63T120</t>
  </si>
  <si>
    <t>2013- bad handwriting, postulated to be so. check</t>
  </si>
  <si>
    <t>A63T121</t>
  </si>
  <si>
    <t>A63T122</t>
  </si>
  <si>
    <t>snapped, collected</t>
  </si>
  <si>
    <t>A63T123</t>
  </si>
  <si>
    <t>A63T124</t>
  </si>
  <si>
    <t>A63T125</t>
  </si>
  <si>
    <t>A63T126</t>
  </si>
  <si>
    <t>A63T127</t>
  </si>
  <si>
    <t>A63T128</t>
  </si>
  <si>
    <t>A63T128B</t>
  </si>
  <si>
    <t>A63T128c</t>
  </si>
  <si>
    <t>A63T129</t>
  </si>
  <si>
    <t>A63T13</t>
  </si>
  <si>
    <t>A63T130</t>
  </si>
  <si>
    <t>A63T131</t>
  </si>
  <si>
    <t>A63T132</t>
  </si>
  <si>
    <t>A63T133</t>
  </si>
  <si>
    <t>A63T134</t>
  </si>
  <si>
    <t>A63T135</t>
  </si>
  <si>
    <t>A63T136</t>
  </si>
  <si>
    <t>A63T137</t>
  </si>
  <si>
    <t>A63T138</t>
  </si>
  <si>
    <t>A63T139</t>
  </si>
  <si>
    <t>A63T14</t>
  </si>
  <si>
    <t>measured over climber at 2.1</t>
  </si>
  <si>
    <t>Spatholobus ridleyi, Fibraurea tinctoria</t>
  </si>
  <si>
    <t>A63T140</t>
  </si>
  <si>
    <t>A63T141</t>
  </si>
  <si>
    <t>A63T142</t>
  </si>
  <si>
    <t>A63T142B</t>
  </si>
  <si>
    <t>A63T143</t>
  </si>
  <si>
    <t>A63T144</t>
  </si>
  <si>
    <t>cf T137</t>
  </si>
  <si>
    <t>A63T145</t>
  </si>
  <si>
    <t>A63T146</t>
  </si>
  <si>
    <t>A63T147</t>
  </si>
  <si>
    <t>Diospyros styraciformis</t>
  </si>
  <si>
    <t>A63T148</t>
  </si>
  <si>
    <t>A63T149</t>
  </si>
  <si>
    <t>A63T15</t>
  </si>
  <si>
    <t>A63T150</t>
  </si>
  <si>
    <t>A63T151</t>
  </si>
  <si>
    <t>A63T152</t>
  </si>
  <si>
    <t>A63T153</t>
  </si>
  <si>
    <t>A63T154</t>
  </si>
  <si>
    <t>A63T155</t>
  </si>
  <si>
    <t>A63T156</t>
  </si>
  <si>
    <t>A63T157</t>
  </si>
  <si>
    <t>A63T158</t>
  </si>
  <si>
    <t>A63T159</t>
  </si>
  <si>
    <t>Tetracera fagifolia</t>
  </si>
  <si>
    <t>A63T16</t>
  </si>
  <si>
    <t>A63T160</t>
  </si>
  <si>
    <t>A63T161</t>
  </si>
  <si>
    <t>A63T162</t>
  </si>
  <si>
    <t>A63T163</t>
  </si>
  <si>
    <t>A63T164</t>
  </si>
  <si>
    <t>A63T165</t>
  </si>
  <si>
    <t>A63T17</t>
  </si>
  <si>
    <t>Fibraurea tinctoria, Willughbeia flavescens</t>
  </si>
  <si>
    <t>A63T18</t>
  </si>
  <si>
    <t>Tetracera cf. fagifolia, Piper sp. 1, Rourea, 84</t>
  </si>
  <si>
    <t>Spatholobus maingayi, Piper sp. 1, Fibraurea tinctoria</t>
  </si>
  <si>
    <t>Smilax megacarpa, Tetracera sp., Piper sp. 1, Spatholobus ridleyi</t>
  </si>
  <si>
    <t>A63T19</t>
  </si>
  <si>
    <t>A63T20</t>
  </si>
  <si>
    <t>A63T21</t>
  </si>
  <si>
    <t>A63T22</t>
  </si>
  <si>
    <t>A63T23</t>
  </si>
  <si>
    <t>Fibraurea tinctoria, Tetracera cf. fagifolia</t>
  </si>
  <si>
    <t>A63T24</t>
  </si>
  <si>
    <t>13- slanted</t>
  </si>
  <si>
    <t>A63T25</t>
  </si>
  <si>
    <t>A63T26</t>
  </si>
  <si>
    <t>A63T27</t>
  </si>
  <si>
    <t>Psychotria penangensis, A63-91</t>
  </si>
  <si>
    <t>A63T28</t>
  </si>
  <si>
    <t>Agelaea macrophylla, Urceola brachysepala</t>
  </si>
  <si>
    <t>A63T29</t>
  </si>
  <si>
    <t>Uncollected, 2013- slanted</t>
  </si>
  <si>
    <t>A63T30</t>
  </si>
  <si>
    <t>Tetracera cf. fagifolia, Fibraurea tinctoria</t>
  </si>
  <si>
    <t>A63T31</t>
  </si>
  <si>
    <t>fallen, tag removed</t>
  </si>
  <si>
    <t>Uncollected, 2012 - Bent below breast height, 2013- fallen</t>
  </si>
  <si>
    <t>A63T32</t>
  </si>
  <si>
    <t>2013- previously mis-id as Elaeocarpus mastersii</t>
  </si>
  <si>
    <t>A63T33</t>
  </si>
  <si>
    <t>Spatholobus ridleyi, Rourea mimosoides</t>
  </si>
  <si>
    <t>Uncollected, Snapped at top</t>
  </si>
  <si>
    <t>A63T34</t>
  </si>
  <si>
    <t>tag removed</t>
  </si>
  <si>
    <t>Spatholobus ridleyi, Rourea fulgens</t>
  </si>
  <si>
    <t>Spatholobus ridleyi, Willughbeia flavescens</t>
  </si>
  <si>
    <t>Uncollected; 2012 - measured over climber, 2013- measured over climber at 2.2</t>
  </si>
  <si>
    <t>A63T35</t>
  </si>
  <si>
    <t>A63T36</t>
  </si>
  <si>
    <t>A63T37</t>
  </si>
  <si>
    <t>A63T38</t>
  </si>
  <si>
    <t>dead at 7.1, slanted</t>
  </si>
  <si>
    <t>Uncollected, Bent, 2013- top snapped, resprout</t>
  </si>
  <si>
    <t>A63T39</t>
  </si>
  <si>
    <t>Measure over climber at 4.8</t>
  </si>
  <si>
    <t>Snapped at top, Resprout</t>
  </si>
  <si>
    <t>A63T40</t>
  </si>
  <si>
    <t>Rourea fulgens, Ampelocissus gracilis, Fibraurea tinctoria, Urceola brachysepala</t>
  </si>
  <si>
    <t>A63T41</t>
  </si>
  <si>
    <t>A63T42</t>
  </si>
  <si>
    <t>Fibraurea tinctoria, Rourea fulgens</t>
  </si>
  <si>
    <t>A63T43</t>
  </si>
  <si>
    <t>Ampelocissus gracilis, Piper sp. 1, Spatholobus ridleyi</t>
  </si>
  <si>
    <t>Ampelocissus gracilis, Piper sp. 1</t>
  </si>
  <si>
    <t>Uncollected, Snapped, Resprout</t>
  </si>
  <si>
    <t>A63T43B</t>
  </si>
  <si>
    <t>A63T44</t>
  </si>
  <si>
    <t>Fallen below chest height</t>
  </si>
  <si>
    <t>Uncollected; 2012 - fallen below breast height</t>
  </si>
  <si>
    <t>A63T45</t>
  </si>
  <si>
    <t>2012 - fallen below breast height, but resprouted, 2013- fell to ground</t>
  </si>
  <si>
    <t>A63T45B</t>
  </si>
  <si>
    <t>A63T45C</t>
  </si>
  <si>
    <t>A63T45D</t>
  </si>
  <si>
    <t>A63T45E</t>
  </si>
  <si>
    <t>A63T45F</t>
  </si>
  <si>
    <t>A63T45G</t>
  </si>
  <si>
    <t>A63T46</t>
  </si>
  <si>
    <t>Snapped at top</t>
  </si>
  <si>
    <t>A63T47</t>
  </si>
  <si>
    <t>A63T48</t>
  </si>
  <si>
    <t>tag broken, removed</t>
  </si>
  <si>
    <t>Uncollected; 2012 - fallen below breast height but resprouting, 2013- fell to ground</t>
  </si>
  <si>
    <t>A63T49</t>
  </si>
  <si>
    <t>Uncollected, 2013- fallen below chest height</t>
  </si>
  <si>
    <t>A63T50</t>
  </si>
  <si>
    <t>split stem</t>
  </si>
  <si>
    <t>Measure over climber</t>
  </si>
  <si>
    <t>Piper sp. 1, Fibraurea tinctoria, Spatholobus ridleyi</t>
  </si>
  <si>
    <t>Uncollected, Split half, measure half; 2012 - measured above split, 2013- measured above split</t>
  </si>
  <si>
    <t>A63T51</t>
  </si>
  <si>
    <t>Rourea mimosoides, Ampelocissus gracilis, Piper sp. 1, Rourea fulgens, Willughbeia flavescens</t>
  </si>
  <si>
    <t>Uncollected, Resprout</t>
  </si>
  <si>
    <t>A63T52</t>
  </si>
  <si>
    <t>Pipe sp. 1, Ampelocissus gracilis, Fibraurea tinctoria, Tetracera, Rourea fulgens, Willughbeia flavescens</t>
  </si>
  <si>
    <t>A63T53</t>
  </si>
  <si>
    <t>Uncollected, Bent, Fell down, Resprout</t>
  </si>
  <si>
    <t>A63T54</t>
  </si>
  <si>
    <t>Piper sp. 1, Rourea asplenifolia, Willughbeia flavescens, Rourea fulgens</t>
  </si>
  <si>
    <t>A63T55</t>
  </si>
  <si>
    <t>A63T56</t>
  </si>
  <si>
    <t>Psychotria samentosa</t>
  </si>
  <si>
    <t>Measured over climber at 1.7</t>
  </si>
  <si>
    <t>A63T57</t>
  </si>
  <si>
    <t>A63T58</t>
  </si>
  <si>
    <t>A63T59</t>
  </si>
  <si>
    <t>A63T60</t>
  </si>
  <si>
    <t>A63T62</t>
  </si>
  <si>
    <t>Ampelocissus gracilis, Spatholobus ridleyi, Willughbeia flavescens</t>
  </si>
  <si>
    <t>2012 - no T61</t>
  </si>
  <si>
    <t>A63T63</t>
  </si>
  <si>
    <t>2013- on the line</t>
  </si>
  <si>
    <t>A63T64</t>
  </si>
  <si>
    <t>A63T65</t>
  </si>
  <si>
    <t>A63T66A</t>
  </si>
  <si>
    <t>A63T66B</t>
  </si>
  <si>
    <t>A63T67</t>
  </si>
  <si>
    <t>on the line</t>
  </si>
  <si>
    <t>A63T68</t>
  </si>
  <si>
    <t>Derris amoena, Spatholobus ridleyi</t>
  </si>
  <si>
    <t>A63T69A</t>
  </si>
  <si>
    <t>A63T69B</t>
  </si>
  <si>
    <t>A63T70</t>
  </si>
  <si>
    <t>A63T71</t>
  </si>
  <si>
    <t>A63T72</t>
  </si>
  <si>
    <t>A63T73A</t>
  </si>
  <si>
    <t>A63T73B</t>
  </si>
  <si>
    <t>A63T74</t>
  </si>
  <si>
    <t>A63T75</t>
  </si>
  <si>
    <t>A63T76</t>
  </si>
  <si>
    <t>A63T77</t>
  </si>
  <si>
    <t>A63T78</t>
  </si>
  <si>
    <t>A63T79</t>
  </si>
  <si>
    <t>dead at 1.2</t>
  </si>
  <si>
    <t>A63T80</t>
  </si>
  <si>
    <t>A63T81</t>
  </si>
  <si>
    <t>A63T82</t>
  </si>
  <si>
    <t>A63T83</t>
  </si>
  <si>
    <t>A63T84</t>
  </si>
  <si>
    <t>A63T85</t>
  </si>
  <si>
    <t>A63T86</t>
  </si>
  <si>
    <t>A63T87</t>
  </si>
  <si>
    <t>A63T88</t>
  </si>
  <si>
    <t>A63T89</t>
  </si>
  <si>
    <t>resprout from fallen stem</t>
  </si>
  <si>
    <t>A63T90</t>
  </si>
  <si>
    <t>Spatholobus maingayi, Smilax megacarpa</t>
  </si>
  <si>
    <t>Spatholobus ridleyi, Smilax megacarpa</t>
  </si>
  <si>
    <t>A63T90B</t>
  </si>
  <si>
    <t>A63T91</t>
  </si>
  <si>
    <t>alive</t>
  </si>
  <si>
    <t>dead at 1.5</t>
  </si>
  <si>
    <t>A63T92</t>
  </si>
  <si>
    <t>A63T93</t>
  </si>
  <si>
    <t>A63T94</t>
  </si>
  <si>
    <t>A63T95</t>
  </si>
  <si>
    <t>A63T96</t>
  </si>
  <si>
    <t>A63T97</t>
  </si>
  <si>
    <t>Kunstleria ridleyi, Spatholobus ridleyi</t>
  </si>
  <si>
    <t>Spatholobus ridlyei, Rourea fulgens</t>
  </si>
  <si>
    <t>A63T98</t>
  </si>
  <si>
    <t>Kunstleria ridleyi, Spatholobus ridleyi, Smilax megacarpa</t>
  </si>
  <si>
    <t>A63T99</t>
  </si>
  <si>
    <t>A8T01</t>
  </si>
  <si>
    <t>A8T02</t>
  </si>
  <si>
    <t>2012 - dead</t>
  </si>
  <si>
    <t>A8T03</t>
  </si>
  <si>
    <t>A8T04</t>
  </si>
  <si>
    <t>A8T05</t>
  </si>
  <si>
    <t>A8T06</t>
  </si>
  <si>
    <t>Uncollected, 2013- dead at 2.3</t>
  </si>
  <si>
    <t>A8T07</t>
  </si>
  <si>
    <t>is A8T72</t>
  </si>
  <si>
    <t>A8T08</t>
  </si>
  <si>
    <t>A8T09</t>
  </si>
  <si>
    <t>A8T10</t>
  </si>
  <si>
    <t>A8T11</t>
  </si>
  <si>
    <t>A8T12</t>
  </si>
  <si>
    <t>A8T13</t>
  </si>
  <si>
    <t>A8T14</t>
  </si>
  <si>
    <t>was double tagged as T87 in 2013</t>
  </si>
  <si>
    <t>A8T15</t>
  </si>
  <si>
    <t>A8T16</t>
  </si>
  <si>
    <t>A8T17</t>
  </si>
  <si>
    <t>Gnetum macrostachyum, Fibraurea tinctoria</t>
  </si>
  <si>
    <t>A8T18</t>
  </si>
  <si>
    <t>A8T19</t>
  </si>
  <si>
    <t>A8T20</t>
  </si>
  <si>
    <t>Calophyllum lanigerum var. austrocoriaceum</t>
  </si>
  <si>
    <t>A8T21</t>
  </si>
  <si>
    <t>2012 - less than 1cm</t>
  </si>
  <si>
    <t>A8T22</t>
  </si>
  <si>
    <t>A8T23</t>
  </si>
  <si>
    <t>A8T24</t>
  </si>
  <si>
    <t>A8T25</t>
  </si>
  <si>
    <t>A8T26</t>
  </si>
  <si>
    <t>A8T27</t>
  </si>
  <si>
    <t>A8T28</t>
  </si>
  <si>
    <t>A8T29</t>
  </si>
  <si>
    <t>A8T30</t>
  </si>
  <si>
    <t>Piper sp.1</t>
  </si>
  <si>
    <t>A8T31</t>
  </si>
  <si>
    <t>looks dead, shaky</t>
  </si>
  <si>
    <t>A8T32</t>
  </si>
  <si>
    <t>A8T33</t>
  </si>
  <si>
    <t>A8T34</t>
  </si>
  <si>
    <t>A8T35</t>
  </si>
  <si>
    <t>dead at 1.3</t>
  </si>
  <si>
    <t>A8T36</t>
  </si>
  <si>
    <t>A8T37</t>
  </si>
  <si>
    <t>dead, top snapped, dead at 16.7</t>
  </si>
  <si>
    <t>2013- bark cracked</t>
  </si>
  <si>
    <t>A8T38</t>
  </si>
  <si>
    <t>A8T39</t>
  </si>
  <si>
    <t>A8T40</t>
  </si>
  <si>
    <t>A8T41</t>
  </si>
  <si>
    <t>A8T42</t>
  </si>
  <si>
    <t>A8T43</t>
  </si>
  <si>
    <t>A8T44</t>
  </si>
  <si>
    <t>A8T45</t>
  </si>
  <si>
    <t>A8T46</t>
  </si>
  <si>
    <t>A8T47</t>
  </si>
  <si>
    <t>fallen below chest height</t>
  </si>
  <si>
    <t>Uncollected, 2013- slanted, pressed down by fallen trunk</t>
  </si>
  <si>
    <t>A8T48</t>
  </si>
  <si>
    <t>A8T49</t>
  </si>
  <si>
    <t>A8T50</t>
  </si>
  <si>
    <t>2013- slanted, pressed down by fallen trunk, same individual as A8T51</t>
  </si>
  <si>
    <t>A8T51</t>
  </si>
  <si>
    <t>dead at 4.1</t>
  </si>
  <si>
    <t>2013- same individual as A8T50</t>
  </si>
  <si>
    <t>A8T52</t>
  </si>
  <si>
    <t>A8T53</t>
  </si>
  <si>
    <t>A8T54</t>
  </si>
  <si>
    <t>Piper sp. 1, Rourea minor</t>
  </si>
  <si>
    <t>Rourea minor, Piper sp. 1</t>
  </si>
  <si>
    <t>A8T55</t>
  </si>
  <si>
    <t>Uncollected; 2012 - dead</t>
  </si>
  <si>
    <t>A8T56</t>
  </si>
  <si>
    <t>Uncollected; 2012 - bent below dbh</t>
  </si>
  <si>
    <t>A8T57</t>
  </si>
  <si>
    <t>Piper sp. 1, Erycibe leucoxyloides</t>
  </si>
  <si>
    <t>Uncollected, 2013- slanted, crushed by tree fall</t>
  </si>
  <si>
    <t>A8T58</t>
  </si>
  <si>
    <t>A8T59</t>
  </si>
  <si>
    <t xml:space="preserve">tag removed </t>
  </si>
  <si>
    <t>A8T60</t>
  </si>
  <si>
    <t>A8T61</t>
  </si>
  <si>
    <t>2013- top snapped, resprouting</t>
  </si>
  <si>
    <t>A8T62</t>
  </si>
  <si>
    <t>A8T63</t>
  </si>
  <si>
    <t>A8T64</t>
  </si>
  <si>
    <t>Uncollected; 2012 - dead at 1.0</t>
  </si>
  <si>
    <t>A8T65</t>
  </si>
  <si>
    <t>broken, dead at 2.8</t>
  </si>
  <si>
    <t>Uncollected, 2013- suspected dead</t>
  </si>
  <si>
    <t>A8T65B</t>
  </si>
  <si>
    <t>A8T66</t>
  </si>
  <si>
    <t>dead at 0.9</t>
  </si>
  <si>
    <t>2013- dead at 0.8, tag not removed</t>
  </si>
  <si>
    <t>A8T67</t>
  </si>
  <si>
    <t>A8T68</t>
  </si>
  <si>
    <t>A8T69</t>
  </si>
  <si>
    <t>bent</t>
  </si>
  <si>
    <t>A8T70</t>
  </si>
  <si>
    <t>A8T70B</t>
  </si>
  <si>
    <t>2013-  dead at 1.2</t>
  </si>
  <si>
    <t>A8T71</t>
  </si>
  <si>
    <t>2013- broken, dead, tag removed</t>
  </si>
  <si>
    <t>A8T72</t>
  </si>
  <si>
    <t>is A8T07</t>
  </si>
  <si>
    <t>collected, check ID (confirmed)</t>
  </si>
  <si>
    <t>A8T74</t>
  </si>
  <si>
    <t>A8T75</t>
  </si>
  <si>
    <t>A8T76</t>
  </si>
  <si>
    <t>A8T77</t>
  </si>
  <si>
    <t>A8T78</t>
  </si>
  <si>
    <t>A8T79</t>
  </si>
  <si>
    <t>A8T80</t>
  </si>
  <si>
    <t xml:space="preserve">Piper sp. 1 </t>
  </si>
  <si>
    <t>B10T01</t>
  </si>
  <si>
    <t>B10T01B</t>
  </si>
  <si>
    <t>B10T01C</t>
  </si>
  <si>
    <t>B10T01D</t>
  </si>
  <si>
    <t>B10T01E</t>
  </si>
  <si>
    <t>B10T02</t>
  </si>
  <si>
    <t>slanted, slightly uprooted</t>
  </si>
  <si>
    <t>B10T03</t>
  </si>
  <si>
    <t>B10T03B</t>
  </si>
  <si>
    <t>slanted below chest height</t>
  </si>
  <si>
    <t>B10T03C</t>
  </si>
  <si>
    <t>B10T03D</t>
  </si>
  <si>
    <t>Retagged as T50, turned out to be a different tree</t>
  </si>
  <si>
    <t>B10T03E</t>
  </si>
  <si>
    <t>B10T03F</t>
  </si>
  <si>
    <t>B10T03G</t>
  </si>
  <si>
    <t>B10T03H</t>
  </si>
  <si>
    <t>B10T03I</t>
  </si>
  <si>
    <t>B10T03J</t>
  </si>
  <si>
    <t>dead at 1.9</t>
  </si>
  <si>
    <t>measured above and below a notch (1.9 and 2.0)</t>
  </si>
  <si>
    <t>B10T03K</t>
  </si>
  <si>
    <t>B10T03L</t>
  </si>
  <si>
    <t>B10T03M</t>
  </si>
  <si>
    <t>B10T03N</t>
  </si>
  <si>
    <t>B10T03O</t>
  </si>
  <si>
    <t>B10T03P</t>
  </si>
  <si>
    <t>B10T03Q</t>
  </si>
  <si>
    <t>B10T03R</t>
  </si>
  <si>
    <t>B10T03S</t>
  </si>
  <si>
    <t>B10T04</t>
  </si>
  <si>
    <t>B10T05</t>
  </si>
  <si>
    <t>B10T05B</t>
  </si>
  <si>
    <t>B10T06</t>
  </si>
  <si>
    <t>tag removed, broken, dead</t>
  </si>
  <si>
    <t>B10T07</t>
  </si>
  <si>
    <t>fallen, dead, tag removed</t>
  </si>
  <si>
    <t>B10T08</t>
  </si>
  <si>
    <t>B10T09</t>
  </si>
  <si>
    <t>B10T09B</t>
  </si>
  <si>
    <t>Derris amoena, Spatholobus cf. ridleyi</t>
  </si>
  <si>
    <t>dead at 6.3</t>
  </si>
  <si>
    <t>B10T10</t>
  </si>
  <si>
    <t>previously Id-ed as Macaranga hullettii</t>
  </si>
  <si>
    <t>B10T100</t>
  </si>
  <si>
    <t>B10T11</t>
  </si>
  <si>
    <t>B10T12</t>
  </si>
  <si>
    <t>B10T13</t>
  </si>
  <si>
    <t>Uncollected; 2012 - broken</t>
  </si>
  <si>
    <t>B10T14</t>
  </si>
  <si>
    <t>B10T15</t>
  </si>
  <si>
    <t>B10T16</t>
  </si>
  <si>
    <t>B10T16B</t>
  </si>
  <si>
    <t>tag found on ground</t>
  </si>
  <si>
    <t>B10T16C</t>
  </si>
  <si>
    <t>B10T16D</t>
  </si>
  <si>
    <t>B10T17</t>
  </si>
  <si>
    <t>B10T18</t>
  </si>
  <si>
    <t>Uncollected; 2012 - bent, 2013- fallen below chest height</t>
  </si>
  <si>
    <t>B10T19</t>
  </si>
  <si>
    <t>Uncollected; 2012 - slanted</t>
  </si>
  <si>
    <t>B10T19B</t>
  </si>
  <si>
    <t>B10T20</t>
  </si>
  <si>
    <t>Uncollected, 2013- snapped</t>
  </si>
  <si>
    <t>B10T20B</t>
  </si>
  <si>
    <t>B10T21</t>
  </si>
  <si>
    <t>B10T21B</t>
  </si>
  <si>
    <t>B10T22</t>
  </si>
  <si>
    <t>Uncollected, Most of the tree outside plot</t>
  </si>
  <si>
    <t>B10T23</t>
  </si>
  <si>
    <t>B10T23B</t>
  </si>
  <si>
    <t>B10T23C</t>
  </si>
  <si>
    <t>B10T23D</t>
  </si>
  <si>
    <t>B10T23E</t>
  </si>
  <si>
    <t>B10T23F</t>
  </si>
  <si>
    <t>B10T24</t>
  </si>
  <si>
    <t>snapped, tag removed</t>
  </si>
  <si>
    <t>Uncollected, 2013- top snapped, resprout, below chest height</t>
  </si>
  <si>
    <t>B10T24B</t>
  </si>
  <si>
    <t>B10T24C</t>
  </si>
  <si>
    <t>dead at 1.6</t>
  </si>
  <si>
    <t>2013- resprout</t>
  </si>
  <si>
    <t>B10T24D</t>
  </si>
  <si>
    <t>B10T24E</t>
  </si>
  <si>
    <t>B10T25</t>
  </si>
  <si>
    <t>B10T25B</t>
  </si>
  <si>
    <t>B10T26</t>
  </si>
  <si>
    <t>B10T26B</t>
  </si>
  <si>
    <t>B10T26C</t>
  </si>
  <si>
    <t>Uncollected; 2012 - dead, 2013- broken, tag removed</t>
  </si>
  <si>
    <t>B10T26D</t>
  </si>
  <si>
    <t>B10T26E</t>
  </si>
  <si>
    <t>B10T27</t>
  </si>
  <si>
    <t>B10T27B</t>
  </si>
  <si>
    <t>dead at 3.5</t>
  </si>
  <si>
    <t>Uncollected, 2013- top snapped, resprout</t>
  </si>
  <si>
    <t>B10T27C</t>
  </si>
  <si>
    <t>B10T28</t>
  </si>
  <si>
    <t>B10T29</t>
  </si>
  <si>
    <t>B10T29B</t>
  </si>
  <si>
    <t>B10T29C</t>
  </si>
  <si>
    <t>B10T29D</t>
  </si>
  <si>
    <t>B10T30</t>
  </si>
  <si>
    <t>Piper flavimarginatum, Derris amoena, Tetracera indica</t>
  </si>
  <si>
    <t>B10T31</t>
  </si>
  <si>
    <t>Uncollected; 2012 - slanted, 2013- fallen below chest height</t>
  </si>
  <si>
    <t>B10T31B</t>
  </si>
  <si>
    <t>bent below chest height</t>
  </si>
  <si>
    <t>Uncollected; 2012 - bent below breast height</t>
  </si>
  <si>
    <t>B10T31C</t>
  </si>
  <si>
    <t>B10T31D</t>
  </si>
  <si>
    <t>B10T31E</t>
  </si>
  <si>
    <t>B10T31F</t>
  </si>
  <si>
    <t>B10T31G</t>
  </si>
  <si>
    <t>B10T31H</t>
  </si>
  <si>
    <t>B10T31I</t>
  </si>
  <si>
    <t>slanted/bent</t>
  </si>
  <si>
    <t>B10T31J</t>
  </si>
  <si>
    <t>B10T31K</t>
  </si>
  <si>
    <t>B10T32</t>
  </si>
  <si>
    <t>B10T32B</t>
  </si>
  <si>
    <t>top snapped, tag removed</t>
  </si>
  <si>
    <t>Uncollected; 2012 - snapped below transect</t>
  </si>
  <si>
    <t>B10T32C</t>
  </si>
  <si>
    <t>B10T32D</t>
  </si>
  <si>
    <t>B10T33</t>
  </si>
  <si>
    <t>B10T33B</t>
  </si>
  <si>
    <t>Lygodium salicifolium</t>
  </si>
  <si>
    <t>B10T34</t>
  </si>
  <si>
    <t>Uncollected, 2013- dead at 8.5</t>
  </si>
  <si>
    <t>B10T35</t>
  </si>
  <si>
    <t>B10T36</t>
  </si>
  <si>
    <t>2013- fallen</t>
  </si>
  <si>
    <t>B10T37</t>
  </si>
  <si>
    <t>measured over climber at 3.9</t>
  </si>
  <si>
    <t>Kunstleria ridleyi, Derris amoena</t>
  </si>
  <si>
    <t>measured over climber at 3.4</t>
  </si>
  <si>
    <t>B10T38</t>
  </si>
  <si>
    <t>2013- dead</t>
  </si>
  <si>
    <t>B10T39</t>
  </si>
  <si>
    <t>B10T39B</t>
  </si>
  <si>
    <t>B10T39C</t>
  </si>
  <si>
    <t>B10T39D</t>
  </si>
  <si>
    <t>B10T39E</t>
  </si>
  <si>
    <t>B10T39F</t>
  </si>
  <si>
    <t>B10T40</t>
  </si>
  <si>
    <t>B10T41</t>
  </si>
  <si>
    <t>B10T42</t>
  </si>
  <si>
    <t>B10T42B</t>
  </si>
  <si>
    <t>B10T43</t>
  </si>
  <si>
    <t>B10T43B</t>
  </si>
  <si>
    <t>B10T44</t>
  </si>
  <si>
    <t>B10T45</t>
  </si>
  <si>
    <t>B10T46</t>
  </si>
  <si>
    <t>B10T47</t>
  </si>
  <si>
    <t>B10T48</t>
  </si>
  <si>
    <t>B10T49</t>
  </si>
  <si>
    <t>B10T50</t>
  </si>
  <si>
    <t xml:space="preserve">Was T03D, previously ID-ed as Garcinia forbesii, </t>
  </si>
  <si>
    <t>B10T51</t>
  </si>
  <si>
    <t>B10T51B</t>
  </si>
  <si>
    <t>B10T52</t>
  </si>
  <si>
    <t>B10T52B</t>
  </si>
  <si>
    <t>B10T52C</t>
  </si>
  <si>
    <t>B10T52D</t>
  </si>
  <si>
    <t>B10T52E</t>
  </si>
  <si>
    <t>B10T52F</t>
  </si>
  <si>
    <t>B10T52G</t>
  </si>
  <si>
    <t>B10T52H</t>
  </si>
  <si>
    <t>B10T52I</t>
  </si>
  <si>
    <t>B10T52J</t>
  </si>
  <si>
    <t>B10T52K</t>
  </si>
  <si>
    <t>B10T52L</t>
  </si>
  <si>
    <t>B10T53</t>
  </si>
  <si>
    <t>B10T54</t>
  </si>
  <si>
    <t>B10T55</t>
  </si>
  <si>
    <t>B10T56</t>
  </si>
  <si>
    <t>B10T57</t>
  </si>
  <si>
    <t>B10T58</t>
  </si>
  <si>
    <t>B10T58B</t>
  </si>
  <si>
    <t>B10T58C</t>
  </si>
  <si>
    <t>B10T58D</t>
  </si>
  <si>
    <t>B10T59</t>
  </si>
  <si>
    <t>B10T59B</t>
  </si>
  <si>
    <t>B10T59C</t>
  </si>
  <si>
    <t>B10T60</t>
  </si>
  <si>
    <t>B10T61</t>
  </si>
  <si>
    <t>B10T61B</t>
  </si>
  <si>
    <t>B10T62</t>
  </si>
  <si>
    <t>B10T63</t>
  </si>
  <si>
    <t>B10T64</t>
  </si>
  <si>
    <t>B10T65</t>
  </si>
  <si>
    <t>B10T65B</t>
  </si>
  <si>
    <t>B10T65C</t>
  </si>
  <si>
    <t>B10T66</t>
  </si>
  <si>
    <t>Spatholobus ridleyi, Anodendron candolleanum</t>
  </si>
  <si>
    <t>B10T67</t>
  </si>
  <si>
    <t>measured over climber at 2.5</t>
  </si>
  <si>
    <t>B10T68</t>
  </si>
  <si>
    <t>B10T68B</t>
  </si>
  <si>
    <t>B10T69</t>
  </si>
  <si>
    <t>B10T70</t>
  </si>
  <si>
    <t>B10T71</t>
  </si>
  <si>
    <t>near the line, previously ID-ed as Dillenia suffruticosa</t>
  </si>
  <si>
    <t>B10T72</t>
  </si>
  <si>
    <t>B10T73</t>
  </si>
  <si>
    <t>B10T73B</t>
  </si>
  <si>
    <t>B10T74</t>
  </si>
  <si>
    <t>B10T75</t>
  </si>
  <si>
    <t>B10T76</t>
  </si>
  <si>
    <t>B10T77</t>
  </si>
  <si>
    <t>B10T78</t>
  </si>
  <si>
    <t>B10T79</t>
  </si>
  <si>
    <t>B10T80</t>
  </si>
  <si>
    <t>B10T81</t>
  </si>
  <si>
    <t>B10T81B</t>
  </si>
  <si>
    <t>B10T82</t>
  </si>
  <si>
    <t>Tetracera indica, Derris amoena</t>
  </si>
  <si>
    <t>B10T83</t>
  </si>
  <si>
    <t>B10T84</t>
  </si>
  <si>
    <t>B10T85</t>
  </si>
  <si>
    <t>B10T86</t>
  </si>
  <si>
    <t>near the line</t>
  </si>
  <si>
    <t>B10T87</t>
  </si>
  <si>
    <t>B10T88</t>
  </si>
  <si>
    <t>B10T88B</t>
  </si>
  <si>
    <t>B10T89</t>
  </si>
  <si>
    <t>B10T90</t>
  </si>
  <si>
    <t>B10T91</t>
  </si>
  <si>
    <t>B10T92</t>
  </si>
  <si>
    <t>B10T93</t>
  </si>
  <si>
    <t>Lygodium flexuosum </t>
  </si>
  <si>
    <t>B10T93B</t>
  </si>
  <si>
    <t>B10T93C</t>
  </si>
  <si>
    <t>B10T93D</t>
  </si>
  <si>
    <t>B10T93E</t>
  </si>
  <si>
    <t>B10T94</t>
  </si>
  <si>
    <t>B10T94B</t>
  </si>
  <si>
    <t>B10T94C</t>
  </si>
  <si>
    <t>B10T95</t>
  </si>
  <si>
    <t xml:space="preserve">Spatholobus ridleyi </t>
  </si>
  <si>
    <t>B10T96</t>
  </si>
  <si>
    <t>B10T97</t>
  </si>
  <si>
    <t>B10T98</t>
  </si>
  <si>
    <t>B10T99</t>
  </si>
  <si>
    <t>B13T01</t>
  </si>
  <si>
    <t>cannot find tag</t>
  </si>
  <si>
    <t>B13T02</t>
  </si>
  <si>
    <t>B13T02B</t>
  </si>
  <si>
    <t>B13T02C</t>
  </si>
  <si>
    <t>top bent</t>
  </si>
  <si>
    <t>B13T02D</t>
  </si>
  <si>
    <t>B13T03</t>
  </si>
  <si>
    <t>B13T04</t>
  </si>
  <si>
    <t>B13T05</t>
  </si>
  <si>
    <t>B13T06</t>
  </si>
  <si>
    <t>B13T07</t>
  </si>
  <si>
    <t>Uncollected, 2013- bent</t>
  </si>
  <si>
    <t>B13T07B</t>
  </si>
  <si>
    <t>B13T07C</t>
  </si>
  <si>
    <t>B13T07D</t>
  </si>
  <si>
    <t>B13T07E</t>
  </si>
  <si>
    <t>slanted below 1.3m</t>
  </si>
  <si>
    <t>B13T07F</t>
  </si>
  <si>
    <t>B13T07G</t>
  </si>
  <si>
    <t>B13T07H</t>
  </si>
  <si>
    <t>B13T07I</t>
  </si>
  <si>
    <t>Bent downwards</t>
  </si>
  <si>
    <t>2013- bent downwards</t>
  </si>
  <si>
    <t>B13T07J</t>
  </si>
  <si>
    <t>B13T07K</t>
  </si>
  <si>
    <t>B13T07L</t>
  </si>
  <si>
    <t>B13T07M</t>
  </si>
  <si>
    <t>B13T07N</t>
  </si>
  <si>
    <t>B13T07O</t>
  </si>
  <si>
    <t>B13T07P</t>
  </si>
  <si>
    <t>B13T08</t>
  </si>
  <si>
    <t>B13T09</t>
  </si>
  <si>
    <t>B13T10</t>
  </si>
  <si>
    <t>Bent</t>
  </si>
  <si>
    <t>B13T10B</t>
  </si>
  <si>
    <t>B13T10C</t>
  </si>
  <si>
    <t>B13T11</t>
  </si>
  <si>
    <t>B13T12</t>
  </si>
  <si>
    <t>B13T13</t>
  </si>
  <si>
    <t>B13T14</t>
  </si>
  <si>
    <t>B13T15</t>
  </si>
  <si>
    <t>B13T15B</t>
  </si>
  <si>
    <t>B13T16</t>
  </si>
  <si>
    <t>dead at 2.4</t>
  </si>
  <si>
    <t>B13T16B</t>
  </si>
  <si>
    <t>B13T16C</t>
  </si>
  <si>
    <t>B13T17</t>
  </si>
  <si>
    <t>B13T17B</t>
  </si>
  <si>
    <t>B13T17C</t>
  </si>
  <si>
    <t>B13T17D</t>
  </si>
  <si>
    <t>dead at &lt;1.3m</t>
  </si>
  <si>
    <t>B13T17E</t>
  </si>
  <si>
    <t>bent below 1.3m</t>
  </si>
  <si>
    <t>B13T17F</t>
  </si>
  <si>
    <t>B13T18</t>
  </si>
  <si>
    <t>B13T19</t>
  </si>
  <si>
    <t>B13T19B</t>
  </si>
  <si>
    <t>2012 - bent</t>
  </si>
  <si>
    <t>B13T20</t>
  </si>
  <si>
    <t>Uncollected, 2012 - bent, 2013- slanted</t>
  </si>
  <si>
    <t>B13T20B</t>
  </si>
  <si>
    <t>2013- mistake, should be 20B, it was orignally tagged as 30B</t>
  </si>
  <si>
    <t>B13T20C</t>
  </si>
  <si>
    <t>B13T21</t>
  </si>
  <si>
    <t>Uncollected, bent from halfway</t>
  </si>
  <si>
    <t>B13T21B</t>
  </si>
  <si>
    <t>B13T22</t>
  </si>
  <si>
    <t>B13T22B</t>
  </si>
  <si>
    <t>B13T23</t>
  </si>
  <si>
    <t>B13T24</t>
  </si>
  <si>
    <t>measured below a fork</t>
  </si>
  <si>
    <t>Uncollected, top broken, 2013- measured below a notch</t>
  </si>
  <si>
    <t>B13T24B</t>
  </si>
  <si>
    <t>B13T24C</t>
  </si>
  <si>
    <t>B13T25</t>
  </si>
  <si>
    <t>resprouting</t>
  </si>
  <si>
    <t>top broken, 2013- almost dead</t>
  </si>
  <si>
    <t>B13T26</t>
  </si>
  <si>
    <t>B13T27</t>
  </si>
  <si>
    <t>B13T27B</t>
  </si>
  <si>
    <t>B13T27C</t>
  </si>
  <si>
    <t>B13T27D</t>
  </si>
  <si>
    <t>B13T28</t>
  </si>
  <si>
    <t>B13T29</t>
  </si>
  <si>
    <t>B13T30</t>
  </si>
  <si>
    <t>B13T30B</t>
  </si>
  <si>
    <t>B13T31</t>
  </si>
  <si>
    <t>B13T32</t>
  </si>
  <si>
    <t>previously ID-ed as Sterculia balanghas</t>
  </si>
  <si>
    <t>B13T33</t>
  </si>
  <si>
    <t>B13T34</t>
  </si>
  <si>
    <t>B13T35</t>
  </si>
  <si>
    <t>B13T36</t>
  </si>
  <si>
    <t>B13T37</t>
  </si>
  <si>
    <t>Bent below chest height</t>
  </si>
  <si>
    <t>B13T38</t>
  </si>
  <si>
    <t>top dead</t>
  </si>
  <si>
    <t>B13T39</t>
  </si>
  <si>
    <t>B13T40</t>
  </si>
  <si>
    <t>B13T41</t>
  </si>
  <si>
    <t>B13T42</t>
  </si>
  <si>
    <t>B29T01</t>
  </si>
  <si>
    <t>Iodes ovalis, Friesodielsia latifolia</t>
  </si>
  <si>
    <t>Trichosanthes wawraei, Willughbeia coriacea</t>
  </si>
  <si>
    <t>B29T02</t>
  </si>
  <si>
    <t>stem broken, dead, tag removed</t>
  </si>
  <si>
    <t>2012 - fallen below dbh but resprouting, 2013- bent below chest height</t>
  </si>
  <si>
    <t>B29T02B</t>
  </si>
  <si>
    <t>Agelaea macrophylla, Iodes ovalis</t>
  </si>
  <si>
    <t>Phytocrene bracteata, Trichosanthes wawraei,  Iodes ovalis</t>
  </si>
  <si>
    <t>B29T03</t>
  </si>
  <si>
    <t>Agelaea macrophylla, Iodes ovalis, Kunstleria ridleyi</t>
  </si>
  <si>
    <t>Kunstleria ridleyi, Scindapsus hederaceus</t>
  </si>
  <si>
    <t>Scindapsus hederaceus, Iodes ovalis</t>
  </si>
  <si>
    <t>Top part broken</t>
  </si>
  <si>
    <t>B29T04</t>
  </si>
  <si>
    <t>Psychotria penangensis, Phytocrene bracteata</t>
  </si>
  <si>
    <t>Psychotria penangensis, Fibraurea tinctoria, Willughbeia coriacea</t>
  </si>
  <si>
    <t>Measured over climber at 3.3</t>
  </si>
  <si>
    <t>Leuconotis griffithii, Oxyceros bispinosa, Psychotria penangensis</t>
  </si>
  <si>
    <t>Psychotria penangensis, Leuconotis griffithii, Iodes ovalis</t>
  </si>
  <si>
    <t>2013- outside the line, measured over climber at 3.6</t>
  </si>
  <si>
    <t>B29T05</t>
  </si>
  <si>
    <t>previously ID-ed as Garcinia scortechinii</t>
  </si>
  <si>
    <t>Measured over climber at 3.2</t>
  </si>
  <si>
    <t>2012 - measured over climber, 2013-measured over climber at 3.2</t>
  </si>
  <si>
    <t>B29T06</t>
  </si>
  <si>
    <t>Phytocrene bracteata, Dalbergia pseudo-sissoo, Agelaea macrophylla</t>
  </si>
  <si>
    <t>B29T07</t>
  </si>
  <si>
    <t>Not in flora list</t>
  </si>
  <si>
    <t>B29T07B</t>
  </si>
  <si>
    <t>Leuconotis griffithii, Spatholobus cf. ridleyi</t>
  </si>
  <si>
    <t>B29T08</t>
  </si>
  <si>
    <t>B29T09</t>
  </si>
  <si>
    <t>Oxyceros bispinosus, T09C01, T09C02, T09C03, Dalbergia pseudo-sissoo, Ventilago malaccensis</t>
  </si>
  <si>
    <t>uncollected still</t>
  </si>
  <si>
    <t>unknown liana, Dalbergia pseudosissoo</t>
  </si>
  <si>
    <r>
      <t xml:space="preserve">Iodes ovalis, </t>
    </r>
    <r>
      <rPr>
        <sz val="11"/>
        <color indexed="10"/>
        <rFont val="Calibri"/>
        <family val="2"/>
        <scheme val="minor"/>
      </rPr>
      <t>Dalbergia pseudosissoo</t>
    </r>
    <r>
      <rPr>
        <sz val="11"/>
        <color theme="1"/>
        <rFont val="Calibri"/>
        <family val="2"/>
        <scheme val="minor"/>
      </rPr>
      <t>, Willughbeia coriacea</t>
    </r>
  </si>
  <si>
    <t>Uncollected; 2012 - too high to collect?</t>
  </si>
  <si>
    <t>B29T10</t>
  </si>
  <si>
    <t>B29T11</t>
  </si>
  <si>
    <t>Spatholobus cf. ridleyi, Iodes ovalis</t>
  </si>
  <si>
    <t>B29T12</t>
  </si>
  <si>
    <t>B29T13</t>
  </si>
  <si>
    <t>climber without leaves</t>
  </si>
  <si>
    <t>B29T14</t>
  </si>
  <si>
    <t>B29T15</t>
  </si>
  <si>
    <t>Polyalthia cauliflora</t>
  </si>
  <si>
    <t>B29T16</t>
  </si>
  <si>
    <t>B29T17</t>
  </si>
  <si>
    <t>B29T18</t>
  </si>
  <si>
    <t>Fissistigma latifolium, Ventilago maingayi</t>
  </si>
  <si>
    <t>B29T18B</t>
  </si>
  <si>
    <t>2013- side broken</t>
  </si>
  <si>
    <t>B29T19</t>
  </si>
  <si>
    <t>Slanted, 2013- slanted</t>
  </si>
  <si>
    <t>B29T20</t>
  </si>
  <si>
    <t>B29T20C01</t>
  </si>
  <si>
    <t>B29T21</t>
  </si>
  <si>
    <t>2013- check data</t>
  </si>
  <si>
    <t>B29T22</t>
  </si>
  <si>
    <t>B29T23</t>
  </si>
  <si>
    <t>B29T24</t>
  </si>
  <si>
    <t>Ptychopyxis costata var. oblanceolata</t>
  </si>
  <si>
    <t>unknown liana</t>
  </si>
  <si>
    <t>2013- bent</t>
  </si>
  <si>
    <t>B29T25</t>
  </si>
  <si>
    <t>B29T26</t>
  </si>
  <si>
    <t>Ventilago maingayi</t>
  </si>
  <si>
    <t>unknown climber</t>
  </si>
  <si>
    <t>B29T27</t>
  </si>
  <si>
    <t>2013-tag eaten by tree</t>
  </si>
  <si>
    <t>B29T27B</t>
  </si>
  <si>
    <t>B29T27C</t>
  </si>
  <si>
    <t>B29T28</t>
  </si>
  <si>
    <t>Ficus apiocarpa, B29T20C01</t>
  </si>
  <si>
    <t>Ventilago malaccensis, Spatholobus cf. ridleyi</t>
  </si>
  <si>
    <t>B29T29</t>
  </si>
  <si>
    <t>2013-check id, near the line</t>
  </si>
  <si>
    <t>B29T30</t>
  </si>
  <si>
    <t>Memecylon excelsum</t>
  </si>
  <si>
    <t>Agelaea macrophylla, Oxyceros bispinosus</t>
  </si>
  <si>
    <t>Agelaea borneense</t>
  </si>
  <si>
    <t>B29T31</t>
  </si>
  <si>
    <t>B29T32</t>
  </si>
  <si>
    <t>B29T33</t>
  </si>
  <si>
    <t>B29T34</t>
  </si>
  <si>
    <t>B29T35</t>
  </si>
  <si>
    <t>B29T36</t>
  </si>
  <si>
    <t>C12T01A</t>
  </si>
  <si>
    <t>fallen  below chest height</t>
  </si>
  <si>
    <t>Piper caninum</t>
  </si>
  <si>
    <t>C12T01B</t>
  </si>
  <si>
    <t>2012 - used to be C12T02</t>
  </si>
  <si>
    <t>C12T01C</t>
  </si>
  <si>
    <t>2013- has tag, but no reading from 2012</t>
  </si>
  <si>
    <t>C12T03</t>
  </si>
  <si>
    <t>C12T04</t>
  </si>
  <si>
    <t>C12T05</t>
  </si>
  <si>
    <t>Fibraurea tinctoria, Limacia scandens</t>
  </si>
  <si>
    <t>Grenacheria amentacea, Fibraurea tinctoria</t>
  </si>
  <si>
    <t>Measured over climber at 1.6</t>
  </si>
  <si>
    <t>Uncollected, 2013- measured over climber at 1.4</t>
  </si>
  <si>
    <t>C12T06</t>
  </si>
  <si>
    <t>C12T07</t>
  </si>
  <si>
    <t>C12T08</t>
  </si>
  <si>
    <t>fallen</t>
  </si>
  <si>
    <t>C12T09</t>
  </si>
  <si>
    <t>C12T10</t>
  </si>
  <si>
    <t>C12T11</t>
  </si>
  <si>
    <t>C12T12</t>
  </si>
  <si>
    <t>Piper sp. 1, Stenochalena palustris</t>
  </si>
  <si>
    <t>Species might be Syzygium grande, bark is pale reddish, with buttress roots</t>
  </si>
  <si>
    <t>Piper caninum, Stenochlaena palustris</t>
  </si>
  <si>
    <t>C12T13</t>
  </si>
  <si>
    <t>C12T14</t>
  </si>
  <si>
    <t>Measured over climber at 1.8</t>
  </si>
  <si>
    <t>Uncollected; 2012 - measured over climber, 2013- measured over climber at 1.6</t>
  </si>
  <si>
    <t>C12T15</t>
  </si>
  <si>
    <t>C12T16</t>
  </si>
  <si>
    <t>C12T17</t>
  </si>
  <si>
    <t>C12T18</t>
  </si>
  <si>
    <t>C12T19</t>
  </si>
  <si>
    <t>C12T20</t>
  </si>
  <si>
    <t>C12T21</t>
  </si>
  <si>
    <t>C12T22</t>
  </si>
  <si>
    <t>C12T23</t>
  </si>
  <si>
    <t>C12T24</t>
  </si>
  <si>
    <t>resprout; side sprout from T42</t>
  </si>
  <si>
    <t>Same individual as T42, slanted</t>
  </si>
  <si>
    <t>C12T24B</t>
  </si>
  <si>
    <t>side sprout from T42</t>
  </si>
  <si>
    <t>Same individual as T42</t>
  </si>
  <si>
    <t>C12T25</t>
  </si>
  <si>
    <t>C12T26</t>
  </si>
  <si>
    <t>C12T27</t>
  </si>
  <si>
    <t>C12T28</t>
  </si>
  <si>
    <t>C12T29</t>
  </si>
  <si>
    <t>C12T30</t>
  </si>
  <si>
    <t>Limacia scandens, Anodendron candolleanum</t>
  </si>
  <si>
    <t>C12T31</t>
  </si>
  <si>
    <t>C12T32</t>
  </si>
  <si>
    <t>C12T33</t>
  </si>
  <si>
    <t>C12T34</t>
  </si>
  <si>
    <t>C12T35</t>
  </si>
  <si>
    <t>C12T36</t>
  </si>
  <si>
    <t>C12T37</t>
  </si>
  <si>
    <t>C12T38</t>
  </si>
  <si>
    <t>C12T39</t>
  </si>
  <si>
    <t>2012 - main stem bent</t>
  </si>
  <si>
    <t>C12T39B</t>
  </si>
  <si>
    <t>C12T40</t>
  </si>
  <si>
    <t>C12T41</t>
  </si>
  <si>
    <t>C12T42</t>
  </si>
  <si>
    <t>2013- same individual as T24, but different stem</t>
  </si>
  <si>
    <t>C12T43</t>
  </si>
  <si>
    <t>C12T44</t>
  </si>
  <si>
    <t>C12T45</t>
  </si>
  <si>
    <t>Dissochaeta gracilis</t>
  </si>
  <si>
    <t>C12T46</t>
  </si>
  <si>
    <t>C12T47</t>
  </si>
  <si>
    <t>C12T48</t>
  </si>
  <si>
    <t>C12T49</t>
  </si>
  <si>
    <t>C12T50</t>
  </si>
  <si>
    <t>C12T51</t>
  </si>
  <si>
    <t>resprout from below</t>
  </si>
  <si>
    <t>C12T52</t>
  </si>
  <si>
    <t>C12T53</t>
  </si>
  <si>
    <t>C12T54</t>
  </si>
  <si>
    <t>C12T55</t>
  </si>
  <si>
    <t>2013- bent and resprout</t>
  </si>
  <si>
    <t>C12T56</t>
  </si>
  <si>
    <t>C12T57</t>
  </si>
  <si>
    <t>C12T58</t>
  </si>
  <si>
    <t>collected, previously ID-ed as Diospyros lanceifolia, wrong ID (compound leaf)</t>
  </si>
  <si>
    <t>C12T59</t>
  </si>
  <si>
    <t>C12T60</t>
  </si>
  <si>
    <t>C12T61</t>
  </si>
  <si>
    <t>Grenacheria armentacea</t>
  </si>
  <si>
    <t>C12T62</t>
  </si>
  <si>
    <t>C12T63</t>
  </si>
  <si>
    <t>C12T64</t>
  </si>
  <si>
    <t>C12T65</t>
  </si>
  <si>
    <t>previously C12-NW4</t>
  </si>
  <si>
    <t>C12T66</t>
  </si>
  <si>
    <t>C12T67</t>
  </si>
  <si>
    <t>C12T68</t>
  </si>
  <si>
    <t>C12T69</t>
  </si>
  <si>
    <t>Previously C12-SW3</t>
  </si>
  <si>
    <t>C2T01</t>
  </si>
  <si>
    <t>Smilax setosa, Stenochlaena palustris</t>
  </si>
  <si>
    <t>Stenochlaena palustris, Smilax setosa</t>
  </si>
  <si>
    <t>C2T02</t>
  </si>
  <si>
    <t>C2T03</t>
  </si>
  <si>
    <t>Stenochlaena palustris, Ventilago maingayi</t>
  </si>
  <si>
    <t>Uncollected; 2013 - fallen</t>
  </si>
  <si>
    <t>C2T04</t>
  </si>
  <si>
    <t>C2T05</t>
  </si>
  <si>
    <t>C2T06</t>
  </si>
  <si>
    <t>C2T07</t>
  </si>
  <si>
    <t>C2T07B</t>
  </si>
  <si>
    <t>C2T08</t>
  </si>
  <si>
    <t>Ficus globosa, Stenochlaena palustris</t>
  </si>
  <si>
    <t>C2T09</t>
  </si>
  <si>
    <t>C2T10</t>
  </si>
  <si>
    <t>C2T11</t>
  </si>
  <si>
    <t>C2T12</t>
  </si>
  <si>
    <t>C2T13</t>
  </si>
  <si>
    <t>Fibraurea tinctoria, Stenochlaena palustris</t>
  </si>
  <si>
    <t>measured over climbers</t>
  </si>
  <si>
    <t>C2T14</t>
  </si>
  <si>
    <t>C2T15</t>
  </si>
  <si>
    <t>Measured over climber at 3.1</t>
  </si>
  <si>
    <t>C2T15B</t>
  </si>
  <si>
    <t>C2T16</t>
  </si>
  <si>
    <t>C2T17</t>
  </si>
  <si>
    <t>C2T18</t>
  </si>
  <si>
    <t>Stenochlaena palustris, Artabotrys cf. suaveolens</t>
  </si>
  <si>
    <t>C2T19</t>
  </si>
  <si>
    <t>Artabotrys suaveolens, Stenochlaena palustris</t>
  </si>
  <si>
    <t>C2T20</t>
  </si>
  <si>
    <t>C2T21</t>
  </si>
  <si>
    <t>C2T22</t>
  </si>
  <si>
    <t>C2T23</t>
  </si>
  <si>
    <t>2012 - resprout; 2013 - dead at 2.2, ?? Cratoxylum</t>
  </si>
  <si>
    <t>C2T24</t>
  </si>
  <si>
    <t>C2T25</t>
  </si>
  <si>
    <t>C2T26</t>
  </si>
  <si>
    <t>C2T27</t>
  </si>
  <si>
    <t>C2T28</t>
  </si>
  <si>
    <t>C2T29</t>
  </si>
  <si>
    <t>C2T30</t>
  </si>
  <si>
    <t>Resprouted from fallen stem</t>
  </si>
  <si>
    <t>C2T31</t>
  </si>
  <si>
    <t>C2T32A</t>
  </si>
  <si>
    <t>C2T32B</t>
  </si>
  <si>
    <t>C2T33</t>
  </si>
  <si>
    <t>C2T34</t>
  </si>
  <si>
    <t>D12T01</t>
  </si>
  <si>
    <t>snapped off</t>
  </si>
  <si>
    <t>Slanted, 2013- looks dead</t>
  </si>
  <si>
    <t>D12T01B</t>
  </si>
  <si>
    <t>D12T01C</t>
  </si>
  <si>
    <t>D12T02</t>
  </si>
  <si>
    <t>D12T03</t>
  </si>
  <si>
    <t>D12T04</t>
  </si>
  <si>
    <t>D12T05</t>
  </si>
  <si>
    <t>Uncollected, 2013- resprouted</t>
  </si>
  <si>
    <t>D12T06</t>
  </si>
  <si>
    <t>Piper sp. 1, Grenacheria amentacea (C1)</t>
  </si>
  <si>
    <t>D12T07</t>
  </si>
  <si>
    <t>D12T08</t>
  </si>
  <si>
    <t>Agelaea borneensis, Derris amoena var. maingayana</t>
  </si>
  <si>
    <t>D12T09</t>
  </si>
  <si>
    <t>2012 - slanted, going to break soon, 2013- broke off, dead</t>
  </si>
  <si>
    <t>D12T09B</t>
  </si>
  <si>
    <t>D12T09C</t>
  </si>
  <si>
    <t>D12T09D</t>
  </si>
  <si>
    <t>D12T10</t>
  </si>
  <si>
    <t>D12T100</t>
  </si>
  <si>
    <t>D12T101</t>
  </si>
  <si>
    <t>D12T102</t>
  </si>
  <si>
    <t>D12T103</t>
  </si>
  <si>
    <t>D12T104</t>
  </si>
  <si>
    <t>D12T105</t>
  </si>
  <si>
    <t>D12T106</t>
  </si>
  <si>
    <t>D12T107</t>
  </si>
  <si>
    <t>D12T108</t>
  </si>
  <si>
    <t>D12T109</t>
  </si>
  <si>
    <t>D12T11</t>
  </si>
  <si>
    <t>D12T110</t>
  </si>
  <si>
    <t>D12T111</t>
  </si>
  <si>
    <t>D12T112</t>
  </si>
  <si>
    <t>D12T12</t>
  </si>
  <si>
    <t>2012 - collected</t>
  </si>
  <si>
    <t>D12T13</t>
  </si>
  <si>
    <t>D12T14</t>
  </si>
  <si>
    <t>D12T15</t>
  </si>
  <si>
    <t>On the line, dead at 1.3</t>
  </si>
  <si>
    <t>D12T16</t>
  </si>
  <si>
    <t>On the line, resprout from below, dead at 1.8</t>
  </si>
  <si>
    <t>D12T17</t>
  </si>
  <si>
    <t>D12T18A</t>
  </si>
  <si>
    <t>D12T18B</t>
  </si>
  <si>
    <t>D12T18C</t>
  </si>
  <si>
    <t>D12T19</t>
  </si>
  <si>
    <t>Mis-Ided in 2012 as Prunus polystachya</t>
  </si>
  <si>
    <t>D12T20</t>
  </si>
  <si>
    <t>D12T21</t>
  </si>
  <si>
    <t>D12T22A</t>
  </si>
  <si>
    <t>D12T22B</t>
  </si>
  <si>
    <t>Dead at 1.5, slanted</t>
  </si>
  <si>
    <t>2013-slanted</t>
  </si>
  <si>
    <t>D12T23</t>
  </si>
  <si>
    <t>D12T24</t>
  </si>
  <si>
    <t>D12T25</t>
  </si>
  <si>
    <t>Derris amoena var. maingayana, Kunstleria ridleyi</t>
  </si>
  <si>
    <t>D12T26</t>
  </si>
  <si>
    <t>Kunstleria ridleyi, 41</t>
  </si>
  <si>
    <t>Kunstleria ridleyi, Gnetum microcarpum, Anodendron candolleanum</t>
  </si>
  <si>
    <t>D12T27</t>
  </si>
  <si>
    <t>collected, 2012 - no sap</t>
  </si>
  <si>
    <t>D12T28A</t>
  </si>
  <si>
    <t>split trunk</t>
  </si>
  <si>
    <t>2012 - resprouted</t>
  </si>
  <si>
    <t>D12T28B</t>
  </si>
  <si>
    <t>Dead at 1.2</t>
  </si>
  <si>
    <t>D12T29</t>
  </si>
  <si>
    <t>D12T30</t>
  </si>
  <si>
    <t>D12T31</t>
  </si>
  <si>
    <t>Growing aerial roots</t>
  </si>
  <si>
    <t>D12T32</t>
  </si>
  <si>
    <t>D12T33</t>
  </si>
  <si>
    <t>D12T34</t>
  </si>
  <si>
    <t>D12T35A</t>
  </si>
  <si>
    <t>D12T35B</t>
  </si>
  <si>
    <t>D12T35C</t>
  </si>
  <si>
    <t>Dead at 1.3</t>
  </si>
  <si>
    <t>D12T35D</t>
  </si>
  <si>
    <t>Dead at 1.4</t>
  </si>
  <si>
    <t>D12T35E</t>
  </si>
  <si>
    <t>D12T36</t>
  </si>
  <si>
    <t>D12T37A</t>
  </si>
  <si>
    <t>Measured over weird bumps</t>
  </si>
  <si>
    <t>D12T37B</t>
  </si>
  <si>
    <t>2013- dead, broken</t>
  </si>
  <si>
    <t>D12T38</t>
  </si>
  <si>
    <t>2013-dead</t>
  </si>
  <si>
    <t>D12T39</t>
  </si>
  <si>
    <t>D12T40</t>
  </si>
  <si>
    <t>Fibraurea tinctoria, Kunstleria ridleyi</t>
  </si>
  <si>
    <t>Measured over climber at 5.4</t>
  </si>
  <si>
    <t>D12T41</t>
  </si>
  <si>
    <t>Slanted, looks dead</t>
  </si>
  <si>
    <t>2012 - slanted</t>
  </si>
  <si>
    <t>D12T41B</t>
  </si>
  <si>
    <t>Dead at 3.0</t>
  </si>
  <si>
    <t>D12T41C</t>
  </si>
  <si>
    <t>D12T41D</t>
  </si>
  <si>
    <t>D12T41E</t>
  </si>
  <si>
    <t>D12T41F</t>
  </si>
  <si>
    <t>D12T41G</t>
  </si>
  <si>
    <t>D12T42</t>
  </si>
  <si>
    <t>2012 - dying, 2013- still alive, Alex might have mis-id the rubiaceae climber as psychotria samentosa</t>
  </si>
  <si>
    <t>D12T43</t>
  </si>
  <si>
    <t>Dioscorea praniana</t>
  </si>
  <si>
    <t>D12T44A</t>
  </si>
  <si>
    <t>Broken, tag removed</t>
  </si>
  <si>
    <t>D12T44B</t>
  </si>
  <si>
    <t>Kunstleria ridleyi, Erycibe tomentosa</t>
  </si>
  <si>
    <t>D12T44C</t>
  </si>
  <si>
    <t>D12T44D</t>
  </si>
  <si>
    <t>D12T45</t>
  </si>
  <si>
    <t>D12T46</t>
  </si>
  <si>
    <t>D12T47</t>
  </si>
  <si>
    <t>2013- same as T59 as it was a resprout from fallen trunk</t>
  </si>
  <si>
    <t>D12T48</t>
  </si>
  <si>
    <t>Piper sp. 1, Rourea asplenifolia, Stenochlaena palustris</t>
  </si>
  <si>
    <t>Piper porphyrophyllum, Rourea asplenifolia, Kunstleria ridleyi, Dioscorea praniana</t>
  </si>
  <si>
    <t>D12T49A</t>
  </si>
  <si>
    <t>D12T49B</t>
  </si>
  <si>
    <t>Dead at 3.7, crushed by another stem</t>
  </si>
  <si>
    <t>D12T49C</t>
  </si>
  <si>
    <t>Tag found on the ground, tree broken</t>
  </si>
  <si>
    <t>D12T49D</t>
  </si>
  <si>
    <t>D12T49E</t>
  </si>
  <si>
    <t>2013- might have excluded accidentally previously</t>
  </si>
  <si>
    <t>D12T49F</t>
  </si>
  <si>
    <t>D12T50A</t>
  </si>
  <si>
    <t>D12T50B</t>
  </si>
  <si>
    <t>D12T52</t>
  </si>
  <si>
    <t>D12T52B</t>
  </si>
  <si>
    <t>D12T53</t>
  </si>
  <si>
    <t>D12T53B</t>
  </si>
  <si>
    <t>D12T54</t>
  </si>
  <si>
    <t>D12T55</t>
  </si>
  <si>
    <t>D12T56A</t>
  </si>
  <si>
    <t>2013- Stem T56A and T56B merged, measured as single stem</t>
  </si>
  <si>
    <t>D12T56B</t>
  </si>
  <si>
    <t>D12T57</t>
  </si>
  <si>
    <t>D12T58</t>
  </si>
  <si>
    <t>D12T59</t>
  </si>
  <si>
    <t>D12T59B</t>
  </si>
  <si>
    <t>D12T60</t>
  </si>
  <si>
    <t>D12T61A</t>
  </si>
  <si>
    <t>D12T61B</t>
  </si>
  <si>
    <t xml:space="preserve">dead </t>
  </si>
  <si>
    <t>Dead at 3.5; slanted.</t>
  </si>
  <si>
    <t>D12T62</t>
  </si>
  <si>
    <t>Kunstleria ridleyi, Rourea asplenifolia</t>
  </si>
  <si>
    <t xml:space="preserve"> 61A, 61B and 62 likely to be same individual</t>
  </si>
  <si>
    <t>D12T62B</t>
  </si>
  <si>
    <t>D12T63</t>
  </si>
  <si>
    <t>D12T64</t>
  </si>
  <si>
    <t>D12T65</t>
  </si>
  <si>
    <t>D12T66A</t>
  </si>
  <si>
    <t>broken, tag removed</t>
  </si>
  <si>
    <t>D12T66B</t>
  </si>
  <si>
    <t>D12T67</t>
  </si>
  <si>
    <t>D12T68A</t>
  </si>
  <si>
    <t>D12T68B</t>
  </si>
  <si>
    <t>D12T69</t>
  </si>
  <si>
    <t>dead at 2.2</t>
  </si>
  <si>
    <t>D12T70</t>
  </si>
  <si>
    <t>D12T71A</t>
  </si>
  <si>
    <t>resprout from fallen trunk</t>
  </si>
  <si>
    <t>D12T71B</t>
  </si>
  <si>
    <t>looks unhealthy</t>
  </si>
  <si>
    <t>D12T72</t>
  </si>
  <si>
    <t>D12T73</t>
  </si>
  <si>
    <t>has prop roots</t>
  </si>
  <si>
    <t>D12T74</t>
  </si>
  <si>
    <t>D12T74B</t>
  </si>
  <si>
    <t>D12T74C</t>
  </si>
  <si>
    <t>D12T74D</t>
  </si>
  <si>
    <t>D12T74E</t>
  </si>
  <si>
    <t>D12T75</t>
  </si>
  <si>
    <t>D12T76</t>
  </si>
  <si>
    <t>D12T77</t>
  </si>
  <si>
    <t>D12T78</t>
  </si>
  <si>
    <t>D12T79</t>
  </si>
  <si>
    <t>D12T80</t>
  </si>
  <si>
    <t>D12T81</t>
  </si>
  <si>
    <t>D12T82</t>
  </si>
  <si>
    <t>D12T83</t>
  </si>
  <si>
    <t>D12T84</t>
  </si>
  <si>
    <t>D12T85</t>
  </si>
  <si>
    <t>D12T86</t>
  </si>
  <si>
    <t>D12T87</t>
  </si>
  <si>
    <t>D12T88</t>
  </si>
  <si>
    <t>top snapped, below 1.3m</t>
  </si>
  <si>
    <t>D12T89</t>
  </si>
  <si>
    <t>was tagged as D12T51</t>
  </si>
  <si>
    <t>D12T90A</t>
  </si>
  <si>
    <t>D12T90B</t>
  </si>
  <si>
    <t>D12T91A</t>
  </si>
  <si>
    <t>D12T91B</t>
  </si>
  <si>
    <t>Measured over climber at 1.5</t>
  </si>
  <si>
    <t>2013- 1.4 dbh when measured over climber, value deducted</t>
  </si>
  <si>
    <t>D12T92</t>
  </si>
  <si>
    <t>D12T93</t>
  </si>
  <si>
    <t>D12T94A</t>
  </si>
  <si>
    <t>D12T94B</t>
  </si>
  <si>
    <t>D12T94C</t>
  </si>
  <si>
    <t>D12T95</t>
  </si>
  <si>
    <t>D12T96</t>
  </si>
  <si>
    <t>D12T97</t>
  </si>
  <si>
    <t>D12T98</t>
  </si>
  <si>
    <t>D12T99</t>
  </si>
  <si>
    <t>D13T01</t>
  </si>
  <si>
    <t>Measured above and below a notch (5.6 and 5.7), T1 and T2 are likely to be the same individual</t>
  </si>
  <si>
    <t>2012 - measured above and below the bulge and took the average. Trunks A and B have become stuck together so we considered them as one trunk. 2013- measured above and below bulge, 5.5 and 5.6</t>
  </si>
  <si>
    <t>D13T01B</t>
  </si>
  <si>
    <t>D13T02</t>
  </si>
  <si>
    <t>D13T02B</t>
  </si>
  <si>
    <t>D13T02C</t>
  </si>
  <si>
    <t>broken below 1.3m</t>
  </si>
  <si>
    <t>D13T03A</t>
  </si>
  <si>
    <t>Willughbeia coriacea, Agelaea borneensis</t>
  </si>
  <si>
    <t>Bent, 2013- top bent</t>
  </si>
  <si>
    <t>D13T03B</t>
  </si>
  <si>
    <t>D13T03C</t>
  </si>
  <si>
    <t>D13T04A</t>
  </si>
  <si>
    <t>Dead at 5.7</t>
  </si>
  <si>
    <t>D13T04B</t>
  </si>
  <si>
    <t>2013- tag removed, beyond (below?) chest height</t>
  </si>
  <si>
    <t>D13T04C</t>
  </si>
  <si>
    <t>D13T04D</t>
  </si>
  <si>
    <t>D13T04E</t>
  </si>
  <si>
    <t>D13T04F</t>
  </si>
  <si>
    <t>D13T05A</t>
  </si>
  <si>
    <t>still slanted</t>
  </si>
  <si>
    <t>Even more slanted. Measured at new spot. Collected no. 5. Previously ID-ed as Aporosa lucida</t>
  </si>
  <si>
    <t>ID-ed as A. fructescens, Bent, 2012 - collected, 2013- fallen tree, measuerd at tagged area</t>
  </si>
  <si>
    <t>D13T05B</t>
  </si>
  <si>
    <t>D13T05C</t>
  </si>
  <si>
    <t>D13T05D</t>
  </si>
  <si>
    <t>D13T05E</t>
  </si>
  <si>
    <t>D13T05F</t>
  </si>
  <si>
    <t>D13T05G</t>
  </si>
  <si>
    <t>D13T05H</t>
  </si>
  <si>
    <t>D13T05I</t>
  </si>
  <si>
    <t>climber, Leuconotis griffithii</t>
  </si>
  <si>
    <t>D13T06</t>
  </si>
  <si>
    <t>Aporosa lunata</t>
  </si>
  <si>
    <t>D13T07</t>
  </si>
  <si>
    <t>D13T08</t>
  </si>
  <si>
    <t>Resprouting</t>
  </si>
  <si>
    <t>D13T09</t>
  </si>
  <si>
    <t>Agelaea macrophylla, Erycibe tomentosa</t>
  </si>
  <si>
    <t>Fibraurea tinctoria, Erycibe tomentosa</t>
  </si>
  <si>
    <t>Upper part broken</t>
  </si>
  <si>
    <t>D13T10</t>
  </si>
  <si>
    <t>T94/93 climber</t>
  </si>
  <si>
    <t>Nothocissus spicifera, Byttneria maingayi, Strychnos ignatii</t>
  </si>
  <si>
    <t>D13T11</t>
  </si>
  <si>
    <t>D13T12</t>
  </si>
  <si>
    <t>Nothocissus spicifera, Unknown</t>
  </si>
  <si>
    <t>Nothocissus spicifera, Byttneria maingayi, Strychnos ignatii, Dichapetalum sordidum</t>
  </si>
  <si>
    <t>D13T13</t>
  </si>
  <si>
    <t>2013- climber D13T13C01 has opposite leaves, bark smooth and light</t>
  </si>
  <si>
    <t>D13T14</t>
  </si>
  <si>
    <t>D13T15</t>
  </si>
  <si>
    <t>D13T16</t>
  </si>
  <si>
    <t>D13T17</t>
  </si>
  <si>
    <t>Tetracera sp.</t>
  </si>
  <si>
    <t>Tetracera akara</t>
  </si>
  <si>
    <t>D13T18</t>
  </si>
  <si>
    <t>D13T19</t>
  </si>
  <si>
    <t>D13T20</t>
  </si>
  <si>
    <t>D13T21</t>
  </si>
  <si>
    <t>Measured over climber at 2.2</t>
  </si>
  <si>
    <t>D13T22</t>
  </si>
  <si>
    <t>D13T23</t>
  </si>
  <si>
    <t>D13T24</t>
  </si>
  <si>
    <t>D13T25</t>
  </si>
  <si>
    <t>D13T26</t>
  </si>
  <si>
    <t>Erycibe tomentosa, cf. Wrightia laevis</t>
  </si>
  <si>
    <t>2013- top snapped resprout</t>
  </si>
  <si>
    <t>D13T27</t>
  </si>
  <si>
    <t>D13T28</t>
  </si>
  <si>
    <t>D13T29</t>
  </si>
  <si>
    <t>D13T30</t>
  </si>
  <si>
    <t>cf. Tetracera D13-109</t>
  </si>
  <si>
    <t>D13T31</t>
  </si>
  <si>
    <t>D13T32</t>
  </si>
  <si>
    <t>Fibraurea tinctoria, Uncaria cordata</t>
  </si>
  <si>
    <t>Nothocissus spicifera, Dichapetalum sordidum, Drepananthus ramuliflorus</t>
  </si>
  <si>
    <t>Fibraurea tinctoria, Uvaria cordata, Nothocissus spicifera, Erycibe tomentosa</t>
  </si>
  <si>
    <t>2013- flowering</t>
  </si>
  <si>
    <t>D13T32B</t>
  </si>
  <si>
    <t>D13T32C</t>
  </si>
  <si>
    <t>Uncaria cordata</t>
  </si>
  <si>
    <t>D13T33</t>
  </si>
  <si>
    <t>Fibraurea tinctoria, Agelaea borneensis</t>
  </si>
  <si>
    <t>Spatholobus maingayi, Nothocissus spicifera</t>
  </si>
  <si>
    <t>D13T34</t>
  </si>
  <si>
    <t>D13T35</t>
  </si>
  <si>
    <t>D13T36</t>
  </si>
  <si>
    <t>D13T37</t>
  </si>
  <si>
    <t>D13T38</t>
  </si>
  <si>
    <t>D13T39</t>
  </si>
  <si>
    <t>Scorodocarpus borneensis</t>
  </si>
  <si>
    <t>Middle is hollow</t>
  </si>
  <si>
    <t>Erycibe tomentosa, Willughbeia coriacea, Strychnos ignatii</t>
  </si>
  <si>
    <t>Resprouting, 2012 - middle of tree is hollow</t>
  </si>
  <si>
    <t>D13T39B</t>
  </si>
  <si>
    <t>Nothocissus spicifera, Strychnos ignatii</t>
  </si>
  <si>
    <t>D13T39C</t>
  </si>
  <si>
    <t>dead at 37.3</t>
  </si>
  <si>
    <t>Dead at 37.5</t>
  </si>
  <si>
    <t>2012 - mostly dead but a thin layer is resprouting</t>
  </si>
  <si>
    <t>D13T39D</t>
  </si>
  <si>
    <t>D13T39E</t>
  </si>
  <si>
    <t>D13T39F</t>
  </si>
  <si>
    <t>D13T39G</t>
  </si>
  <si>
    <t>D13T39H</t>
  </si>
  <si>
    <t>D13T39I</t>
  </si>
  <si>
    <t>D13T40</t>
  </si>
  <si>
    <t>Agelaea borneensis, cf. "Tetracera"</t>
  </si>
  <si>
    <t>D13T40B</t>
  </si>
  <si>
    <t>Agelaea borneensis, Spatholobus ridleyi</t>
  </si>
  <si>
    <t>D13T41</t>
  </si>
  <si>
    <t>D13T42</t>
  </si>
  <si>
    <t>D13T43</t>
  </si>
  <si>
    <t>D13T43B</t>
  </si>
  <si>
    <t>D13T44</t>
  </si>
  <si>
    <t>D13T45</t>
  </si>
  <si>
    <t>D13T46</t>
  </si>
  <si>
    <t>2012 - revived</t>
  </si>
  <si>
    <t>D13T47</t>
  </si>
  <si>
    <t>Nothocissus spicifera, Byttneria maingayi, Combretum sundaicum, Erycibe tomentosa</t>
  </si>
  <si>
    <t>D13T47B</t>
  </si>
  <si>
    <t>Nothocissus spicifera, Byttneria maingayi, Erycibe tomentosa</t>
  </si>
  <si>
    <t>D13T48</t>
  </si>
  <si>
    <t>D13T48B</t>
  </si>
  <si>
    <t>D13T49</t>
  </si>
  <si>
    <t>D13T50</t>
  </si>
  <si>
    <t>D13T51</t>
  </si>
  <si>
    <t>D13T52</t>
  </si>
  <si>
    <t>2013- top snapped, resprout</t>
  </si>
  <si>
    <t>D13T53</t>
  </si>
  <si>
    <t>D13T54</t>
  </si>
  <si>
    <t>D13T55</t>
  </si>
  <si>
    <t>D13T56</t>
  </si>
  <si>
    <t>Erycibe tomentosa, Strychnos ignatii, Nothocissus spicifera</t>
  </si>
  <si>
    <t>D13T57</t>
  </si>
  <si>
    <t>D13T58</t>
  </si>
  <si>
    <t>D13T58B</t>
  </si>
  <si>
    <t>D13T58C</t>
  </si>
  <si>
    <t>D13T59</t>
  </si>
  <si>
    <t>Nothocissus spicifera, Salacia korthalsiana</t>
  </si>
  <si>
    <t>D13T59B</t>
  </si>
  <si>
    <t>measured over climber 4.8</t>
  </si>
  <si>
    <t>Measured over climber 4.1</t>
  </si>
  <si>
    <t>2013- measured over climber at 3.0</t>
  </si>
  <si>
    <t>D13T60</t>
  </si>
  <si>
    <t>D13T61</t>
  </si>
  <si>
    <t>D13T62A</t>
  </si>
  <si>
    <t>Dichapetalum sordidum, Nothocissus spicifera</t>
  </si>
  <si>
    <t>D13T62B</t>
  </si>
  <si>
    <t>D13T63</t>
  </si>
  <si>
    <t>D13T64A</t>
  </si>
  <si>
    <t>dead at 1.8</t>
  </si>
  <si>
    <t>D13T64B</t>
  </si>
  <si>
    <t>D13T64C</t>
  </si>
  <si>
    <t>D13T64D</t>
  </si>
  <si>
    <t>D13T65</t>
  </si>
  <si>
    <t>dead at 1.4</t>
  </si>
  <si>
    <t>Thickened petiole</t>
  </si>
  <si>
    <t>D13T66</t>
  </si>
  <si>
    <t>Dead at 1.0</t>
  </si>
  <si>
    <t>D13T67</t>
  </si>
  <si>
    <t>Erycibe tomentosa, Uncaria cordata</t>
  </si>
  <si>
    <t>D13T68</t>
  </si>
  <si>
    <t>D13T69A</t>
  </si>
  <si>
    <t>D13T69B</t>
  </si>
  <si>
    <t>D13T70</t>
  </si>
  <si>
    <t>dead at 2.3</t>
  </si>
  <si>
    <t>D13T71</t>
  </si>
  <si>
    <t>2013- measured over climber at 1.8</t>
  </si>
  <si>
    <t>D13T72</t>
  </si>
  <si>
    <t>D13T73</t>
  </si>
  <si>
    <t>D13T74</t>
  </si>
  <si>
    <t>D13T75A</t>
  </si>
  <si>
    <t>D13T75B</t>
  </si>
  <si>
    <t>Erycibe tomentosa, Rourea asplenifolia</t>
  </si>
  <si>
    <t>D13T75C</t>
  </si>
  <si>
    <t>D13T75D</t>
  </si>
  <si>
    <t>D13T75E</t>
  </si>
  <si>
    <t>D13T76</t>
  </si>
  <si>
    <t>D13T77</t>
  </si>
  <si>
    <t>D13T79A</t>
  </si>
  <si>
    <t>Strychnos ignatii, Nothocissus spicifera</t>
  </si>
  <si>
    <t>D13T79B</t>
  </si>
  <si>
    <t>D13T80</t>
  </si>
  <si>
    <t>D13T81</t>
  </si>
  <si>
    <t>D13T82</t>
  </si>
  <si>
    <t>D13T83A</t>
  </si>
  <si>
    <t>2013- resprout from slanted tree</t>
  </si>
  <si>
    <t>D13T83B</t>
  </si>
  <si>
    <t>D13T84</t>
  </si>
  <si>
    <t>D13T85</t>
  </si>
  <si>
    <t>D13T86</t>
  </si>
  <si>
    <t>Fallen below chest height, not measured</t>
  </si>
  <si>
    <t>D13T87</t>
  </si>
  <si>
    <t>D13T88A</t>
  </si>
  <si>
    <t>D13T88B</t>
  </si>
  <si>
    <t>D13T89</t>
  </si>
  <si>
    <t>D13T90</t>
  </si>
  <si>
    <t>D13T91</t>
  </si>
  <si>
    <t>D13T92</t>
  </si>
  <si>
    <t>D13T93</t>
  </si>
  <si>
    <t>measured over climber 1.7</t>
  </si>
  <si>
    <t>D13T94</t>
  </si>
  <si>
    <t>measured over climber 2.1</t>
  </si>
  <si>
    <t>Measured over climber</t>
  </si>
  <si>
    <t>D14T01</t>
  </si>
  <si>
    <t>Bauhinia semibifida var. semibifida, Agelaea borneensis</t>
  </si>
  <si>
    <t>D14T02</t>
  </si>
  <si>
    <t>D14T03</t>
  </si>
  <si>
    <t>2012 - below breast height; 2013 - fallen below chest height</t>
  </si>
  <si>
    <t>D14T04</t>
  </si>
  <si>
    <t>top snapped, resprout</t>
  </si>
  <si>
    <t>Uncollected; 2013 - top snapped, still alive, sprouting from branches</t>
  </si>
  <si>
    <t>D14T05</t>
  </si>
  <si>
    <t>D14T06</t>
  </si>
  <si>
    <t>2013 - in the midst of dead woody stems</t>
  </si>
  <si>
    <t>D14T07</t>
  </si>
  <si>
    <t>D14T08</t>
  </si>
  <si>
    <t>D14T09</t>
  </si>
  <si>
    <t>Spatholobus ferrugineus, Gnetum cf. microcarpum</t>
  </si>
  <si>
    <t>D14T10</t>
  </si>
  <si>
    <t>Dacroydes longifolia, collected to reconfirm ID; Previously ID-ed as Santiria apiculata var. rubra</t>
  </si>
  <si>
    <t>D14T11</t>
  </si>
  <si>
    <t>D14T12</t>
  </si>
  <si>
    <t>D14T13</t>
  </si>
  <si>
    <t>D14T14</t>
  </si>
  <si>
    <t>D14T15</t>
  </si>
  <si>
    <t>D14T16</t>
  </si>
  <si>
    <t>D14T17</t>
  </si>
  <si>
    <t>D14T18A</t>
  </si>
  <si>
    <t>D14T18B</t>
  </si>
  <si>
    <t>D14T19</t>
  </si>
  <si>
    <t>D14T20</t>
  </si>
  <si>
    <t>D14T21</t>
  </si>
  <si>
    <t>D14T22</t>
  </si>
  <si>
    <t>Piper sp. 1, Rourea asplenifolia, Spatholobus ferrugineus</t>
  </si>
  <si>
    <t>D14T23</t>
  </si>
  <si>
    <t>D14T24A</t>
  </si>
  <si>
    <t>D14T24B</t>
  </si>
  <si>
    <t>tagged but no entry in data sheet previously</t>
  </si>
  <si>
    <t>D14T25</t>
  </si>
  <si>
    <t>D14T26</t>
  </si>
  <si>
    <t>Fibraurea tinctoria, Gynochthodes coriacea</t>
  </si>
  <si>
    <t>Gynochthodes sublanceolata, Fibraurea tinctoria</t>
  </si>
  <si>
    <t>D14T27</t>
  </si>
  <si>
    <t>D14T28</t>
  </si>
  <si>
    <t>Measured above and below a notch; previously ID-ed as Palaquium xanthochymum</t>
  </si>
  <si>
    <t>D14T29</t>
  </si>
  <si>
    <t>2012 - top snapped; 2013 - predicted to be 3.5 cm next year as it's growing in open sun. Or free drink from Alex! :)</t>
  </si>
  <si>
    <t>D14T30</t>
  </si>
  <si>
    <t>D14T31</t>
  </si>
  <si>
    <t>2013 - on the line</t>
  </si>
  <si>
    <t>D14T32</t>
  </si>
  <si>
    <t>D14T33</t>
  </si>
  <si>
    <t>D14T34</t>
  </si>
  <si>
    <t>Erycibe tomentosa, Gnetum cf. microcarpum</t>
  </si>
  <si>
    <t>collected, top bent, crushed by branch</t>
  </si>
  <si>
    <t>D14T35</t>
  </si>
  <si>
    <t>Rourea asplenifolia, Agelaea borneensis</t>
  </si>
  <si>
    <t>D14T36</t>
  </si>
  <si>
    <t>cf T36</t>
  </si>
  <si>
    <t>D14T37</t>
  </si>
  <si>
    <t>Antidesma cuspidatum</t>
  </si>
  <si>
    <t>D14T38</t>
  </si>
  <si>
    <t>D14T39</t>
  </si>
  <si>
    <t>D14T40</t>
  </si>
  <si>
    <t>D17T01</t>
  </si>
  <si>
    <t>Piper sp. 1, Limacia scandens, Gnetum cf. microcarpum, Rourea mimosoides, Erycibe tomentosa</t>
  </si>
  <si>
    <t>Piper sp. 1, Rourea mimosoides, Gnetum microcarpum, Limacia scandens, Fibraurea tinctoria</t>
  </si>
  <si>
    <t>Piper sp. 1, Rourea asplenifolia, Rourea mimosoides, Limacia scandens</t>
  </si>
  <si>
    <t>D17T02</t>
  </si>
  <si>
    <t>Rourea minor, Rourea asplenifolia, Fibraurea tinctoria</t>
  </si>
  <si>
    <t>Erycibe tomentosa, Rourea minor, Rourea asplenifolia, Fibraurea tinctoria</t>
  </si>
  <si>
    <t>Rourea minor, Erycibe tomentosa, Limacia scandens, Rourea asplenifolia</t>
  </si>
  <si>
    <t>Rourea minor, Rourea asplenifolia</t>
  </si>
  <si>
    <t>D17T03</t>
  </si>
  <si>
    <t>D17T04</t>
  </si>
  <si>
    <t>crushed by treefall</t>
  </si>
  <si>
    <t>Piper sp. 1 , Derris amoena, Rourea mimosoides, Fibraurea tinctoria</t>
  </si>
  <si>
    <t>Piper sp. 1, Fibraurea tinctoria, Limacia scandens, Erycibe tomentosa, Rourea sp.</t>
  </si>
  <si>
    <t>D17T05</t>
  </si>
  <si>
    <t>Rourea minor, Limacia scandens</t>
  </si>
  <si>
    <t>D17T06</t>
  </si>
  <si>
    <t>Erycibe tomentosa, Rourea minor</t>
  </si>
  <si>
    <t>Piper sp. 1, Erycibe tomentosa, Rourea minor</t>
  </si>
  <si>
    <t>D17T07</t>
  </si>
  <si>
    <t>Piper sp. 1, Erycibe tomentosa, Anodendron candolleanum</t>
  </si>
  <si>
    <t>Erycibe tomentosa, Piper sp. 1, Gnetum microcarpum, Rourea asplenifolia</t>
  </si>
  <si>
    <t>Erycibe tomentosa, Gnetum microcarpum</t>
  </si>
  <si>
    <t>D17T08</t>
  </si>
  <si>
    <t>Limacia scandens, Spatholobus ferrugineus</t>
  </si>
  <si>
    <t>Piper sp. 1, Spatholobus ferrugineus</t>
  </si>
  <si>
    <t>D17T08B</t>
  </si>
  <si>
    <t>Spatholobus ferrugineus, Erycibe tomentosa</t>
  </si>
  <si>
    <t>D17T09</t>
  </si>
  <si>
    <t>Piper sp. 1, Rourea mimosoides, Erycibe tomentosa</t>
  </si>
  <si>
    <t>Piper sp. 1, Erycibe tomentosa, Smilax megacarpa, Unknown</t>
  </si>
  <si>
    <t>Piper sp. 1, Erycibe tomentosa, Smilax setosa</t>
  </si>
  <si>
    <t>D17T10</t>
  </si>
  <si>
    <t>Piper sp. 1, Rourea asplenifolia, Erycibe tomentosa, Gnetum microcarpum</t>
  </si>
  <si>
    <t>Rourea asplenifolia, Pipe sp. 1, Erycibe tomentosa</t>
  </si>
  <si>
    <t>D17T11</t>
  </si>
  <si>
    <t>D17T12</t>
  </si>
  <si>
    <t>Piper sp. 1, Rourea asplenifolia, Limacia scandens, Erycibe tomentosa</t>
  </si>
  <si>
    <t>Piper sp. 1,  Limacia scandens, Erycibe  tomentosa</t>
  </si>
  <si>
    <t>Limacia scandens, Piper sp. 1, Rourea asplenifolia</t>
  </si>
  <si>
    <t>D17T13</t>
  </si>
  <si>
    <t>D17T14</t>
  </si>
  <si>
    <t>snapped below 1.3m</t>
  </si>
  <si>
    <t>Rourea asplenifolia, Erycibe tomentosa</t>
  </si>
  <si>
    <t>D17T15</t>
  </si>
  <si>
    <t>Piper sp. 1, Erycibe tomentosa, Gnetum microcarpum</t>
  </si>
  <si>
    <t>D17T16</t>
  </si>
  <si>
    <t>D17T16B</t>
  </si>
  <si>
    <t>D17T17</t>
  </si>
  <si>
    <t>Erycibe tomentosa, Kunstleria ridleyi</t>
  </si>
  <si>
    <t>D17T18</t>
  </si>
  <si>
    <t>Piper sp. 1, Erycibe tomentosa, Fibraurea tinctoria, Grenacheria amentacea</t>
  </si>
  <si>
    <t>Piper sp. 1, Fibraurea tinctoria, Stenochlaena palustris, Erycibe tomentosa</t>
  </si>
  <si>
    <t>Measured over climber at 19.4</t>
  </si>
  <si>
    <t>Piper sp. 1, Stenochlaena palustris, Erycibe tomentosa, Fibraurea tinctoria</t>
  </si>
  <si>
    <t>Piper sp. 1, Erycibe tomentosa, Fibraurea tinctoria</t>
  </si>
  <si>
    <t>D17T19</t>
  </si>
  <si>
    <t>D17T20</t>
  </si>
  <si>
    <t>D17T21</t>
  </si>
  <si>
    <t>Piper sp. 1, Limacia scandens, Erycibe tomentosa</t>
  </si>
  <si>
    <t>Limacia scandens, Erycibe tomentosa, Piper sp. 1</t>
  </si>
  <si>
    <t>D17T22</t>
  </si>
  <si>
    <t>Erycibe tomentosa, Piper sp. 1</t>
  </si>
  <si>
    <t>D17T23</t>
  </si>
  <si>
    <t>Piper sp. 1, Erycibe tomentosa, Rourea asplenifolia</t>
  </si>
  <si>
    <t>Dioscorea praniana, Rourea asplenifolia, Piper sp. 1, Erycibe tomentosa</t>
  </si>
  <si>
    <t>Erycibe tomentosa, Piper sp. 1, Rourea asplenifolia</t>
  </si>
  <si>
    <t>D17T24</t>
  </si>
  <si>
    <t>Erycibe tomentosa, Fibraurea  tinctoria</t>
  </si>
  <si>
    <t>Smilax megacarpa, Erycibe tomentosa</t>
  </si>
  <si>
    <t>Smilax setosa, Piper sp. 1</t>
  </si>
  <si>
    <t>D17T25</t>
  </si>
  <si>
    <t>Gnetum microcarpum</t>
  </si>
  <si>
    <t>D17T26</t>
  </si>
  <si>
    <t>Erycibe tomentosa, Rourea minor, Rourea asplenifolia</t>
  </si>
  <si>
    <t>D17T27</t>
  </si>
  <si>
    <t>Rourea minor, Erycibe tomentosa</t>
  </si>
  <si>
    <t>Rourea asplenifolia, Rourea minor, Erycibe tomentosa, Piper sp. 1</t>
  </si>
  <si>
    <t>Rourea asplenifolia, Rourea minor, Erycibe tomentosa</t>
  </si>
  <si>
    <t>D17T28</t>
  </si>
  <si>
    <t>Piper sp. 1, Erycibe tomentosa, Ficus globosa</t>
  </si>
  <si>
    <t>Piper sp. 1, Ficus globosa, Erycibe tomentosa</t>
  </si>
  <si>
    <t>D17T28B</t>
  </si>
  <si>
    <t>D17T29</t>
  </si>
  <si>
    <t>Piper sp. 1, Erycibe tomentosa, Dioscorea stenomeriflora</t>
  </si>
  <si>
    <t>Piper  sp.1</t>
  </si>
  <si>
    <t>Erycibe tomentosa, Dioscorea laurifolia, Rourea asplenifolia, Piper sp. 1</t>
  </si>
  <si>
    <t>Piper sp. 1, Dioscorea, Erycibe tomentosa</t>
  </si>
  <si>
    <t>D17T30</t>
  </si>
  <si>
    <t>D17T31</t>
  </si>
  <si>
    <t>D17T32</t>
  </si>
  <si>
    <t>D17T33</t>
  </si>
  <si>
    <t>Ventilago maingayi, Fibraurea tinctoria, Erycibe tomentosa</t>
  </si>
  <si>
    <t>Psychotria samentosa, Piper sp. 1, Oxyceros bispinosa</t>
  </si>
  <si>
    <t>Ventilago maingayi, Piper sp. 1, Rourea asplenifolia, Limacia scandens</t>
  </si>
  <si>
    <t>D17T34</t>
  </si>
  <si>
    <t>snapped by treefall</t>
  </si>
  <si>
    <t>Piper sp. 1, Fibraurea tinctoria, Limacia scandens, Erycibe tomentosa</t>
  </si>
  <si>
    <t>D17T35</t>
  </si>
  <si>
    <t>Piper sp. 1, Erycibe tomentosa, Limacia scandens</t>
  </si>
  <si>
    <t>Piper sp. 1, Ercyibe tomentosa</t>
  </si>
  <si>
    <t>2013- meausred upslope</t>
  </si>
  <si>
    <t>D17T36</t>
  </si>
  <si>
    <t>D17T37</t>
  </si>
  <si>
    <t xml:space="preserve">Measured over climber at 1.8; slanted, previously ID-ed as Garcinia forbesii, </t>
  </si>
  <si>
    <t>Erycibe tomentosa, Combretum sundaicum</t>
  </si>
  <si>
    <t>D17T38</t>
  </si>
  <si>
    <t>Resprouted but side branch 0.9</t>
  </si>
  <si>
    <t>2013- dead at 1.1</t>
  </si>
  <si>
    <t>D17T39</t>
  </si>
  <si>
    <t>Rourea mimosoides, Erycibe tomentosa</t>
  </si>
  <si>
    <t>Rourea mimosoides, Dioscorea sp. 1, Aspidopterys concava</t>
  </si>
  <si>
    <t>Rourea mimosoides, Erycibe tomentosa, Dioscorea laurifolia</t>
  </si>
  <si>
    <t>Rourea mimosoides, Erycibe tomentosa, Combretum sundaicum</t>
  </si>
  <si>
    <t>D17T40</t>
  </si>
  <si>
    <t>Piper sp. 1, Oxyceros bispinosa</t>
  </si>
  <si>
    <t>Piper sp. 1, Rourea mimosoides, Fibraurea tinctoria, Combretum sundaicum</t>
  </si>
  <si>
    <t>Uncollected, 2013- measured upslope</t>
  </si>
  <si>
    <t>D17T41</t>
  </si>
  <si>
    <t>Piper sp. 1, Rourea mimosoides, Oxyceros bispinosus</t>
  </si>
  <si>
    <t>Piper sp. 1, Rourea minor, Rourea mimosoides, Combretum sundaicum</t>
  </si>
  <si>
    <t>Piper sp. 1, Rourea minor, Rourea mimosoides, Limacia scandens</t>
  </si>
  <si>
    <t>D17T42</t>
  </si>
  <si>
    <t>D17T43</t>
  </si>
  <si>
    <t>D17T43B</t>
  </si>
  <si>
    <t>D17T44</t>
  </si>
  <si>
    <t>Erycibe tomentosa, Dioscorea laurifolia</t>
  </si>
  <si>
    <t>D17T45</t>
  </si>
  <si>
    <t>D17T46</t>
  </si>
  <si>
    <t>D17T47</t>
  </si>
  <si>
    <t>Erycibe tomentosa, Derris amoena, Dioscorea praniana</t>
  </si>
  <si>
    <t>Erycibe tomentosa, Derris amoena, Fibraurea tinctoria</t>
  </si>
  <si>
    <t>Limacia scandens, Erycibe tomentosa</t>
  </si>
  <si>
    <t>D17T48</t>
  </si>
  <si>
    <t>broken and dead, tag removed</t>
  </si>
  <si>
    <t>D17T49</t>
  </si>
  <si>
    <t xml:space="preserve">Measured over climber at 1.2 </t>
  </si>
  <si>
    <t>Erycibe tomentosa, Fibraurea tinctoria</t>
  </si>
  <si>
    <t>D17T50</t>
  </si>
  <si>
    <t>dead and broken, tag removed</t>
  </si>
  <si>
    <t>D17T51</t>
  </si>
  <si>
    <t>D17T52</t>
  </si>
  <si>
    <t>D17T53</t>
  </si>
  <si>
    <t>Measured over climber at 1.4</t>
  </si>
  <si>
    <t>D17T54</t>
  </si>
  <si>
    <t>D17T55</t>
  </si>
  <si>
    <t>D17T56</t>
  </si>
  <si>
    <t>D17T57</t>
  </si>
  <si>
    <t>Rourea minor, Dioscorea orbiculata</t>
  </si>
  <si>
    <t>D17T58</t>
  </si>
  <si>
    <t>D17T59</t>
  </si>
  <si>
    <t>D17T60</t>
  </si>
  <si>
    <t>D17T61</t>
  </si>
  <si>
    <t>Gnetum cf. microcarpum, Rourea asplenifolia</t>
  </si>
  <si>
    <t>D18T01</t>
  </si>
  <si>
    <t>Uncollected; 2012 - resprout, 2013- check 2012 data sheet</t>
  </si>
  <si>
    <t>D18T02</t>
  </si>
  <si>
    <t>Piper sp. 1, Tetracera sp.</t>
  </si>
  <si>
    <t>Tetracera cf. akara, Piper sp. 1</t>
  </si>
  <si>
    <t>2012 - slanted, 2013- slanted</t>
  </si>
  <si>
    <t>D18T03</t>
  </si>
  <si>
    <t>Resprout from bottom, collected, incorrect ID, refer to U77</t>
  </si>
  <si>
    <t>D18T04</t>
  </si>
  <si>
    <t>2012 - dead, 2013- broken</t>
  </si>
  <si>
    <t>D18T05</t>
  </si>
  <si>
    <t>D18T06</t>
  </si>
  <si>
    <t>D18T07</t>
  </si>
  <si>
    <t>Gynochthodes coriacea, Rourea aspenifolia</t>
  </si>
  <si>
    <t>Psychotria penangensis, Rourea asplenifolia</t>
  </si>
  <si>
    <t>D18T08</t>
  </si>
  <si>
    <t>D18T09</t>
  </si>
  <si>
    <t>D18T10</t>
  </si>
  <si>
    <t>D18T11</t>
  </si>
  <si>
    <t>2013- measured above and below a notch at 4.7 and 4.9</t>
  </si>
  <si>
    <t>D18T12</t>
  </si>
  <si>
    <t>D18T12B</t>
  </si>
  <si>
    <t>D18T13</t>
  </si>
  <si>
    <t>Tetracera indica, Nothocissus spicifera</t>
  </si>
  <si>
    <t xml:space="preserve">Tetracera akara </t>
  </si>
  <si>
    <t>D18T14</t>
  </si>
  <si>
    <t>D18T15</t>
  </si>
  <si>
    <t>D18T16</t>
  </si>
  <si>
    <t>D18T17</t>
  </si>
  <si>
    <t>Uncollected, 2013- slightly slanted</t>
  </si>
  <si>
    <t>D18T18</t>
  </si>
  <si>
    <t>Piper sp. 1, Tetracera indica</t>
  </si>
  <si>
    <t>Piper sp. 1, Nothocissus spicifera</t>
  </si>
  <si>
    <t>D18T19</t>
  </si>
  <si>
    <t>Glochidion lutescens</t>
  </si>
  <si>
    <t>2012 - probably a climber, 2013- dead at 2.0</t>
  </si>
  <si>
    <t>D18T20</t>
  </si>
  <si>
    <t>2012 - bent below breast height, 2013- slanted, top snapped, resprout</t>
  </si>
  <si>
    <t>D18T21</t>
  </si>
  <si>
    <t>D18T22</t>
  </si>
  <si>
    <t>D18T23</t>
  </si>
  <si>
    <t>D18T24</t>
  </si>
  <si>
    <t>Piper sp. 1, Oxyceros bispinosa, Trichosanthes elmeri</t>
  </si>
  <si>
    <t>D18T25</t>
  </si>
  <si>
    <t>D18T26</t>
  </si>
  <si>
    <t>D18T26B</t>
  </si>
  <si>
    <t>D18T27</t>
  </si>
  <si>
    <t>Fibraurea tinctoria, Nothocissus spicifera</t>
  </si>
  <si>
    <t>D18T28</t>
  </si>
  <si>
    <t>D18T29</t>
  </si>
  <si>
    <t>D18T30A</t>
  </si>
  <si>
    <t>Uncollected; 2012 - slanted, 2013- slanted</t>
  </si>
  <si>
    <t>D18T30B</t>
  </si>
  <si>
    <t>D18T31</t>
  </si>
  <si>
    <t>D18T32</t>
  </si>
  <si>
    <t>D18T33</t>
  </si>
  <si>
    <t>dead at 4.7</t>
  </si>
  <si>
    <t>Leafless, possibly dead</t>
  </si>
  <si>
    <t>D18T34</t>
  </si>
  <si>
    <t>Ficus vasculosa</t>
  </si>
  <si>
    <t>D18T35</t>
  </si>
  <si>
    <t>dead at 4.3</t>
  </si>
  <si>
    <t>Leafless, possibly dead, previously ID-ed as Sandoricum beccarianum</t>
  </si>
  <si>
    <t>D18T36</t>
  </si>
  <si>
    <t>fallen &lt;1.3m</t>
  </si>
  <si>
    <t>Slanted, dbh &lt; 1.0</t>
  </si>
  <si>
    <t>Uncollected, 2013- slanted outward</t>
  </si>
  <si>
    <t>D18T37</t>
  </si>
  <si>
    <t>2013- better confirm ID next year</t>
  </si>
  <si>
    <t>D18T38</t>
  </si>
  <si>
    <t>D18T39</t>
  </si>
  <si>
    <t>Fibraurea tinctoria, Tetracera indica, Piper sp. 1</t>
  </si>
  <si>
    <t>Fibraurea tinctoria, Bauhinia semibifida var. semibifida</t>
  </si>
  <si>
    <t>Fibraurea tinctoria, Bauhinia semibifida, Tetracera sp.</t>
  </si>
  <si>
    <t>D18T40</t>
  </si>
  <si>
    <t>Nothocissus spicifera, Tetracera sp., Rourea mimosoides</t>
  </si>
  <si>
    <t>Nothocissus spicifera, Tetracera sp.</t>
  </si>
  <si>
    <t>D18T41</t>
  </si>
  <si>
    <t>2012 - dead; collected tag</t>
  </si>
  <si>
    <t>D18T42</t>
  </si>
  <si>
    <t>D18T43</t>
  </si>
  <si>
    <t>dead at 34.5, on the line</t>
  </si>
  <si>
    <t>D18T44</t>
  </si>
  <si>
    <t>D18T45</t>
  </si>
  <si>
    <t>Nothocissus spicifera, Piper sp. 1</t>
  </si>
  <si>
    <t>Piper sp. 1, Nothocissus spicifera, Fibraurea tinctoria</t>
  </si>
  <si>
    <t>D18T46</t>
  </si>
  <si>
    <t>Oncosperma horridum</t>
  </si>
  <si>
    <t>D18T47</t>
  </si>
  <si>
    <t>D18T48</t>
  </si>
  <si>
    <t>D18T49</t>
  </si>
  <si>
    <t>D18T50</t>
  </si>
  <si>
    <t>On the line, not included in previous years</t>
  </si>
  <si>
    <t>D18T51</t>
  </si>
  <si>
    <t>D18T52</t>
  </si>
  <si>
    <t>D18T53</t>
  </si>
  <si>
    <t>D18T54</t>
  </si>
  <si>
    <t>D18T55</t>
  </si>
  <si>
    <t>Tetracera indica, Nothocissus spicifera, Rourea mimosoides</t>
  </si>
  <si>
    <t>D18T56</t>
  </si>
  <si>
    <t>D18T57</t>
  </si>
  <si>
    <t>D18T58</t>
  </si>
  <si>
    <t>D18T59</t>
  </si>
  <si>
    <t>D18T60</t>
  </si>
  <si>
    <t>D23T01</t>
  </si>
  <si>
    <t>Spatholobus ferrugineus, Nothocissus spicifera</t>
  </si>
  <si>
    <t>Nothocissus spicifera, Spatholobus ferrugineus</t>
  </si>
  <si>
    <t>D23T02</t>
  </si>
  <si>
    <t>Agelaea borneensis, Piper sp. 1</t>
  </si>
  <si>
    <t>Piper sp. 1, Agelaea borneensis</t>
  </si>
  <si>
    <t>D23T03</t>
  </si>
  <si>
    <t>D23T04</t>
  </si>
  <si>
    <t>D23T05</t>
  </si>
  <si>
    <t>Resprout</t>
  </si>
  <si>
    <t>D23T06</t>
  </si>
  <si>
    <t>fallen below chest height, reading taken from outside the plot</t>
  </si>
  <si>
    <t>2013- slant outward plot, fallen below chest height</t>
  </si>
  <si>
    <t>D23T07</t>
  </si>
  <si>
    <t>Invalid, Part of D23T09</t>
  </si>
  <si>
    <t>D23T08</t>
  </si>
  <si>
    <t>Urceola torulosa</t>
  </si>
  <si>
    <t>D23T09A</t>
  </si>
  <si>
    <t>few stems fused together</t>
  </si>
  <si>
    <t>Gynochthodes coriacea, Urceola brachysepala</t>
  </si>
  <si>
    <t>D23T09B</t>
  </si>
  <si>
    <t>D23T09C</t>
  </si>
  <si>
    <t>D23T09D</t>
  </si>
  <si>
    <t>2013- top snapped resprout, below chest height</t>
  </si>
  <si>
    <t>D23T10</t>
  </si>
  <si>
    <t>D23T11</t>
  </si>
  <si>
    <t>slant outside the line</t>
  </si>
  <si>
    <t>D23T11B</t>
  </si>
  <si>
    <t>D23T12</t>
  </si>
  <si>
    <t>Uncollected, 2013- top snapped resprout</t>
  </si>
  <si>
    <t>D23T13</t>
  </si>
  <si>
    <t>D23T13B</t>
  </si>
  <si>
    <t>D23T14</t>
  </si>
  <si>
    <t>D23T15</t>
  </si>
  <si>
    <t>Tetracera cf. fagifolia, Piper sp. 1</t>
  </si>
  <si>
    <t>Tetracera cf. fagifolia, Piper sp.1</t>
  </si>
  <si>
    <t>D23T15B</t>
  </si>
  <si>
    <t>D23T15C</t>
  </si>
  <si>
    <t>Nothocissus spicifera, Agelaea borneensis</t>
  </si>
  <si>
    <t>D23T16</t>
  </si>
  <si>
    <t>2013- tree fell</t>
  </si>
  <si>
    <t>D23T17</t>
  </si>
  <si>
    <t>fruit at the base of the tree, collected, previously ID-ed as Baccaurea racemosa</t>
  </si>
  <si>
    <t>D23T17B</t>
  </si>
  <si>
    <t>Piper sp. 1, Oxyceros bispinosus</t>
  </si>
  <si>
    <t>measured over vine</t>
  </si>
  <si>
    <t xml:space="preserve">Piper sp.1 </t>
  </si>
  <si>
    <t>D23T17C</t>
  </si>
  <si>
    <t>2013- broke off, tag removed</t>
  </si>
  <si>
    <t>D23T18</t>
  </si>
  <si>
    <t>cf. Nenga pumila</t>
  </si>
  <si>
    <t>measured over true stem</t>
  </si>
  <si>
    <t>Uncollected, Palm, 2013- measured over true stem</t>
  </si>
  <si>
    <t>D23T19</t>
  </si>
  <si>
    <t>Uncollected, Palm</t>
  </si>
  <si>
    <t>D23T20</t>
  </si>
  <si>
    <t>not measured over leaf sheath, slanted</t>
  </si>
  <si>
    <t>measured over leaf sheath</t>
  </si>
  <si>
    <t>Uncollected, Palm; 2012 - measured over leaf sheath, 2013 - measured over leaf sheath</t>
  </si>
  <si>
    <t>D23T21</t>
  </si>
  <si>
    <t>Pouteria malaccensis</t>
  </si>
  <si>
    <t>D23T22</t>
  </si>
  <si>
    <t>Slanted, 2013- slanted below chest height</t>
  </si>
  <si>
    <t>D23T22B</t>
  </si>
  <si>
    <t>D23T22C</t>
  </si>
  <si>
    <t>D23T22D</t>
  </si>
  <si>
    <t>D23T22E</t>
  </si>
  <si>
    <t>D23T23</t>
  </si>
  <si>
    <t>D23T24</t>
  </si>
  <si>
    <t>Nothocissus spicifera, Hoya latifolia</t>
  </si>
  <si>
    <t>D23T25</t>
  </si>
  <si>
    <t>collected, previously ID-ed as Macaranga hullettii</t>
  </si>
  <si>
    <t>Nothocissus spicifera, Leuconotis griffithii</t>
  </si>
  <si>
    <t>D23T26</t>
  </si>
  <si>
    <t>2013- same individual as T22</t>
  </si>
  <si>
    <t>D23T27</t>
  </si>
  <si>
    <t>D23T28</t>
  </si>
  <si>
    <t>Dalbergia cf. velutina, Gnetum cf. microcarpum</t>
  </si>
  <si>
    <t>D23T29</t>
  </si>
  <si>
    <t>D23T29B</t>
  </si>
  <si>
    <t>D23T29C</t>
  </si>
  <si>
    <t>D23T29D</t>
  </si>
  <si>
    <t>D23T29E</t>
  </si>
  <si>
    <t>D23T30</t>
  </si>
  <si>
    <t>D23T31</t>
  </si>
  <si>
    <t>2012 - resprout, 2013- tree fell below chest height</t>
  </si>
  <si>
    <t>D23T32</t>
  </si>
  <si>
    <t>Dalbergia pseudosissoo</t>
  </si>
  <si>
    <t>D23T33</t>
  </si>
  <si>
    <t>D23T34</t>
  </si>
  <si>
    <t>2012 - crushed, measured over leaf sheath</t>
  </si>
  <si>
    <t>D23T34B</t>
  </si>
  <si>
    <t>2012 - measured true stem</t>
  </si>
  <si>
    <t>D23T35</t>
  </si>
  <si>
    <t>D23T36</t>
  </si>
  <si>
    <t>D23T37</t>
  </si>
  <si>
    <t>Nothocissus spicifera, Rourea asplenifolia</t>
  </si>
  <si>
    <t>D23T38</t>
  </si>
  <si>
    <t>D23T38B</t>
  </si>
  <si>
    <t>D23T38C</t>
  </si>
  <si>
    <t>D23T39</t>
  </si>
  <si>
    <t>Spatholobus ferrugineus, Rourea asplenifolia</t>
  </si>
  <si>
    <t>D23T40</t>
  </si>
  <si>
    <t>D23T41</t>
  </si>
  <si>
    <t>D23T41B</t>
  </si>
  <si>
    <t>D23T42</t>
  </si>
  <si>
    <t>D23T43</t>
  </si>
  <si>
    <t>Nothocissus spicifera, Rourea asplenifolia, Tetracera cf. fagifolia, D23-96</t>
  </si>
  <si>
    <t>Rourea acutipetala, Rourea asplenifolia</t>
  </si>
  <si>
    <t>Nothocissus spicifera, Gynocthodes coriacea</t>
  </si>
  <si>
    <t>D23T44</t>
  </si>
  <si>
    <t>D23T45</t>
  </si>
  <si>
    <t>D23T46</t>
  </si>
  <si>
    <t>D23T47</t>
  </si>
  <si>
    <t>D23T48A</t>
  </si>
  <si>
    <t>not measured over leaf sheath</t>
  </si>
  <si>
    <t>2013- measured over leaf sheath</t>
  </si>
  <si>
    <t>D23T48B</t>
  </si>
  <si>
    <t>D23T49</t>
  </si>
  <si>
    <t>D23T50</t>
  </si>
  <si>
    <t>D23T50B</t>
  </si>
  <si>
    <t>D23T50C</t>
  </si>
  <si>
    <t>D23T51</t>
  </si>
  <si>
    <t>D23T52</t>
  </si>
  <si>
    <t>D23T53</t>
  </si>
  <si>
    <t>D23T54A</t>
  </si>
  <si>
    <t>D23T54B</t>
  </si>
  <si>
    <t>D23T55A</t>
  </si>
  <si>
    <t>D23T55B</t>
  </si>
  <si>
    <t>D23T56A</t>
  </si>
  <si>
    <t>D23T56B</t>
  </si>
  <si>
    <t>D23T57</t>
  </si>
  <si>
    <t>D23T58</t>
  </si>
  <si>
    <t>D23T59</t>
  </si>
  <si>
    <t>Piper flavimarginatum, Nothocissus spicifera</t>
  </si>
  <si>
    <t>D23T60</t>
  </si>
  <si>
    <t>D23T61</t>
  </si>
  <si>
    <t>same as 61 same as 60</t>
  </si>
  <si>
    <t>D23T62</t>
  </si>
  <si>
    <t>D23T63</t>
  </si>
  <si>
    <t>Need extension cutter, collected</t>
  </si>
  <si>
    <t>D23T64</t>
  </si>
  <si>
    <t>previously ID-ed as Cratoxylum maingayi</t>
  </si>
  <si>
    <t>D23T65</t>
  </si>
  <si>
    <t>D23T66</t>
  </si>
  <si>
    <t>Collected, compound leaf</t>
  </si>
  <si>
    <t>D23T66B</t>
  </si>
  <si>
    <t>D23T67</t>
  </si>
  <si>
    <t>cf T62</t>
  </si>
  <si>
    <t>D23T68</t>
  </si>
  <si>
    <t>D23T69</t>
  </si>
  <si>
    <t>Smilax setosa, Artabotrys cf. suaveolens</t>
  </si>
  <si>
    <t>on the line, compound leaf, spiral arrangement</t>
  </si>
  <si>
    <t>D23T69B</t>
  </si>
  <si>
    <t>D23T69C</t>
  </si>
  <si>
    <t>D23T70A</t>
  </si>
  <si>
    <t>resprout from stem fallen from outside</t>
  </si>
  <si>
    <t>D23T70B</t>
  </si>
  <si>
    <t>D23T70C</t>
  </si>
  <si>
    <t>D23T71</t>
  </si>
  <si>
    <t>D23T72</t>
  </si>
  <si>
    <t>D23T73</t>
  </si>
  <si>
    <t>D23T74</t>
  </si>
  <si>
    <t>D23T75</t>
  </si>
  <si>
    <t>D23T76</t>
  </si>
  <si>
    <t>Leuconotis griffithii, Rourea asplenifolia</t>
  </si>
  <si>
    <t>D23T77</t>
  </si>
  <si>
    <t>Spatholobus ferrugineus, Dalbergia pseudo-sissoo, Rourea asplenifolia</t>
  </si>
  <si>
    <t>D23T78</t>
  </si>
  <si>
    <t>D23T79</t>
  </si>
  <si>
    <t>previously ID-ed as Fagraea fragrans</t>
  </si>
  <si>
    <t>D23T80</t>
  </si>
  <si>
    <t>D23T81</t>
  </si>
  <si>
    <t>D23T82A</t>
  </si>
  <si>
    <t>D23T82B</t>
  </si>
  <si>
    <t>D23T83</t>
  </si>
  <si>
    <t>Agelaea borneensis, Nothocissus spicifera</t>
  </si>
  <si>
    <t>D23T84</t>
  </si>
  <si>
    <t>D23T85</t>
  </si>
  <si>
    <t>D3T01</t>
  </si>
  <si>
    <t>Piper sp. 1, Gnetum sp. 1 (D3T01C1)</t>
  </si>
  <si>
    <t>D3T02</t>
  </si>
  <si>
    <t>D3T03</t>
  </si>
  <si>
    <t>Measured above and below a notch (9.2 and 9.1)</t>
  </si>
  <si>
    <t>D3T04</t>
  </si>
  <si>
    <t>D3T05</t>
  </si>
  <si>
    <t>D3T06</t>
  </si>
  <si>
    <t xml:space="preserve">Gnetum sp. (D3T06C1), Nothocissus spicifera </t>
  </si>
  <si>
    <t>Nothocissus spicifera, Gnetum latifolium var. funiculare</t>
  </si>
  <si>
    <t>Nothocissus spicifera, Gnetum cf. latifolium</t>
  </si>
  <si>
    <t>Gnetum cf. latifolium, Nothocissus spicifera</t>
  </si>
  <si>
    <t>D3T07</t>
  </si>
  <si>
    <t>D3T08</t>
  </si>
  <si>
    <t>D3T09</t>
  </si>
  <si>
    <t>D3T10</t>
  </si>
  <si>
    <t>D3T11</t>
  </si>
  <si>
    <t>D3T12</t>
  </si>
  <si>
    <t>D3T13</t>
  </si>
  <si>
    <t>D3T14</t>
  </si>
  <si>
    <t>Gnetum cf. latifolium</t>
  </si>
  <si>
    <t>D3T15</t>
  </si>
  <si>
    <t>D3T16</t>
  </si>
  <si>
    <t>Missing</t>
  </si>
  <si>
    <t>D3T17</t>
  </si>
  <si>
    <t>top snapped, below chest height</t>
  </si>
  <si>
    <t>Top snapped</t>
  </si>
  <si>
    <t>2012 - top snapped below breast height, 2013- top snapped</t>
  </si>
  <si>
    <t>D3T18</t>
  </si>
  <si>
    <t>dead at 1.7</t>
  </si>
  <si>
    <t>Dead at 1.8</t>
  </si>
  <si>
    <t>D3T19</t>
  </si>
  <si>
    <t>D3T20</t>
  </si>
  <si>
    <t>D3T21</t>
  </si>
  <si>
    <t>2012 - fallen below breast height, 2013- crushed below chest height</t>
  </si>
  <si>
    <t>D3T22</t>
  </si>
  <si>
    <t>D3T23</t>
  </si>
  <si>
    <t>D3T23B</t>
  </si>
  <si>
    <t>D3T24</t>
  </si>
  <si>
    <t>D3T25</t>
  </si>
  <si>
    <t>D3T26</t>
  </si>
  <si>
    <t>D3T27</t>
  </si>
  <si>
    <t>Piper sp. 1, Ampelocissus gracilis</t>
  </si>
  <si>
    <t>Top snapped, resprout</t>
  </si>
  <si>
    <t>2012 - top snapped, regrown, 2013- top snapped</t>
  </si>
  <si>
    <t>D3T28</t>
  </si>
  <si>
    <t>Dead at 1.4, top snapped, resprout from bottom</t>
  </si>
  <si>
    <t>2013- top snapped, top dead</t>
  </si>
  <si>
    <t>D3T29</t>
  </si>
  <si>
    <t>D3T30</t>
  </si>
  <si>
    <t>Piper sp. 1, Psychotria sarmentosa, Ampelocissus gracilis</t>
  </si>
  <si>
    <t>D3T31</t>
  </si>
  <si>
    <t>D3T32</t>
  </si>
  <si>
    <t>D3T33</t>
  </si>
  <si>
    <t>2012 - probably measured wrongly in 2011</t>
  </si>
  <si>
    <t>D3T34</t>
  </si>
  <si>
    <t>Top snapped, resprout from below chest height</t>
  </si>
  <si>
    <t>D3T35</t>
  </si>
  <si>
    <t>Psychotria sarmentosa, Piper sp. 1</t>
  </si>
  <si>
    <t>D3T36</t>
  </si>
  <si>
    <t>D3T37</t>
  </si>
  <si>
    <t>D3T38</t>
  </si>
  <si>
    <t>D3T39</t>
  </si>
  <si>
    <t>D3T40</t>
  </si>
  <si>
    <t>D3T41</t>
  </si>
  <si>
    <t>Dacroydes longifolia, Previously ID-ed as Santiria apiculata var. rubra</t>
  </si>
  <si>
    <t>D3T42</t>
  </si>
  <si>
    <t>D3T43</t>
  </si>
  <si>
    <t>D3T44</t>
  </si>
  <si>
    <t>D3T45</t>
  </si>
  <si>
    <t>dead at 3.3</t>
  </si>
  <si>
    <t>Dead at 3.5</t>
  </si>
  <si>
    <t>D3T46</t>
  </si>
  <si>
    <t>2013- measured over climber at 1.6</t>
  </si>
  <si>
    <t>D3T47</t>
  </si>
  <si>
    <t>D3T48</t>
  </si>
  <si>
    <t>D3T49</t>
  </si>
  <si>
    <t>D3T50</t>
  </si>
  <si>
    <t>D3T51</t>
  </si>
  <si>
    <t>Uncollected; 2012 - probably dead, 2013- broken and dead</t>
  </si>
  <si>
    <t>D3T52</t>
  </si>
  <si>
    <t>Uncollected, 2013-previously misID-ed as Campnosperma auriculata</t>
  </si>
  <si>
    <t>D3T52B</t>
  </si>
  <si>
    <t>2013-previously misID-ed as Campnosperma auriculata</t>
  </si>
  <si>
    <t>D3T53</t>
  </si>
  <si>
    <t>Piper sp. 1, Fibraurea tinctoria, Vittaria ensiformis</t>
  </si>
  <si>
    <t>D3T54</t>
  </si>
  <si>
    <t>D3T55</t>
  </si>
  <si>
    <t>D3T56</t>
  </si>
  <si>
    <t>D3T57</t>
  </si>
  <si>
    <t>Piper sp. 1, Dalbergia velutina</t>
  </si>
  <si>
    <t>D3T58</t>
  </si>
  <si>
    <t>2013- dead and fallen</t>
  </si>
  <si>
    <t>D3T59</t>
  </si>
  <si>
    <t>D3T60</t>
  </si>
  <si>
    <t>D3T61</t>
  </si>
  <si>
    <t>D3T62</t>
  </si>
  <si>
    <t>D3T63A</t>
  </si>
  <si>
    <t>D3T63B</t>
  </si>
  <si>
    <t>D3T64</t>
  </si>
  <si>
    <t>D3T65</t>
  </si>
  <si>
    <t>D3T66</t>
  </si>
  <si>
    <t>Dead, broken, tag removed</t>
  </si>
  <si>
    <t>2013- stem is about to break and snap</t>
  </si>
  <si>
    <t>D3T67</t>
  </si>
  <si>
    <t>D3T68</t>
  </si>
  <si>
    <t>D3T69</t>
  </si>
  <si>
    <t>2013- previously seedling D3-NE1</t>
  </si>
  <si>
    <t>D3T70</t>
  </si>
  <si>
    <t>D3T71</t>
  </si>
  <si>
    <t>2013- previously seedling D3-NW1</t>
  </si>
  <si>
    <t>D3T72</t>
  </si>
  <si>
    <t>2013- previously seedling D3-NW2</t>
  </si>
  <si>
    <t>D3T73</t>
  </si>
  <si>
    <t>D3T74</t>
  </si>
  <si>
    <t>D3T75</t>
  </si>
  <si>
    <t>D3T76</t>
  </si>
  <si>
    <t>D57T01</t>
  </si>
  <si>
    <t>D57T02</t>
  </si>
  <si>
    <t>D57T03</t>
  </si>
  <si>
    <t>Piper sp. 1, Rourea asplenifolia, Rourea minor</t>
  </si>
  <si>
    <t>Piper porphyrophyllum, Piper macropiper, Leuconotis griffithii</t>
  </si>
  <si>
    <t>D57T04</t>
  </si>
  <si>
    <t>measured below knob</t>
  </si>
  <si>
    <t>Piper porphyrophyllum, Piper macropiper, Fibraurea tinctoria, Rourea asplenifolia, Stenochlaena palustris</t>
  </si>
  <si>
    <t>D57T05</t>
  </si>
  <si>
    <t>D57T05B</t>
  </si>
  <si>
    <t>D57T06</t>
  </si>
  <si>
    <t>D57T07</t>
  </si>
  <si>
    <t>D57T08</t>
  </si>
  <si>
    <t>D57T09</t>
  </si>
  <si>
    <t>D57T10</t>
  </si>
  <si>
    <t>D57T100</t>
  </si>
  <si>
    <t>Previously ID-ed as Calophyllum wallchianum</t>
  </si>
  <si>
    <t>D57T101</t>
  </si>
  <si>
    <t>Artabotrys cf. scuaveolens</t>
  </si>
  <si>
    <t>D57T102</t>
  </si>
  <si>
    <t>D57T103</t>
  </si>
  <si>
    <t>D57T104</t>
  </si>
  <si>
    <t>D57T105</t>
  </si>
  <si>
    <t>D57T106</t>
  </si>
  <si>
    <t>previously ID-ed as Syzygium lineatum</t>
  </si>
  <si>
    <t>D57T107</t>
  </si>
  <si>
    <t>D57T108</t>
  </si>
  <si>
    <t>D57T109</t>
  </si>
  <si>
    <t>D57T11</t>
  </si>
  <si>
    <t>D57T110</t>
  </si>
  <si>
    <t>D57T111</t>
  </si>
  <si>
    <t>D57T112</t>
  </si>
  <si>
    <t>D57T113</t>
  </si>
  <si>
    <t>D57T114</t>
  </si>
  <si>
    <t>D57T115</t>
  </si>
  <si>
    <t>D57T116</t>
  </si>
  <si>
    <t>D57T117</t>
  </si>
  <si>
    <t>c.f. D57-9</t>
  </si>
  <si>
    <t>D57T118</t>
  </si>
  <si>
    <t>D57T119</t>
  </si>
  <si>
    <t>D57T12</t>
  </si>
  <si>
    <t>D57T120</t>
  </si>
  <si>
    <t>Collected</t>
  </si>
  <si>
    <t>D57T121</t>
  </si>
  <si>
    <t>1.1 measured over climber</t>
  </si>
  <si>
    <t>D57T122</t>
  </si>
  <si>
    <t>D57T13</t>
  </si>
  <si>
    <t>D57T14</t>
  </si>
  <si>
    <t>11-1.3, 12-1.5, climber</t>
  </si>
  <si>
    <t>D57T14B</t>
  </si>
  <si>
    <t>11-1.3, 12-1.4, climber</t>
  </si>
  <si>
    <t>D57T15</t>
  </si>
  <si>
    <t>D57T14 tag removed as they were ID-ed as Artabotrys maingayi which is a climber</t>
  </si>
  <si>
    <t>D57T16</t>
  </si>
  <si>
    <t>Rourea asplenifolia, Grenacheria amentacea</t>
  </si>
  <si>
    <t>D57T17</t>
  </si>
  <si>
    <t>Tag removed</t>
  </si>
  <si>
    <t>D57T18</t>
  </si>
  <si>
    <t>measured on the knob</t>
  </si>
  <si>
    <t>D57T18B</t>
  </si>
  <si>
    <t>D57T19</t>
  </si>
  <si>
    <t>Piper flavimarginatum, Grenacheria amentacea</t>
  </si>
  <si>
    <t>D57T20</t>
  </si>
  <si>
    <t>Tag found and removed</t>
  </si>
  <si>
    <t>D57T21</t>
  </si>
  <si>
    <t>D57T22</t>
  </si>
  <si>
    <t>D57T23</t>
  </si>
  <si>
    <t>D57T24</t>
  </si>
  <si>
    <t>2012 - fallen below breast height</t>
  </si>
  <si>
    <t>D57T25A</t>
  </si>
  <si>
    <t>Collected C02</t>
  </si>
  <si>
    <t>D57T25B</t>
  </si>
  <si>
    <t>D57T26</t>
  </si>
  <si>
    <t>3.4 measured over climber</t>
  </si>
  <si>
    <t>Piper porphyrophyllum, Grenacheria amentacea</t>
  </si>
  <si>
    <t>D57T27</t>
  </si>
  <si>
    <t>Rourea asplenifolia, Piper sp. 1, Piper macropiper</t>
  </si>
  <si>
    <t>Piper macropiper; Piper sp. 1</t>
  </si>
  <si>
    <t>var. sumatrana</t>
  </si>
  <si>
    <t>Piper porphyrophyllum, Piper macropiper, Fibraurea tinctoria</t>
  </si>
  <si>
    <t>D57T28</t>
  </si>
  <si>
    <t>D57T29</t>
  </si>
  <si>
    <t>D57T30</t>
  </si>
  <si>
    <t>D57T31</t>
  </si>
  <si>
    <t>Piper sp. 1; Piper macropiper</t>
  </si>
  <si>
    <t>D57T32</t>
  </si>
  <si>
    <t>D57T33</t>
  </si>
  <si>
    <t>Measured over climber at 1.9</t>
  </si>
  <si>
    <t>Uncollected, 2013- measured over climber as 1.7</t>
  </si>
  <si>
    <t>D57T34</t>
  </si>
  <si>
    <t>D57T35</t>
  </si>
  <si>
    <t>D57T36</t>
  </si>
  <si>
    <t>D57T37</t>
  </si>
  <si>
    <t>D57T38</t>
  </si>
  <si>
    <t>D57T39</t>
  </si>
  <si>
    <t>D57T40</t>
  </si>
  <si>
    <t>Uncollected, Broke at top</t>
  </si>
  <si>
    <t>D57T41</t>
  </si>
  <si>
    <t>Artabotrys sp., Piper sp. 1</t>
  </si>
  <si>
    <t>Rourea asplenifolia, Piper macropiper</t>
  </si>
  <si>
    <t>D57T42</t>
  </si>
  <si>
    <t>D57T43</t>
  </si>
  <si>
    <t>Piper macropiper, Piper sp. 1</t>
  </si>
  <si>
    <t>D57T44</t>
  </si>
  <si>
    <t>Uncollected; 2012 - dead, 2013- top dead, resprouted at bottom</t>
  </si>
  <si>
    <t>D57T45</t>
  </si>
  <si>
    <t>2013- dead, measured at 1.1</t>
  </si>
  <si>
    <t>D57T46</t>
  </si>
  <si>
    <t>Erycibe tomentosa, Piper sp. 1, Gnetum cf. microcarpum</t>
  </si>
  <si>
    <t>Previously ID-ed as Aporosa nervosa</t>
  </si>
  <si>
    <t>D57T47</t>
  </si>
  <si>
    <t>D57T48</t>
  </si>
  <si>
    <t>D57T49</t>
  </si>
  <si>
    <t>Bent outside the plot</t>
  </si>
  <si>
    <t>D57T50</t>
  </si>
  <si>
    <t>Uncollected, Snapped/ Slanted, 2012 - dead at 1.2, 2013- dead, tag removed</t>
  </si>
  <si>
    <t>D57T51</t>
  </si>
  <si>
    <t>Rourea asplenifolia, Uncaria sp.</t>
  </si>
  <si>
    <t>Collect climber</t>
  </si>
  <si>
    <t>Piper macropiper, Dioscorea prainiana</t>
  </si>
  <si>
    <t>D57T51B</t>
  </si>
  <si>
    <t xml:space="preserve">Dead at 1.3, tag removed </t>
  </si>
  <si>
    <t>D57T52</t>
  </si>
  <si>
    <t>A. clyperia, one tree (1.3) was previously tagged as T52</t>
  </si>
  <si>
    <t>Ampelocissus elegans, Uncaria sp.</t>
  </si>
  <si>
    <t>Uncollected, Slanted</t>
  </si>
  <si>
    <t>D57T53</t>
  </si>
  <si>
    <t>Collect</t>
  </si>
  <si>
    <t>Piper porphyrophyllum, Piper macropiper, Rourea asplenifolia</t>
  </si>
  <si>
    <t>Piper macropiper; Piper flavimarginatum; Piper caninum; Rourea asplenifolia; Erycibe tomentosa</t>
  </si>
  <si>
    <t>D57T54</t>
  </si>
  <si>
    <t>Piper caninum; Piper macropiper</t>
  </si>
  <si>
    <t>D57T55</t>
  </si>
  <si>
    <t>D57T56</t>
  </si>
  <si>
    <t>D57T57</t>
  </si>
  <si>
    <t>Piper macropiper, Dioscorea orbiculata var. tenuifolia</t>
  </si>
  <si>
    <t>D57T58</t>
  </si>
  <si>
    <t>Piper macropiper, Urceola brachysepala</t>
  </si>
  <si>
    <t>Bent, Broken; 2012 - slanted, 2013- slanted</t>
  </si>
  <si>
    <t>D57T59</t>
  </si>
  <si>
    <t>D57T60</t>
  </si>
  <si>
    <t>Measured over climber: 16.5</t>
  </si>
  <si>
    <t>Piper macropiper, Piper flavimarginatum</t>
  </si>
  <si>
    <t>Uncollected, Broken at top, resprout</t>
  </si>
  <si>
    <t>D57T61</t>
  </si>
  <si>
    <t>Fibraurea tinctoria, Rourea asplenifolia</t>
  </si>
  <si>
    <t>Grenacheria amentacea, Rourea asplenifolia</t>
  </si>
  <si>
    <t>D57T62</t>
  </si>
  <si>
    <t>D57T63</t>
  </si>
  <si>
    <t>D57T64</t>
  </si>
  <si>
    <t>D57T65</t>
  </si>
  <si>
    <t>Willughbeia coriacea , Fibraurea tinctoria</t>
  </si>
  <si>
    <t>D57T66</t>
  </si>
  <si>
    <t>D57T67</t>
  </si>
  <si>
    <t>D57T67B</t>
  </si>
  <si>
    <t>2013- outside of the plot</t>
  </si>
  <si>
    <t>D57T68</t>
  </si>
  <si>
    <t>D57T69</t>
  </si>
  <si>
    <t>D57T70</t>
  </si>
  <si>
    <t>D57T71</t>
  </si>
  <si>
    <t>D57T72</t>
  </si>
  <si>
    <t>D57T73</t>
  </si>
  <si>
    <t>D57T74</t>
  </si>
  <si>
    <t>D57T75</t>
  </si>
  <si>
    <t>D57T76</t>
  </si>
  <si>
    <t>D57T77</t>
  </si>
  <si>
    <t>D57T78</t>
  </si>
  <si>
    <t>D57T79</t>
  </si>
  <si>
    <t>D57T80</t>
  </si>
  <si>
    <t>D57T81</t>
  </si>
  <si>
    <t>D57T81B</t>
  </si>
  <si>
    <t>D57T82</t>
  </si>
  <si>
    <t>Piper macropiper, Fibraurea tinctoria</t>
  </si>
  <si>
    <t>Measured over climber at 2.9</t>
  </si>
  <si>
    <t>Fibraurea tinctoria, Leuconotis griffithii, Piper macropiper</t>
  </si>
  <si>
    <t>D57T83</t>
  </si>
  <si>
    <t>D57T84</t>
  </si>
  <si>
    <t>D57T85A</t>
  </si>
  <si>
    <t>Erycibe tomentosa; Willughbeia coriacea</t>
  </si>
  <si>
    <t>1.7 measure over climber, dead at 1.6</t>
  </si>
  <si>
    <t>Erycibe tomentosa, Dioscorea orbiculata var. tenuifolia</t>
  </si>
  <si>
    <t>D57T85B</t>
  </si>
  <si>
    <t>D57T85C</t>
  </si>
  <si>
    <t>D57T85D</t>
  </si>
  <si>
    <t>1.5 measure over climber</t>
  </si>
  <si>
    <t>D57T86A</t>
  </si>
  <si>
    <t>D57T86B</t>
  </si>
  <si>
    <t>D57T87</t>
  </si>
  <si>
    <t>D57T88A</t>
  </si>
  <si>
    <t>D57T88B</t>
  </si>
  <si>
    <t>previously Id-ed as Macaranga hullettii, Presumed dead</t>
  </si>
  <si>
    <t>D57T89</t>
  </si>
  <si>
    <t>D57T90</t>
  </si>
  <si>
    <t>D57T91</t>
  </si>
  <si>
    <t>D57T92</t>
  </si>
  <si>
    <t>D57T93</t>
  </si>
  <si>
    <t>Slanted out of plot</t>
  </si>
  <si>
    <t>D57T94</t>
  </si>
  <si>
    <t>Assume fallen below chest height</t>
  </si>
  <si>
    <t>D57T95</t>
  </si>
  <si>
    <t>D57T96A</t>
  </si>
  <si>
    <t>2013-on the line</t>
  </si>
  <si>
    <t>D57T96B</t>
  </si>
  <si>
    <t>D57T97</t>
  </si>
  <si>
    <t>D57T98</t>
  </si>
  <si>
    <t>D57T98B</t>
  </si>
  <si>
    <t>D57T99</t>
  </si>
  <si>
    <t>D88T01</t>
  </si>
  <si>
    <t>D88T02</t>
  </si>
  <si>
    <t>D88T03</t>
  </si>
  <si>
    <t>fallen below breast height</t>
  </si>
  <si>
    <t>2013-collected</t>
  </si>
  <si>
    <t>D88T04</t>
  </si>
  <si>
    <t>Piper sp. 1, Grenacheria amentacea</t>
  </si>
  <si>
    <t>D88T04B</t>
  </si>
  <si>
    <t>2012 - D88T048? Mistyped</t>
  </si>
  <si>
    <t>D88T04C</t>
  </si>
  <si>
    <t>D88T05</t>
  </si>
  <si>
    <t>D88T06</t>
  </si>
  <si>
    <t>2012 - stem dead, resprout at the side</t>
  </si>
  <si>
    <t>D88T07</t>
  </si>
  <si>
    <t>D88T08</t>
  </si>
  <si>
    <t>D88T09</t>
  </si>
  <si>
    <t>D88T10</t>
  </si>
  <si>
    <t xml:space="preserve"> var. oxyantha</t>
  </si>
  <si>
    <t>D88T11</t>
  </si>
  <si>
    <t>D88T12A</t>
  </si>
  <si>
    <t>crushed by D88T13</t>
  </si>
  <si>
    <t>D88T12B</t>
  </si>
  <si>
    <t>D88T13</t>
  </si>
  <si>
    <t>fallen over</t>
  </si>
  <si>
    <t>D88T14</t>
  </si>
  <si>
    <t>D88T15</t>
  </si>
  <si>
    <t>Smilax setosa, Piper sp. 1, Spatholobus ridleyi, Fibraurea tinctoria, Erycibe tomentosa</t>
  </si>
  <si>
    <t>Psychotria samentosa, Hoya verticilata, Dalbergia junghuhnii</t>
  </si>
  <si>
    <t>Psychotria sarmentosa, Gnetum macrostachyum, Piper sp. 1, Fibraurea tinctoria</t>
  </si>
  <si>
    <t>May be mistaken, 2013- photo OLY 4396</t>
  </si>
  <si>
    <t>D88T16</t>
  </si>
  <si>
    <t>D88T17</t>
  </si>
  <si>
    <t>Piper sp. 1, Indourouchera griffithiana</t>
  </si>
  <si>
    <t>D88T18</t>
  </si>
  <si>
    <t>Measured over climber at 2.7</t>
  </si>
  <si>
    <t>Uncollected; 2012 - bent, 2013- slanted</t>
  </si>
  <si>
    <t>D88T18B</t>
  </si>
  <si>
    <t>D88T19</t>
  </si>
  <si>
    <t>D88T19B</t>
  </si>
  <si>
    <t>D88T19C</t>
  </si>
  <si>
    <t>D88T19D</t>
  </si>
  <si>
    <t>D88T19E</t>
  </si>
  <si>
    <t>D88T20</t>
  </si>
  <si>
    <t>Piper sp. 1, Smilax setosa, Erycibe tomentosa</t>
  </si>
  <si>
    <t>D88T21</t>
  </si>
  <si>
    <t>D88T22</t>
  </si>
  <si>
    <t>D88T23</t>
  </si>
  <si>
    <t>Uncollected, 2013-dead at 2.6</t>
  </si>
  <si>
    <t>D88T24</t>
  </si>
  <si>
    <t>D88T25</t>
  </si>
  <si>
    <t>D88T26</t>
  </si>
  <si>
    <t>2013- noted as on the line but with no readings, probably the note was written at the wrong cell</t>
  </si>
  <si>
    <t>D88T27</t>
  </si>
  <si>
    <t>D88T28</t>
  </si>
  <si>
    <t>D88T29</t>
  </si>
  <si>
    <t>D88T30</t>
  </si>
  <si>
    <t>D88T31</t>
  </si>
  <si>
    <t>D88T32A</t>
  </si>
  <si>
    <t>D88T32B</t>
  </si>
  <si>
    <t>D88T32C</t>
  </si>
  <si>
    <t>D88T33</t>
  </si>
  <si>
    <t>D88T34</t>
  </si>
  <si>
    <t>D88T35</t>
  </si>
  <si>
    <t>Piper sp. 1, Psychotria sarmentosa</t>
  </si>
  <si>
    <t xml:space="preserve">Piper sp. 1, Piper sarmentosum </t>
  </si>
  <si>
    <t>D88T36</t>
  </si>
  <si>
    <t>Fibraurea tintoria</t>
  </si>
  <si>
    <t>D88T37</t>
  </si>
  <si>
    <t>Piper sp. 1, Fibraurea tinctoria, Dalbergia junghuhnii</t>
  </si>
  <si>
    <t>same individual as D88T40, both tags found on same tree</t>
  </si>
  <si>
    <t>D88T38</t>
  </si>
  <si>
    <t>D88T38B</t>
  </si>
  <si>
    <t>D88T38C</t>
  </si>
  <si>
    <t>D88T39</t>
  </si>
  <si>
    <t>D88T40</t>
  </si>
  <si>
    <t>same individual as D88T37, both tags found on same tree</t>
  </si>
  <si>
    <t>Smilax setosa, Piper sp. 1, Dalbergia junghuhnii, Fibraurea tinctoria</t>
  </si>
  <si>
    <t>D88T41</t>
  </si>
  <si>
    <t>D88T42</t>
  </si>
  <si>
    <t>Flagellaria indica, Piper sp. 1</t>
  </si>
  <si>
    <t>D88T43</t>
  </si>
  <si>
    <t>D88T44</t>
  </si>
  <si>
    <t>D88T45</t>
  </si>
  <si>
    <t>D88T46A</t>
  </si>
  <si>
    <t>D88T46B</t>
  </si>
  <si>
    <t>D88T47</t>
  </si>
  <si>
    <t>D88T48</t>
  </si>
  <si>
    <t>D88T49</t>
  </si>
  <si>
    <t>D88T50</t>
  </si>
  <si>
    <t>D88T51</t>
  </si>
  <si>
    <t>Grenacheria amentacea, Erycibe tomentosa</t>
  </si>
  <si>
    <t>D88T52</t>
  </si>
  <si>
    <t>D88T53</t>
  </si>
  <si>
    <t>D88T54</t>
  </si>
  <si>
    <t>D88T55</t>
  </si>
  <si>
    <t>D88T56</t>
  </si>
  <si>
    <t>D88T57</t>
  </si>
  <si>
    <t>D88T58</t>
  </si>
  <si>
    <t>D88T59</t>
  </si>
  <si>
    <t>D88T60</t>
  </si>
  <si>
    <t>D88T61</t>
  </si>
  <si>
    <t>D88T62</t>
  </si>
  <si>
    <t>E10T01</t>
  </si>
  <si>
    <t>broken, dead, tag removed</t>
  </si>
  <si>
    <t>2012 - bent below breast height, 2013- broken and dead</t>
  </si>
  <si>
    <t>E10T02</t>
  </si>
  <si>
    <t>Fibraurea tinctoria, Tetracera akara</t>
  </si>
  <si>
    <t>E10T03</t>
  </si>
  <si>
    <t>Agelaea macrophylla, Spatholobus ridleyi, Unknown</t>
  </si>
  <si>
    <t>E10T04</t>
  </si>
  <si>
    <t>Gnetum T38C1</t>
  </si>
  <si>
    <t>E10T05</t>
  </si>
  <si>
    <t>E10T06A</t>
  </si>
  <si>
    <t>Tetracera cf. akara, Fibraurea tinctoria</t>
  </si>
  <si>
    <t>Piper sp. 1, Tetracera cf. akara</t>
  </si>
  <si>
    <t>E10T06B</t>
  </si>
  <si>
    <t>E10T07</t>
  </si>
  <si>
    <t>E10T08A</t>
  </si>
  <si>
    <t>Tag found on ground</t>
  </si>
  <si>
    <t>2013- looks dead at 1.3 m</t>
  </si>
  <si>
    <t>E10T08B</t>
  </si>
  <si>
    <t>E10T09</t>
  </si>
  <si>
    <t>E10T10</t>
  </si>
  <si>
    <t>E10T100</t>
  </si>
  <si>
    <t>E10T101</t>
  </si>
  <si>
    <t>E10T102</t>
  </si>
  <si>
    <t>E10T103</t>
  </si>
  <si>
    <t>E10T104</t>
  </si>
  <si>
    <t>E10T105</t>
  </si>
  <si>
    <t>E10T106</t>
  </si>
  <si>
    <t>E10T107</t>
  </si>
  <si>
    <t>E10T108</t>
  </si>
  <si>
    <t>E10T109</t>
  </si>
  <si>
    <t>E10T11</t>
  </si>
  <si>
    <t>Fibraurea tinctoria, Spatholobus cf. ridleyi, Piper sp. 1</t>
  </si>
  <si>
    <t>Piper porohyrophyllum, Morinda rigida</t>
  </si>
  <si>
    <t>E10T110</t>
  </si>
  <si>
    <t>E10T111</t>
  </si>
  <si>
    <t>E10T12</t>
  </si>
  <si>
    <t>Piper sp. 1, Ficus apiocarpa, Fibraurea tinctoria</t>
  </si>
  <si>
    <t>Piper sp. 1, Fibraurea tinctoria, Erycibe tomentosa</t>
  </si>
  <si>
    <t>E10T13</t>
  </si>
  <si>
    <t>E10T14</t>
  </si>
  <si>
    <t>E10T15</t>
  </si>
  <si>
    <t>Erycibe tomentosa, Ficus apiocarpa</t>
  </si>
  <si>
    <t>Ficus apiocarpa, Erycibe tomentosa</t>
  </si>
  <si>
    <t>E10T16</t>
  </si>
  <si>
    <t>Smilax sp.</t>
  </si>
  <si>
    <t>E10T17</t>
  </si>
  <si>
    <t>E10T18</t>
  </si>
  <si>
    <t>E10T18B</t>
  </si>
  <si>
    <t>E10T18C</t>
  </si>
  <si>
    <t>E10T18D</t>
  </si>
  <si>
    <t>E10T19</t>
  </si>
  <si>
    <t>E10T20</t>
  </si>
  <si>
    <t>2012 - slanted, 2013- on the line</t>
  </si>
  <si>
    <t>E10T21</t>
  </si>
  <si>
    <t>dead at 3.0</t>
  </si>
  <si>
    <t>E10T21B</t>
  </si>
  <si>
    <t>E10T22</t>
  </si>
  <si>
    <t>Fibraurea tinctoria, Ficus apiocarpa</t>
  </si>
  <si>
    <t>E10T23</t>
  </si>
  <si>
    <t>top snapped, resprouted</t>
  </si>
  <si>
    <t>E10T24</t>
  </si>
  <si>
    <t>Measured over climber at 3.5</t>
  </si>
  <si>
    <t>E10T25</t>
  </si>
  <si>
    <t>E10T26</t>
  </si>
  <si>
    <t>E10T27A</t>
  </si>
  <si>
    <t>Uncollected, 2013- measured above and below a notch/split</t>
  </si>
  <si>
    <t>E10T27B</t>
  </si>
  <si>
    <t>dead at 0.8</t>
  </si>
  <si>
    <t>E10T28</t>
  </si>
  <si>
    <t>Uncollected, 201e - dying</t>
  </si>
  <si>
    <t>E10T29</t>
  </si>
  <si>
    <t>E10T30</t>
  </si>
  <si>
    <t>Uncollected, 2013- on the line</t>
  </si>
  <si>
    <t>E10T31</t>
  </si>
  <si>
    <t>E10T32</t>
  </si>
  <si>
    <t>E10T33A</t>
  </si>
  <si>
    <t>E10T33B</t>
  </si>
  <si>
    <t>E10T33C</t>
  </si>
  <si>
    <t>2013- dying</t>
  </si>
  <si>
    <t>E10T33D</t>
  </si>
  <si>
    <t>E10T34</t>
  </si>
  <si>
    <t>E10T35</t>
  </si>
  <si>
    <t>E10T36</t>
  </si>
  <si>
    <t>E10T36B</t>
  </si>
  <si>
    <t>E10T36C</t>
  </si>
  <si>
    <t>E10T36D</t>
  </si>
  <si>
    <t>E10T36E</t>
  </si>
  <si>
    <t>E10T37</t>
  </si>
  <si>
    <t>Uncollected, 2013- dead &amp; fallen below 1.3 m</t>
  </si>
  <si>
    <t>E10T38</t>
  </si>
  <si>
    <t>Gnetum (C1)</t>
  </si>
  <si>
    <t>Rourea fulgans</t>
  </si>
  <si>
    <t>E10T39</t>
  </si>
  <si>
    <t>E10T40</t>
  </si>
  <si>
    <t>Morinda rigida, Piper sp. 1</t>
  </si>
  <si>
    <t>Piper porphyrophyllum, Smilax setosa, Ficus apiocarpa</t>
  </si>
  <si>
    <t>Piper sp. 1, Ficus apiocarpa</t>
  </si>
  <si>
    <t>E10T41</t>
  </si>
  <si>
    <t>Ficus apiocarpa, Gnetum cf. microcarpum, Piper sp. 1, Stenochlaena palustris</t>
  </si>
  <si>
    <t>Piper porphyrophyllum, Ficus apiocarpa, Stenochlaena palustris, Erycibe tomentosa, Tetracera akara</t>
  </si>
  <si>
    <t>E10T41B</t>
  </si>
  <si>
    <t>Piper sp. 1, Morinda rigida, Stenochlaena palustris</t>
  </si>
  <si>
    <t>Ficus apiocarpa, Piper sp. 1</t>
  </si>
  <si>
    <t>Ficus apiocarpa, Piper porphyrophyllum</t>
  </si>
  <si>
    <t>E10T41C</t>
  </si>
  <si>
    <t>E10-U7, Piper sp. 1</t>
  </si>
  <si>
    <t>E10T41D</t>
  </si>
  <si>
    <t>E10T42</t>
  </si>
  <si>
    <t>Smilax setosa, Piper porphyrophyllum, Ficus apiocarpa</t>
  </si>
  <si>
    <t>2013- tree is splitting at the side, with fungi growing under bark</t>
  </si>
  <si>
    <t>E10T42B</t>
  </si>
  <si>
    <t>E10T43</t>
  </si>
  <si>
    <t>Ficus apiocarpa, Tetracera cf. akara</t>
  </si>
  <si>
    <t>Ficus apiocarpa, Tetracera akara, Piper porphyrophyllum,</t>
  </si>
  <si>
    <t>E10T44</t>
  </si>
  <si>
    <t>E10T45</t>
  </si>
  <si>
    <t>E10T45B</t>
  </si>
  <si>
    <t>E10T46</t>
  </si>
  <si>
    <t>E10T47</t>
  </si>
  <si>
    <t>Resprout, looks like climber, fallen below chest height</t>
  </si>
  <si>
    <t>2012 - bent below breast height, but another branch at breast height tagged as T47B, 2013- fallen below 1.3 m</t>
  </si>
  <si>
    <t>E10T47B</t>
  </si>
  <si>
    <t>looks like climber</t>
  </si>
  <si>
    <t>E10T47C</t>
  </si>
  <si>
    <t>E10T48</t>
  </si>
  <si>
    <t>No more leaves</t>
  </si>
  <si>
    <t>E10T49</t>
  </si>
  <si>
    <t>2012 - top snapped</t>
  </si>
  <si>
    <t>E10T50</t>
  </si>
  <si>
    <t>E10T51</t>
  </si>
  <si>
    <t>E10T51B</t>
  </si>
  <si>
    <t>broken</t>
  </si>
  <si>
    <t>E10T52</t>
  </si>
  <si>
    <t>E10T53</t>
  </si>
  <si>
    <t>E10T54</t>
  </si>
  <si>
    <t>Morinda rigida, Spatholobus cf. ridleyi</t>
  </si>
  <si>
    <t>Fibraurea tinctoria, Tetracera cf. akara, Morinda rigida</t>
  </si>
  <si>
    <t>Tetracera akara, Fibraurea tinctoria, Leuconotis griffithii</t>
  </si>
  <si>
    <t>E10T55A</t>
  </si>
  <si>
    <r>
      <t xml:space="preserve">2012 - </t>
    </r>
    <r>
      <rPr>
        <strike/>
        <sz val="11"/>
        <color theme="1"/>
        <rFont val="Calibri"/>
        <family val="2"/>
        <scheme val="minor"/>
      </rPr>
      <t>resprout,</t>
    </r>
    <r>
      <rPr>
        <sz val="11"/>
        <color theme="1"/>
        <rFont val="Calibri"/>
        <family val="2"/>
        <scheme val="minor"/>
      </rPr>
      <t xml:space="preserve"> 2013-  branching from fallen tree</t>
    </r>
  </si>
  <si>
    <t>E10T55B</t>
  </si>
  <si>
    <t>E10T55C</t>
  </si>
  <si>
    <t>E10T55D</t>
  </si>
  <si>
    <t>2012 - resprout</t>
  </si>
  <si>
    <t>E10T55E</t>
  </si>
  <si>
    <t>E10T56</t>
  </si>
  <si>
    <t>E10T57</t>
  </si>
  <si>
    <t>E10T58</t>
  </si>
  <si>
    <t>E10T59</t>
  </si>
  <si>
    <t>E10T60</t>
  </si>
  <si>
    <t>E10T61</t>
  </si>
  <si>
    <t>E10T61B</t>
  </si>
  <si>
    <t>Gnetum (c.f. T38C1)</t>
  </si>
  <si>
    <t>E10T61C</t>
  </si>
  <si>
    <t>E10T62</t>
  </si>
  <si>
    <t>E10T63</t>
  </si>
  <si>
    <t>E10T64</t>
  </si>
  <si>
    <t>E10T65</t>
  </si>
  <si>
    <t>E10T66</t>
  </si>
  <si>
    <t>E10T67</t>
  </si>
  <si>
    <t>E10T68</t>
  </si>
  <si>
    <t>E10T69</t>
  </si>
  <si>
    <t>E10T70</t>
  </si>
  <si>
    <t>E10T71A</t>
  </si>
  <si>
    <t>E10T71B</t>
  </si>
  <si>
    <t>E10T72</t>
  </si>
  <si>
    <t>E10T73</t>
  </si>
  <si>
    <t>2012 - 1.4 cm habit: climber. Mis-identified as a tree?, 2013- 1.4 cm confirmed as climber</t>
  </si>
  <si>
    <t>E10T74</t>
  </si>
  <si>
    <t>E10T75</t>
  </si>
  <si>
    <t>E10T76</t>
  </si>
  <si>
    <t>E10T77</t>
  </si>
  <si>
    <t>same individual as T36</t>
  </si>
  <si>
    <t>2013- part of T36 actually</t>
  </si>
  <si>
    <t>E10T78</t>
  </si>
  <si>
    <t>E10T79</t>
  </si>
  <si>
    <t>sprouting</t>
  </si>
  <si>
    <t>E10T80</t>
  </si>
  <si>
    <t>E10T81</t>
  </si>
  <si>
    <t>2013- branching from bent trunk</t>
  </si>
  <si>
    <t>E10T82</t>
  </si>
  <si>
    <t>E10T83</t>
  </si>
  <si>
    <t>E10T84</t>
  </si>
  <si>
    <t>E10T85</t>
  </si>
  <si>
    <t>E10T86A</t>
  </si>
  <si>
    <t>2013- branching from slanted trunk</t>
  </si>
  <si>
    <t>E10T86B</t>
  </si>
  <si>
    <t>E10T87</t>
  </si>
  <si>
    <t>E10T88</t>
  </si>
  <si>
    <t>E10T89</t>
  </si>
  <si>
    <t>E10T90</t>
  </si>
  <si>
    <t>E10T91</t>
  </si>
  <si>
    <t>E10T92</t>
  </si>
  <si>
    <t>E10T93</t>
  </si>
  <si>
    <t>E10T94</t>
  </si>
  <si>
    <t>E10T95</t>
  </si>
  <si>
    <t>E10T96</t>
  </si>
  <si>
    <t>E10T97</t>
  </si>
  <si>
    <t>Measured at tallest reachable height</t>
  </si>
  <si>
    <t>E10T97B</t>
  </si>
  <si>
    <t>E10T98</t>
  </si>
  <si>
    <t>E10T99</t>
  </si>
  <si>
    <t>E3T01</t>
  </si>
  <si>
    <t>Fissistigma latifolium</t>
  </si>
  <si>
    <t>E3T02</t>
  </si>
  <si>
    <t>crushed by rattan, measured slightly above 1.3m</t>
  </si>
  <si>
    <t>Crushed by rattan, measured at higher point</t>
  </si>
  <si>
    <t>E3T04</t>
  </si>
  <si>
    <t>still alive</t>
  </si>
  <si>
    <t>dead at 4.6</t>
  </si>
  <si>
    <t>E3T04B</t>
  </si>
  <si>
    <t>2012 - same tree as T04, changed to T04B</t>
  </si>
  <si>
    <t>E3T05</t>
  </si>
  <si>
    <t>E3T06</t>
  </si>
  <si>
    <t>E3T07</t>
  </si>
  <si>
    <t>E3T08</t>
  </si>
  <si>
    <t>Piper sp. 1, Embelia ribes</t>
  </si>
  <si>
    <t>E3T09</t>
  </si>
  <si>
    <t>Piper sp. 1, Leuconotis griffithii, Smilax setosa</t>
  </si>
  <si>
    <t>Piper sp. 1, Leuconotis griffithii</t>
  </si>
  <si>
    <t>E3T10</t>
  </si>
  <si>
    <t>Piper sp. 1, Piper flavimarginatum, Smilax setosa</t>
  </si>
  <si>
    <t>Piper sp. 1, Piper flavimarginatum</t>
  </si>
  <si>
    <t>E3T100</t>
  </si>
  <si>
    <t>E3T101</t>
  </si>
  <si>
    <t>E3T102</t>
  </si>
  <si>
    <t>E3T103</t>
  </si>
  <si>
    <t>E3T104</t>
  </si>
  <si>
    <t>E3T105</t>
  </si>
  <si>
    <t>E3T106</t>
  </si>
  <si>
    <t>E3T107</t>
  </si>
  <si>
    <t>E3T108</t>
  </si>
  <si>
    <t>E3T11</t>
  </si>
  <si>
    <t>Piper sp. 1, Smilax setosa</t>
  </si>
  <si>
    <t>Piper sp. 1, Tetracera fagifolia, Smilax setosa</t>
  </si>
  <si>
    <t>Piper sp. 1, Tetracera macrophylla</t>
  </si>
  <si>
    <t>E3T12</t>
  </si>
  <si>
    <t>E3T13</t>
  </si>
  <si>
    <t>Piper sp. 1, Fibraurea tinctoria, Grenacheria amentacea, Smilax setosa, Dalbergia velutina</t>
  </si>
  <si>
    <t>Uncollected, 2012 - looks dead, 2013- resprout branches</t>
  </si>
  <si>
    <t>E3T14</t>
  </si>
  <si>
    <t>E3T14b</t>
  </si>
  <si>
    <t>E3T15</t>
  </si>
  <si>
    <t>E3T16</t>
  </si>
  <si>
    <t>Top snapped, resprouted, on the line</t>
  </si>
  <si>
    <t>E3T16B</t>
  </si>
  <si>
    <t>Can't find tag, likely to be facing outside the plot</t>
  </si>
  <si>
    <t>E3T16C</t>
  </si>
  <si>
    <t>E3T17</t>
  </si>
  <si>
    <t>E3T18</t>
  </si>
  <si>
    <t>E3T18B</t>
  </si>
  <si>
    <t>E3T19</t>
  </si>
  <si>
    <t>E3T20</t>
  </si>
  <si>
    <t>E3T21</t>
  </si>
  <si>
    <t>slanted, top bent</t>
  </si>
  <si>
    <t>E3T22</t>
  </si>
  <si>
    <t>E3T23</t>
  </si>
  <si>
    <t>2013- crushed by a fallen trunk</t>
  </si>
  <si>
    <t>E3T23B</t>
  </si>
  <si>
    <t>2013- crushed by a fallen trunk, and splot in B and C</t>
  </si>
  <si>
    <t>E3T23C</t>
  </si>
  <si>
    <t>E3T24</t>
  </si>
  <si>
    <t>E3T25</t>
  </si>
  <si>
    <t>E3T26</t>
  </si>
  <si>
    <t>2013- dead at 3.1</t>
  </si>
  <si>
    <t>E3T27</t>
  </si>
  <si>
    <t>E3T28</t>
  </si>
  <si>
    <t>2013- previously mis-id as Prunus polystachya</t>
  </si>
  <si>
    <t>E3T29</t>
  </si>
  <si>
    <t>E3T30</t>
  </si>
  <si>
    <t>previously Id-ed as Macaranga hullettii, broken</t>
  </si>
  <si>
    <t>E3T31</t>
  </si>
  <si>
    <t>Dalbergia velutina, Smilax setosa</t>
  </si>
  <si>
    <t>2013- measurement not recorded</t>
  </si>
  <si>
    <t>E3T32</t>
  </si>
  <si>
    <t>E3T33</t>
  </si>
  <si>
    <t>dead at 20.2, measured over climber</t>
  </si>
  <si>
    <t>dead at 20.2; measured over climber at 20.4</t>
  </si>
  <si>
    <t>Piper pedicellosum</t>
  </si>
  <si>
    <t>2012 - resprout, 2013- looks dead</t>
  </si>
  <si>
    <t>E3T34</t>
  </si>
  <si>
    <t>E3T35</t>
  </si>
  <si>
    <t>E3T36</t>
  </si>
  <si>
    <t>E3T37</t>
  </si>
  <si>
    <t>E3T38</t>
  </si>
  <si>
    <t>E3T39</t>
  </si>
  <si>
    <t>E3T40</t>
  </si>
  <si>
    <t>E3T41</t>
  </si>
  <si>
    <t>E3T41B</t>
  </si>
  <si>
    <t>E3T42</t>
  </si>
  <si>
    <t>E3T43</t>
  </si>
  <si>
    <t>2013- fell below chest height</t>
  </si>
  <si>
    <t>E3T44</t>
  </si>
  <si>
    <t>E3T45</t>
  </si>
  <si>
    <t>E3T46</t>
  </si>
  <si>
    <t>E3T47</t>
  </si>
  <si>
    <t>E3T48</t>
  </si>
  <si>
    <t>E3T49</t>
  </si>
  <si>
    <t>E3T50</t>
  </si>
  <si>
    <t>E3T51</t>
  </si>
  <si>
    <t>E3T52</t>
  </si>
  <si>
    <t>E3T53</t>
  </si>
  <si>
    <t>E3T54</t>
  </si>
  <si>
    <t>Slanted, crushed by rattan</t>
  </si>
  <si>
    <t>E3T55A</t>
  </si>
  <si>
    <t>E3T55B</t>
  </si>
  <si>
    <t>E3T56</t>
  </si>
  <si>
    <t>E3T57</t>
  </si>
  <si>
    <t>E3T58</t>
  </si>
  <si>
    <t>E3T59</t>
  </si>
  <si>
    <t>E3T60A</t>
  </si>
  <si>
    <t>E3T60B</t>
  </si>
  <si>
    <t>E3T61</t>
  </si>
  <si>
    <t>E3T62</t>
  </si>
  <si>
    <t>E3T63</t>
  </si>
  <si>
    <t>E3T64</t>
  </si>
  <si>
    <t>dead at 2.0</t>
  </si>
  <si>
    <t>E3T65</t>
  </si>
  <si>
    <t>E3T66</t>
  </si>
  <si>
    <t>E3T67</t>
  </si>
  <si>
    <t>E3T68</t>
  </si>
  <si>
    <t>E3T69</t>
  </si>
  <si>
    <t>E3T70</t>
  </si>
  <si>
    <t>E3T71</t>
  </si>
  <si>
    <t>E3T72</t>
  </si>
  <si>
    <t>Measured above and below a notch</t>
  </si>
  <si>
    <t>E3T73</t>
  </si>
  <si>
    <t>E3T74A</t>
  </si>
  <si>
    <t>E3T74B</t>
  </si>
  <si>
    <t>2013- 74B or 75B, the subsequent number might have problem…</t>
  </si>
  <si>
    <t>E3T76</t>
  </si>
  <si>
    <t>E3T77</t>
  </si>
  <si>
    <t>E3T78</t>
  </si>
  <si>
    <t>E3T79</t>
  </si>
  <si>
    <t>dead at 4.0</t>
  </si>
  <si>
    <t>E3T80</t>
  </si>
  <si>
    <t>E3T81</t>
  </si>
  <si>
    <t>E3T82</t>
  </si>
  <si>
    <t>E3T83</t>
  </si>
  <si>
    <t>E3T84</t>
  </si>
  <si>
    <t>E3T84B</t>
  </si>
  <si>
    <t>E3T85A</t>
  </si>
  <si>
    <t>E3T85B</t>
  </si>
  <si>
    <t>E3T86</t>
  </si>
  <si>
    <t>E3T87</t>
  </si>
  <si>
    <t>previously Id-ed as Macaranga hullettii, slanted; accidentally tagged as T87 as code was not in datasheet, noticed but not changed, must change to latest number in next (26/06/14) visit</t>
  </si>
  <si>
    <t>Previously not in datasheet, not recorded in 2013 datasheet, need to tag a new number</t>
  </si>
  <si>
    <t>E3T88</t>
  </si>
  <si>
    <t>E3T89</t>
  </si>
  <si>
    <t>E3T90</t>
  </si>
  <si>
    <t>Near the line</t>
  </si>
  <si>
    <t>E3T91</t>
  </si>
  <si>
    <t>E3T92</t>
  </si>
  <si>
    <t>E3T93</t>
  </si>
  <si>
    <t>E3T94</t>
  </si>
  <si>
    <t>E3T95</t>
  </si>
  <si>
    <t>E3T96</t>
  </si>
  <si>
    <t>E3T97</t>
  </si>
  <si>
    <t>E3T98</t>
  </si>
  <si>
    <t>E3T99</t>
  </si>
  <si>
    <t>E6T01</t>
  </si>
  <si>
    <t>E6T02</t>
  </si>
  <si>
    <t>E6T03</t>
  </si>
  <si>
    <t>2012 - might be T22, branch with tag fell off</t>
  </si>
  <si>
    <t>E6T04A</t>
  </si>
  <si>
    <t>Psychotria penangensis, Willughbeia coriacea</t>
  </si>
  <si>
    <t>E6T04B</t>
  </si>
  <si>
    <t>dead at 3.9</t>
  </si>
  <si>
    <t>dead at 3.8</t>
  </si>
  <si>
    <t>E6T04C</t>
  </si>
  <si>
    <t>E6T04D</t>
  </si>
  <si>
    <t>E6T04E</t>
  </si>
  <si>
    <t>E6T05</t>
  </si>
  <si>
    <t>E6T06A</t>
  </si>
  <si>
    <t>Bent; 2012 - dead, snapped</t>
  </si>
  <si>
    <t>E6T06B</t>
  </si>
  <si>
    <t>climber (same as T87)</t>
  </si>
  <si>
    <t>E6T06C</t>
  </si>
  <si>
    <t>E6T06D</t>
  </si>
  <si>
    <t>E6T07</t>
  </si>
  <si>
    <t>E6T08</t>
  </si>
  <si>
    <t>E6T09</t>
  </si>
  <si>
    <t>dead at 4.5</t>
  </si>
  <si>
    <t>E6T09B</t>
  </si>
  <si>
    <t>E6T09C</t>
  </si>
  <si>
    <t>E6T09D</t>
  </si>
  <si>
    <t>E6T09E</t>
  </si>
  <si>
    <t>E6T09F</t>
  </si>
  <si>
    <t>E6T10</t>
  </si>
  <si>
    <t>2012 - slanted, 2013- bent</t>
  </si>
  <si>
    <t>E6T100</t>
  </si>
  <si>
    <t>E6T101</t>
  </si>
  <si>
    <t>E6T102</t>
  </si>
  <si>
    <t>E6T103</t>
  </si>
  <si>
    <t>tagged as T20 in 2011, reading transferred over</t>
  </si>
  <si>
    <t>E6T104</t>
  </si>
  <si>
    <t>E6T105</t>
  </si>
  <si>
    <t>Tetracera macrophylla</t>
  </si>
  <si>
    <t>E6T106</t>
  </si>
  <si>
    <t>E6T107</t>
  </si>
  <si>
    <t>E6T108</t>
  </si>
  <si>
    <t>E6T109</t>
  </si>
  <si>
    <t>top dead at 1.3; resprouting from below</t>
  </si>
  <si>
    <t>E6T10B</t>
  </si>
  <si>
    <t>E6T10C</t>
  </si>
  <si>
    <t>E6T10D</t>
  </si>
  <si>
    <t>E6T11</t>
  </si>
  <si>
    <t>2012 - dead, tag fell off</t>
  </si>
  <si>
    <t>E6T110</t>
  </si>
  <si>
    <t>E6T111</t>
  </si>
  <si>
    <t>E6T112</t>
  </si>
  <si>
    <t>E6T113</t>
  </si>
  <si>
    <t>E6T114</t>
  </si>
  <si>
    <t>Garcinia parvifolia</t>
  </si>
  <si>
    <t>E6T115</t>
  </si>
  <si>
    <t>E6T116</t>
  </si>
  <si>
    <t>E6T117</t>
  </si>
  <si>
    <t>E6T118</t>
  </si>
  <si>
    <t>E6T119</t>
  </si>
  <si>
    <t>E6T12</t>
  </si>
  <si>
    <t>tag removed last year</t>
  </si>
  <si>
    <t>Uncollected, 2013- tag removed</t>
  </si>
  <si>
    <t>E6T120</t>
  </si>
  <si>
    <t>E6T121</t>
  </si>
  <si>
    <t>E6T122</t>
  </si>
  <si>
    <t>E6T123</t>
  </si>
  <si>
    <t>branch from T05</t>
  </si>
  <si>
    <t>cf T06</t>
  </si>
  <si>
    <t>E6T124</t>
  </si>
  <si>
    <t>E6T125</t>
  </si>
  <si>
    <t>E6T126</t>
  </si>
  <si>
    <t>E6T127</t>
  </si>
  <si>
    <t>E6T128</t>
  </si>
  <si>
    <t>E6T129</t>
  </si>
  <si>
    <t>E6T13</t>
  </si>
  <si>
    <t>E6T14</t>
  </si>
  <si>
    <t>E6T15</t>
  </si>
  <si>
    <t>tag not found</t>
  </si>
  <si>
    <t>2012 - stem broken, 2013- previously tagged and not found</t>
  </si>
  <si>
    <t>E6T15B</t>
  </si>
  <si>
    <t>2013- previously tagged, but not recorded in 2012</t>
  </si>
  <si>
    <t>E6T15C</t>
  </si>
  <si>
    <t>E6T15D</t>
  </si>
  <si>
    <t>E6T15E</t>
  </si>
  <si>
    <t>E6T16</t>
  </si>
  <si>
    <t>E6T17</t>
  </si>
  <si>
    <t>E6T18</t>
  </si>
  <si>
    <t>E6T19</t>
  </si>
  <si>
    <t>Syzygium nigricans</t>
  </si>
  <si>
    <t>E6T21</t>
  </si>
  <si>
    <t>2013- dead at 1.7</t>
  </si>
  <si>
    <t>E6T21B</t>
  </si>
  <si>
    <t>E6T21C</t>
  </si>
  <si>
    <t>E6T22</t>
  </si>
  <si>
    <t>Previously thought to be Canarium pilosum</t>
  </si>
  <si>
    <t>2012 - might be T03 but branch of T03 dropped off</t>
  </si>
  <si>
    <t>E6T23</t>
  </si>
  <si>
    <t>E6T24</t>
  </si>
  <si>
    <t>E6T25</t>
  </si>
  <si>
    <t>E6T26</t>
  </si>
  <si>
    <t>E6T27</t>
  </si>
  <si>
    <t>E6T28</t>
  </si>
  <si>
    <t>E6T29</t>
  </si>
  <si>
    <t>E6T30</t>
  </si>
  <si>
    <t>Previously Id-ed as Aporosa penangensis</t>
  </si>
  <si>
    <t>Tabernaemontanae corymbosa, Combretum sundaicum</t>
  </si>
  <si>
    <t>supposedly extinct</t>
  </si>
  <si>
    <t>E6T31</t>
  </si>
  <si>
    <t>E6T32</t>
  </si>
  <si>
    <t>E6T33</t>
  </si>
  <si>
    <t>E6T34</t>
  </si>
  <si>
    <t>E6T35</t>
  </si>
  <si>
    <t>E6T35B</t>
  </si>
  <si>
    <t>E6T36</t>
  </si>
  <si>
    <t>E6T37</t>
  </si>
  <si>
    <t>E6T38</t>
  </si>
  <si>
    <t>E6T39</t>
  </si>
  <si>
    <t>measured on top of bump; 2.2 at lower reading, growing on treefall, T39 looks dead, totally defoliated</t>
  </si>
  <si>
    <t>2012 - growing on treefall mound</t>
  </si>
  <si>
    <t>E6T39B</t>
  </si>
  <si>
    <t>T39 looks dead, totally defoliated</t>
  </si>
  <si>
    <t>E6T39C</t>
  </si>
  <si>
    <t>E6T39D</t>
  </si>
  <si>
    <t>E6T39E</t>
  </si>
  <si>
    <t>E6T40</t>
  </si>
  <si>
    <t>E6T41</t>
  </si>
  <si>
    <t>2013- dead at 1.2</t>
  </si>
  <si>
    <t>E6T41B</t>
  </si>
  <si>
    <t>2013- slanted, dead at 1.3</t>
  </si>
  <si>
    <t>E6T42</t>
  </si>
  <si>
    <t>Derris amoena, Piper flavimarginatum</t>
  </si>
  <si>
    <t>Piper flavimarginatum, Derris amoena</t>
  </si>
  <si>
    <t>Piper flavimarginatum, Stenochlaena palustris</t>
  </si>
  <si>
    <t>Piper flavimarginatum, Kunstleria ridleyi, Stenochlaena palustris</t>
  </si>
  <si>
    <t>E6T42B</t>
  </si>
  <si>
    <t>E6T43</t>
  </si>
  <si>
    <t>E6T44</t>
  </si>
  <si>
    <t>Dacroydes longifolia, previously thought to be Santiria apiculata var. rubra</t>
  </si>
  <si>
    <t>E6T45</t>
  </si>
  <si>
    <t>E6T45B</t>
  </si>
  <si>
    <t>E6T46</t>
  </si>
  <si>
    <t>Combretum sundaicum, Derris amoena var. maingayana</t>
  </si>
  <si>
    <t>E6T47</t>
  </si>
  <si>
    <t>E6T48</t>
  </si>
  <si>
    <t>E6T48B</t>
  </si>
  <si>
    <t>E6T48C</t>
  </si>
  <si>
    <t>2013- dead at 0.8</t>
  </si>
  <si>
    <t>E6T48D</t>
  </si>
  <si>
    <t>E6T49</t>
  </si>
  <si>
    <t>E6T50</t>
  </si>
  <si>
    <t>E6T51</t>
  </si>
  <si>
    <t>E6T52A</t>
  </si>
  <si>
    <t>E6T52B</t>
  </si>
  <si>
    <t>E6T53</t>
  </si>
  <si>
    <t>E6T54</t>
  </si>
  <si>
    <t>E6T55</t>
  </si>
  <si>
    <t>E6T56</t>
  </si>
  <si>
    <t>E6T57</t>
  </si>
  <si>
    <t>E6T58</t>
  </si>
  <si>
    <t>E6T58B</t>
  </si>
  <si>
    <t>dead at 0.9, broken, tag removed</t>
  </si>
  <si>
    <t>2013- dead at 1.0, reading not recorded in 2012</t>
  </si>
  <si>
    <t>E6T59</t>
  </si>
  <si>
    <t>E6T60</t>
  </si>
  <si>
    <t>E6T60B</t>
  </si>
  <si>
    <t>E6T61</t>
  </si>
  <si>
    <t>E6T62A</t>
  </si>
  <si>
    <t>E6T62B</t>
  </si>
  <si>
    <t>2012 - individual tagged T15 last year but 15A broken and dead</t>
  </si>
  <si>
    <t>E6T62C</t>
  </si>
  <si>
    <t>E6T62D</t>
  </si>
  <si>
    <t>E6T63</t>
  </si>
  <si>
    <t>Stenochlaena palustris, Combretum sundaicum</t>
  </si>
  <si>
    <t>E6T63B</t>
  </si>
  <si>
    <t>E6T64</t>
  </si>
  <si>
    <t>E6T64B</t>
  </si>
  <si>
    <t>E6T65</t>
  </si>
  <si>
    <t>E6T65B</t>
  </si>
  <si>
    <t>E6T66</t>
  </si>
  <si>
    <t>Combretum sundaicum, Dalbergia rostrata</t>
  </si>
  <si>
    <t>E6T67</t>
  </si>
  <si>
    <t>E6T67B</t>
  </si>
  <si>
    <t>E6T68</t>
  </si>
  <si>
    <t>Dalbergia rostrata</t>
  </si>
  <si>
    <t>E6T69</t>
  </si>
  <si>
    <t>tag found on floor</t>
  </si>
  <si>
    <t>2013- dead at 2.0</t>
  </si>
  <si>
    <t>E6T70</t>
  </si>
  <si>
    <t>E6T71</t>
  </si>
  <si>
    <t>E6T71B</t>
  </si>
  <si>
    <t>E6T73</t>
  </si>
  <si>
    <t>E6T73B</t>
  </si>
  <si>
    <t>E6T73C</t>
  </si>
  <si>
    <t>E6T74</t>
  </si>
  <si>
    <t>E6T75</t>
  </si>
  <si>
    <t xml:space="preserve">Aporosa frutescens </t>
  </si>
  <si>
    <t>E6T76</t>
  </si>
  <si>
    <t>2013- measured over climber at 2.3</t>
  </si>
  <si>
    <t>E6T76B</t>
  </si>
  <si>
    <t>E6T76C</t>
  </si>
  <si>
    <t>E6T76D</t>
  </si>
  <si>
    <t>E6T76E</t>
  </si>
  <si>
    <t>E6T76F</t>
  </si>
  <si>
    <t>E6T77</t>
  </si>
  <si>
    <t>E6T78</t>
  </si>
  <si>
    <t>E6T79</t>
  </si>
  <si>
    <t>E6T80</t>
  </si>
  <si>
    <t>E6T81</t>
  </si>
  <si>
    <t>E6T82</t>
  </si>
  <si>
    <t>E6T83</t>
  </si>
  <si>
    <t>looks dead</t>
  </si>
  <si>
    <t>E6T84</t>
  </si>
  <si>
    <t>Scindapsus (collected), Willughbeia coriacea</t>
  </si>
  <si>
    <t>Dacroydes longifolia, collected, previously thought to be Santiria apiculata var. rubra</t>
  </si>
  <si>
    <t>E6T85</t>
  </si>
  <si>
    <t>E6T86</t>
  </si>
  <si>
    <t>E6T87</t>
  </si>
  <si>
    <t>climber (same as T06B)</t>
  </si>
  <si>
    <t>E6T88</t>
  </si>
  <si>
    <t>E6T89</t>
  </si>
  <si>
    <t>E6T90</t>
  </si>
  <si>
    <t>Urceola sp. (collected)</t>
  </si>
  <si>
    <t>E6T91</t>
  </si>
  <si>
    <t>E6T92A</t>
  </si>
  <si>
    <t>E6T92B</t>
  </si>
  <si>
    <t>E6T93</t>
  </si>
  <si>
    <t>E6T94</t>
  </si>
  <si>
    <t>E6T95</t>
  </si>
  <si>
    <t>E6T96A</t>
  </si>
  <si>
    <t>E6T96B</t>
  </si>
  <si>
    <t>E6T97</t>
  </si>
  <si>
    <t>E6T98</t>
  </si>
  <si>
    <t>E6T99</t>
  </si>
  <si>
    <t>F1T01</t>
  </si>
  <si>
    <t>Psychotria penangensis, Urceola brachysepala</t>
  </si>
  <si>
    <t>F1T02</t>
  </si>
  <si>
    <t>F1T02B</t>
  </si>
  <si>
    <t>F1T03</t>
  </si>
  <si>
    <t>F1T04</t>
  </si>
  <si>
    <t>F1T05</t>
  </si>
  <si>
    <t>F1T06</t>
  </si>
  <si>
    <t>measured below fork</t>
  </si>
  <si>
    <t>F1T07</t>
  </si>
  <si>
    <t>Ventilago maingayi, Unknown, Tetracera cf. fagifolia</t>
  </si>
  <si>
    <t>Fibraurea tinctoria, Tetracera fagifolia, Ventilago malaccensis, Spatholobus ferrugineus</t>
  </si>
  <si>
    <t>Fibraurea tinctoria, Ventilago maingayi</t>
  </si>
  <si>
    <t>F1T08</t>
  </si>
  <si>
    <t>Tetracera fagifolia, Psychotria sarmentosa</t>
  </si>
  <si>
    <t>2013- top snapped, resprouting below</t>
  </si>
  <si>
    <t>F1T09</t>
  </si>
  <si>
    <t>F1T10</t>
  </si>
  <si>
    <t>F1T100</t>
  </si>
  <si>
    <t>F1T101</t>
  </si>
  <si>
    <t>F1T102</t>
  </si>
  <si>
    <t>F1T103</t>
  </si>
  <si>
    <t>F1T104</t>
  </si>
  <si>
    <t>F1T105</t>
  </si>
  <si>
    <t>Dacroydes longifolia, cf t150, Previously thought to be Santiria apiculata</t>
  </si>
  <si>
    <t>F1T106</t>
  </si>
  <si>
    <t>F1T107</t>
  </si>
  <si>
    <t>F1T108</t>
  </si>
  <si>
    <t>F1T108B</t>
  </si>
  <si>
    <t>F1T108C</t>
  </si>
  <si>
    <t>F1T109</t>
  </si>
  <si>
    <t>F1T11</t>
  </si>
  <si>
    <t>F1T110</t>
  </si>
  <si>
    <t>F1T111</t>
  </si>
  <si>
    <t>ID swaped with T112, and confirmed with specimens</t>
  </si>
  <si>
    <t>F1T112</t>
  </si>
  <si>
    <t>2012 - check ID, might have been mis-Ided as T111</t>
  </si>
  <si>
    <t>F1T113</t>
  </si>
  <si>
    <t>F1T114</t>
  </si>
  <si>
    <t>F1T115</t>
  </si>
  <si>
    <t>F1T116</t>
  </si>
  <si>
    <t>F1T117</t>
  </si>
  <si>
    <t>F1T117B</t>
  </si>
  <si>
    <t>Slanted, bent</t>
  </si>
  <si>
    <t>F1T118</t>
  </si>
  <si>
    <t>F1T119</t>
  </si>
  <si>
    <t>F1T12</t>
  </si>
  <si>
    <t>F1T120</t>
  </si>
  <si>
    <t>F1T121</t>
  </si>
  <si>
    <t>F1T122</t>
  </si>
  <si>
    <t>F1T124</t>
  </si>
  <si>
    <t>2012 - there is no #123</t>
  </si>
  <si>
    <t>F1T125</t>
  </si>
  <si>
    <t>F1T126</t>
  </si>
  <si>
    <t>2013- outside plot</t>
  </si>
  <si>
    <t>F1T127</t>
  </si>
  <si>
    <t>Fibraurea tinctoria, Tetracera fagifolia</t>
  </si>
  <si>
    <t>F1T128</t>
  </si>
  <si>
    <t>F1T129</t>
  </si>
  <si>
    <t>F1T13</t>
  </si>
  <si>
    <t>F1T130</t>
  </si>
  <si>
    <t>F1T131</t>
  </si>
  <si>
    <t>Dacroydes longifolia, cf T150 Previously thought to be Santiria apiculata</t>
  </si>
  <si>
    <t>F1T132</t>
  </si>
  <si>
    <t>2013- fallen below chest height, crushed, at corner</t>
  </si>
  <si>
    <t>F1T133</t>
  </si>
  <si>
    <t>F1T134</t>
  </si>
  <si>
    <t>F1T135</t>
  </si>
  <si>
    <t>2013- the code of 2013-F1T101C1 should be 2013-F1T135C1</t>
  </si>
  <si>
    <t>F1T136</t>
  </si>
  <si>
    <t>2013- the code of 2013-F1T102C1 should be 2013-F1T136C1</t>
  </si>
  <si>
    <t>F1T137</t>
  </si>
  <si>
    <t>F1T138</t>
  </si>
  <si>
    <t>F1T139</t>
  </si>
  <si>
    <t>Fibraurea tinctoria, Urceola brachysepala</t>
  </si>
  <si>
    <t>F1T14</t>
  </si>
  <si>
    <t>F1T140</t>
  </si>
  <si>
    <t>2013- measure over climber</t>
  </si>
  <si>
    <t>F1T141</t>
  </si>
  <si>
    <t>Kunstleria ridleyi, Phytocrene bracteata</t>
  </si>
  <si>
    <t>F1T141B</t>
  </si>
  <si>
    <t>F1T141C</t>
  </si>
  <si>
    <t>F1T142</t>
  </si>
  <si>
    <t>F1T143</t>
  </si>
  <si>
    <t>Tetracera fagifolia, Urceola brachysepala</t>
  </si>
  <si>
    <t>F1T144</t>
  </si>
  <si>
    <t>F1T145</t>
  </si>
  <si>
    <t>F1T146</t>
  </si>
  <si>
    <t>F1T147</t>
  </si>
  <si>
    <t>F1T148</t>
  </si>
  <si>
    <t>F1T149</t>
  </si>
  <si>
    <t>F1T15</t>
  </si>
  <si>
    <t>F1T150</t>
  </si>
  <si>
    <t>Dacroydes longifolia, Previously thought to be Santiria apiculata, collected</t>
  </si>
  <si>
    <t>2013- resprout from broken branch</t>
  </si>
  <si>
    <t>F1T151</t>
  </si>
  <si>
    <t>Erycibe tomentosa, Oxyceros bispinosa</t>
  </si>
  <si>
    <t>F1T152</t>
  </si>
  <si>
    <t>F1T153</t>
  </si>
  <si>
    <t>F1T154</t>
  </si>
  <si>
    <t>F1T155</t>
  </si>
  <si>
    <t>F1T156</t>
  </si>
  <si>
    <t>F1T157</t>
  </si>
  <si>
    <t>F1T158</t>
  </si>
  <si>
    <t>F1T159</t>
  </si>
  <si>
    <t>F1T16</t>
  </si>
  <si>
    <t>11-1.3, 12-cnf 13-1.5, 14-1.5, climber, slanted</t>
  </si>
  <si>
    <t>F1T160</t>
  </si>
  <si>
    <t>Ventilago maingayi, Fibraurea tinctoria</t>
  </si>
  <si>
    <t>F1T161</t>
  </si>
  <si>
    <t>F1T162</t>
  </si>
  <si>
    <t>F1T163</t>
  </si>
  <si>
    <t>F1T164</t>
  </si>
  <si>
    <t>F1T165</t>
  </si>
  <si>
    <t>outside the line</t>
  </si>
  <si>
    <t>F1T166</t>
  </si>
  <si>
    <t>F1-104</t>
  </si>
  <si>
    <t>F1T167</t>
  </si>
  <si>
    <t>F1T168</t>
  </si>
  <si>
    <t>F1T169</t>
  </si>
  <si>
    <t>F1T17</t>
  </si>
  <si>
    <t>11-1.3, 12-cnf 13-cnf climber, tag removed</t>
  </si>
  <si>
    <t>F1T170</t>
  </si>
  <si>
    <t>F1T171</t>
  </si>
  <si>
    <t>Dacroydes longifolia, cf T150, Previously thought to be Santiria apiculara</t>
  </si>
  <si>
    <t>F1T172</t>
  </si>
  <si>
    <t>F1T173</t>
  </si>
  <si>
    <t>F1T174</t>
  </si>
  <si>
    <t>F1T175</t>
  </si>
  <si>
    <t>F1T176</t>
  </si>
  <si>
    <t>F1T177</t>
  </si>
  <si>
    <t xml:space="preserve"> </t>
  </si>
  <si>
    <t>F1T178</t>
  </si>
  <si>
    <t>F1T179</t>
  </si>
  <si>
    <t>Diospyros lanceifolia</t>
  </si>
  <si>
    <t>Diospyros lanceaefolia?</t>
  </si>
  <si>
    <t>F1T18</t>
  </si>
  <si>
    <t>F1T180</t>
  </si>
  <si>
    <t>F1T181</t>
  </si>
  <si>
    <t>F1T182</t>
  </si>
  <si>
    <t>F1T183</t>
  </si>
  <si>
    <t>F1T184</t>
  </si>
  <si>
    <t>F1T185</t>
  </si>
  <si>
    <t>F1T186</t>
  </si>
  <si>
    <t>F1T187</t>
  </si>
  <si>
    <t>F1T188</t>
  </si>
  <si>
    <t>F1T189</t>
  </si>
  <si>
    <t>F1T19</t>
  </si>
  <si>
    <t>F1T190</t>
  </si>
  <si>
    <t>F1T191</t>
  </si>
  <si>
    <t>F1T20</t>
  </si>
  <si>
    <t>F1T21</t>
  </si>
  <si>
    <t>F1T22</t>
  </si>
  <si>
    <t>2013- fallen below chest height</t>
  </si>
  <si>
    <t>F1T23</t>
  </si>
  <si>
    <t>Fibraurea tinctoria, Artabotrys suaveolens</t>
  </si>
  <si>
    <t>Fibraurea tinctoria, Artabotrys cf. suaveolens </t>
  </si>
  <si>
    <t>Leuconotis griffithii, Dalbergia junghuhnii, Ventilago maingayi, Urceola brachysepala, Fibraurea tinctoria, Kunstleria ridleyi, Artabotrys suaveolens, Oxyceros bispinosa</t>
  </si>
  <si>
    <t>Erycibe tomentosa, Urceola torulosa</t>
  </si>
  <si>
    <t>F1T23B</t>
  </si>
  <si>
    <t>F1T24</t>
  </si>
  <si>
    <t>Piper sp. 1, Ventilago maingayi</t>
  </si>
  <si>
    <t>F1T25</t>
  </si>
  <si>
    <t>measured over climber at 9.5</t>
  </si>
  <si>
    <t>F1T26</t>
  </si>
  <si>
    <t>F1T26B</t>
  </si>
  <si>
    <t>2013- bent below chest height</t>
  </si>
  <si>
    <t>F1T26C</t>
  </si>
  <si>
    <t>fallen below chest height, broken, tag removed</t>
  </si>
  <si>
    <t>F1T26D</t>
  </si>
  <si>
    <t>F1T26E</t>
  </si>
  <si>
    <t>2013-dead, bent below chest height</t>
  </si>
  <si>
    <t>F1T26F</t>
  </si>
  <si>
    <t>F1T27</t>
  </si>
  <si>
    <t>F1T28</t>
  </si>
  <si>
    <t>F1T29</t>
  </si>
  <si>
    <t>Tetracera fagifolia, Ventilago maingayi, Oxyceros bispinosa</t>
  </si>
  <si>
    <t>F1T30</t>
  </si>
  <si>
    <t>Tetracera fagifolia, Piper sp. 1</t>
  </si>
  <si>
    <t>F1T31</t>
  </si>
  <si>
    <t>Leuconotis griffithii, Fibraurea tinctoria, Ventilago maingayi</t>
  </si>
  <si>
    <t>F1T32</t>
  </si>
  <si>
    <t>F1T33</t>
  </si>
  <si>
    <t>Previously ID-ed as Baccaurea sumatrana</t>
  </si>
  <si>
    <t>F1T34</t>
  </si>
  <si>
    <t>F1T35</t>
  </si>
  <si>
    <t>F1T36</t>
  </si>
  <si>
    <t>dead at 2.7</t>
  </si>
  <si>
    <t>F1T37</t>
  </si>
  <si>
    <t>Ventilago maingayi, Spatholobus ferrugineus</t>
  </si>
  <si>
    <t>F1T38</t>
  </si>
  <si>
    <t>F1T39</t>
  </si>
  <si>
    <t>F1T40</t>
  </si>
  <si>
    <t>F1T41</t>
  </si>
  <si>
    <t>Ventilago maingayi, Artabotrys suaveolens</t>
  </si>
  <si>
    <t>F1T42</t>
  </si>
  <si>
    <t>Measured over climber at 5.7</t>
  </si>
  <si>
    <t>Ventilago maingayi, Leuconotis griffithii, Kunstleria ridleyi</t>
  </si>
  <si>
    <t>Leuconotis griffithii, Ventilago maingayi</t>
  </si>
  <si>
    <t>F1T43</t>
  </si>
  <si>
    <t>F1T44</t>
  </si>
  <si>
    <t>F1T44B</t>
  </si>
  <si>
    <t>F1T45</t>
  </si>
  <si>
    <t>F1T46</t>
  </si>
  <si>
    <t>F1T47</t>
  </si>
  <si>
    <t>Measured over climber at 2.1</t>
  </si>
  <si>
    <t>2013- 2.2-0.3</t>
  </si>
  <si>
    <t>F1T48</t>
  </si>
  <si>
    <t>F1T49</t>
  </si>
  <si>
    <t>Measured over climber at 6.4</t>
  </si>
  <si>
    <t>Spatholobus ferrugineus, Leuconotis griffithii</t>
  </si>
  <si>
    <t>Uncollected, 2013- measured over climber at 6.2</t>
  </si>
  <si>
    <t>F1T50</t>
  </si>
  <si>
    <t>F1T51</t>
  </si>
  <si>
    <t>F1T52</t>
  </si>
  <si>
    <t>F1T53</t>
  </si>
  <si>
    <t>Dacroydes longifolia, c.f. T150, Previously thought to be Santiria apiculata var. rubra</t>
  </si>
  <si>
    <t>F1T54</t>
  </si>
  <si>
    <t>F1T55</t>
  </si>
  <si>
    <t>F1T56</t>
  </si>
  <si>
    <t>F1T57</t>
  </si>
  <si>
    <t>S1</t>
  </si>
  <si>
    <t>F1T58</t>
  </si>
  <si>
    <t>F1T58B</t>
  </si>
  <si>
    <t>F1T59</t>
  </si>
  <si>
    <t>F1T60</t>
  </si>
  <si>
    <t>F1T61</t>
  </si>
  <si>
    <t>Heritiera javanica</t>
  </si>
  <si>
    <t>F1T62</t>
  </si>
  <si>
    <t>F1T63</t>
  </si>
  <si>
    <t>F1T64</t>
  </si>
  <si>
    <t>F1T65</t>
  </si>
  <si>
    <t>F1T66</t>
  </si>
  <si>
    <t>F1T67</t>
  </si>
  <si>
    <t>F1T68</t>
  </si>
  <si>
    <t>Erycibe tomentosa, Tetracera fagifolia, Piper sp. 1</t>
  </si>
  <si>
    <t>Tetracera macrophylla, Piper caninum</t>
  </si>
  <si>
    <t>F1T69</t>
  </si>
  <si>
    <t>F1T70</t>
  </si>
  <si>
    <t>F1T71</t>
  </si>
  <si>
    <t>F1T72</t>
  </si>
  <si>
    <t>F1T72B</t>
  </si>
  <si>
    <t>F1T73</t>
  </si>
  <si>
    <t>Fibraurea tinctoria, Tetracera cf. fagifolia-77)</t>
  </si>
  <si>
    <t>F1T74</t>
  </si>
  <si>
    <t>Syzygium cinereum</t>
  </si>
  <si>
    <t>F1T75</t>
  </si>
  <si>
    <t>F1T76</t>
  </si>
  <si>
    <t>2012 - bent below breast height, 2013- fallen below chest height</t>
  </si>
  <si>
    <t>F1T76B</t>
  </si>
  <si>
    <t>F1T77</t>
  </si>
  <si>
    <t>Artabotrys suaveolens</t>
  </si>
  <si>
    <t>F1T78</t>
  </si>
  <si>
    <t>F1T79</t>
  </si>
  <si>
    <t>Measured over climber at 2.6</t>
  </si>
  <si>
    <t>F1T80</t>
  </si>
  <si>
    <t>F1T81</t>
  </si>
  <si>
    <t>Uncollected; 2012 - broken, dead</t>
  </si>
  <si>
    <t>F1T82</t>
  </si>
  <si>
    <t>2013- bent, crown outside plot</t>
  </si>
  <si>
    <t>F1T82B</t>
  </si>
  <si>
    <t>F1T83</t>
  </si>
  <si>
    <t>Measured over climber at 6.9</t>
  </si>
  <si>
    <t>Spatholobus cf. ridleyi, Fibraurea tinctoria</t>
  </si>
  <si>
    <t>Psychotria sarmentosa, Spatholobus ridleyi</t>
  </si>
  <si>
    <t>Uncollected, 2013- previously id as Gonystylus confusus</t>
  </si>
  <si>
    <t>F1T84</t>
  </si>
  <si>
    <t>2012 - below breast height, 2013- bent below chest height</t>
  </si>
  <si>
    <t>F1T85</t>
  </si>
  <si>
    <t>F1T86</t>
  </si>
  <si>
    <t>F1T87</t>
  </si>
  <si>
    <t>F1T88</t>
  </si>
  <si>
    <t>F1T89</t>
  </si>
  <si>
    <t>F1T90</t>
  </si>
  <si>
    <t>previously ID-ed as Garcinia forbesii,  broken, tag removed</t>
  </si>
  <si>
    <t>F1T91</t>
  </si>
  <si>
    <t>Piper sp. 1, Limacia scandens, Spatholobus ridleyi</t>
  </si>
  <si>
    <t>split into half</t>
  </si>
  <si>
    <t>Uncollected; 2012 - resprout, 2013- top snapped, resprout</t>
  </si>
  <si>
    <t>F1T91B</t>
  </si>
  <si>
    <t>Thin piece of wood</t>
  </si>
  <si>
    <t>F1T92</t>
  </si>
  <si>
    <t>F1T93</t>
  </si>
  <si>
    <t>F1T94</t>
  </si>
  <si>
    <t>F1T95</t>
  </si>
  <si>
    <t>F1T96</t>
  </si>
  <si>
    <t>F1T97</t>
  </si>
  <si>
    <t>F1T98</t>
  </si>
  <si>
    <t>F1T99</t>
  </si>
  <si>
    <t>F4T01</t>
  </si>
  <si>
    <t>F4T02</t>
  </si>
  <si>
    <t>top snapped, slanted, dead at 4.7</t>
  </si>
  <si>
    <t>2012 - bent and resprouting, 2013- ben and top broken</t>
  </si>
  <si>
    <t>F4T02B</t>
  </si>
  <si>
    <t>F4T02C</t>
  </si>
  <si>
    <t>F4T02D</t>
  </si>
  <si>
    <t>F4T02E</t>
  </si>
  <si>
    <t>F4T03</t>
  </si>
  <si>
    <t>F4T04</t>
  </si>
  <si>
    <t>F4T04B</t>
  </si>
  <si>
    <t>Piper sp. 1, Morinda rigida</t>
  </si>
  <si>
    <t>F4T04C</t>
  </si>
  <si>
    <t>2013- no leaf</t>
  </si>
  <si>
    <t>F4T05</t>
  </si>
  <si>
    <t>F4T06</t>
  </si>
  <si>
    <t>F4T07</t>
  </si>
  <si>
    <t>Morinda rigida, Fibraurea tinctoria</t>
  </si>
  <si>
    <t>2012 - split stem</t>
  </si>
  <si>
    <t>F4T07B</t>
  </si>
  <si>
    <t>measured over climber at 5.9</t>
  </si>
  <si>
    <t>F4T07C</t>
  </si>
  <si>
    <t>measured over climber at 3.6</t>
  </si>
  <si>
    <t>2013- measured over climber at 3.3</t>
  </si>
  <si>
    <t>F4T08</t>
  </si>
  <si>
    <t>Uncollected, 2013- dead at 1.0</t>
  </si>
  <si>
    <t>F4T09</t>
  </si>
  <si>
    <t>Uncollected, 2013- looks dead</t>
  </si>
  <si>
    <t>F4T09B</t>
  </si>
  <si>
    <t>F4T10</t>
  </si>
  <si>
    <t>F4T100</t>
  </si>
  <si>
    <t>c.f. T64</t>
  </si>
  <si>
    <t>F4T101</t>
  </si>
  <si>
    <t>F4T102</t>
  </si>
  <si>
    <t>F4T103</t>
  </si>
  <si>
    <t>F4T104</t>
  </si>
  <si>
    <t>F4T105</t>
  </si>
  <si>
    <t>F4T106</t>
  </si>
  <si>
    <t>F4T107</t>
  </si>
  <si>
    <t>F4T108</t>
  </si>
  <si>
    <t>F4T109</t>
  </si>
  <si>
    <t>F4T11</t>
  </si>
  <si>
    <t>F4T110</t>
  </si>
  <si>
    <t>F4T111</t>
  </si>
  <si>
    <t>F4T112</t>
  </si>
  <si>
    <t>F4T113</t>
  </si>
  <si>
    <t>F4T114</t>
  </si>
  <si>
    <t>F4T115</t>
  </si>
  <si>
    <t>F4T116</t>
  </si>
  <si>
    <t>F4T117</t>
  </si>
  <si>
    <t>F4T12</t>
  </si>
  <si>
    <t>Willughbeia coriacea, Piper sp. 1</t>
  </si>
  <si>
    <t>F4T13</t>
  </si>
  <si>
    <t>F4T14</t>
  </si>
  <si>
    <t>F4T15</t>
  </si>
  <si>
    <t>dead at 4.4</t>
  </si>
  <si>
    <t>Uncollected; 2012 - split stem</t>
  </si>
  <si>
    <t>F4T15B</t>
  </si>
  <si>
    <t>F4T16</t>
  </si>
  <si>
    <t>dead at 5.6</t>
  </si>
  <si>
    <t>F4T17</t>
  </si>
  <si>
    <t>F4T18</t>
  </si>
  <si>
    <t>F4T19</t>
  </si>
  <si>
    <t>Previously thought to be Santiria apiculata, back peeling bark, collected</t>
  </si>
  <si>
    <t>F4T20</t>
  </si>
  <si>
    <t>measured over climber at 2.7</t>
  </si>
  <si>
    <t>F4T21</t>
  </si>
  <si>
    <t>Uncollected; 2012 - split stem, measured below split</t>
  </si>
  <si>
    <t>F4T21B</t>
  </si>
  <si>
    <t>F4T22</t>
  </si>
  <si>
    <t>F4T23</t>
  </si>
  <si>
    <t>F4T24</t>
  </si>
  <si>
    <t>Artabotrys cf. suaveolens, Willughbeia coriacea, C69</t>
  </si>
  <si>
    <t>F4T25</t>
  </si>
  <si>
    <t>Excluded from new pulled line</t>
  </si>
  <si>
    <t>F4T26</t>
  </si>
  <si>
    <t>F4T26B</t>
  </si>
  <si>
    <t>F4T27</t>
  </si>
  <si>
    <t>F4T27B</t>
  </si>
  <si>
    <t>F4T28</t>
  </si>
  <si>
    <t>F4T29</t>
  </si>
  <si>
    <t>F4T30</t>
  </si>
  <si>
    <t>F4T31</t>
  </si>
  <si>
    <t>dead at 2.7, resprout from below</t>
  </si>
  <si>
    <t>F4T32</t>
  </si>
  <si>
    <t>F4T33</t>
  </si>
  <si>
    <t>4.6 when measured over 1 climber and 5.6 when measured over 2 climbers</t>
  </si>
  <si>
    <t>Measured over climber at 5.3</t>
  </si>
  <si>
    <t>Morinda rigida, Gynochthodes coriacea</t>
  </si>
  <si>
    <t>2013- measured over climber at 4.5</t>
  </si>
  <si>
    <t>F4T34</t>
  </si>
  <si>
    <t>F4T35</t>
  </si>
  <si>
    <t>F4T36</t>
  </si>
  <si>
    <t>F4T37</t>
  </si>
  <si>
    <t>dead at below 1.3m</t>
  </si>
  <si>
    <t>F4T38</t>
  </si>
  <si>
    <t>F4T38B</t>
  </si>
  <si>
    <t>F4T39</t>
  </si>
  <si>
    <t>2012 - offshoot from horizontal branch</t>
  </si>
  <si>
    <t>F4T40</t>
  </si>
  <si>
    <t>F4T40B</t>
  </si>
  <si>
    <t>2013- branch break, tag removed</t>
  </si>
  <si>
    <t>F4T40C</t>
  </si>
  <si>
    <t>F4T40D</t>
  </si>
  <si>
    <t>F4T40E</t>
  </si>
  <si>
    <t>F4T40F</t>
  </si>
  <si>
    <t>2013- tag fallen off, slanted, looks dead</t>
  </si>
  <si>
    <t>F4T40G</t>
  </si>
  <si>
    <t>broken, tag removed, dead at 1.0</t>
  </si>
  <si>
    <t>2013- looks dead</t>
  </si>
  <si>
    <t>F4T40H</t>
  </si>
  <si>
    <t>F4T41</t>
  </si>
  <si>
    <t>F4T42</t>
  </si>
  <si>
    <t>F4T43</t>
  </si>
  <si>
    <t>F4T44</t>
  </si>
  <si>
    <t>F4T45</t>
  </si>
  <si>
    <t>dead at 2.9</t>
  </si>
  <si>
    <t>dead at 2.9, resprout from below</t>
  </si>
  <si>
    <t>F4T46</t>
  </si>
  <si>
    <t>F4T47</t>
  </si>
  <si>
    <t>F4T48</t>
  </si>
  <si>
    <t>Dicranopteris linearis (nesting on stem)</t>
  </si>
  <si>
    <t>F4T49</t>
  </si>
  <si>
    <t>F4T50</t>
  </si>
  <si>
    <t>Dicranopteris linearis, Strychnos ignatii</t>
  </si>
  <si>
    <t>F4T51</t>
  </si>
  <si>
    <t>F4T52</t>
  </si>
  <si>
    <t>F4T52B</t>
  </si>
  <si>
    <t>F4T52C</t>
  </si>
  <si>
    <t>F4T53</t>
  </si>
  <si>
    <t>Morinda rigida, Willughbeia coriacea</t>
  </si>
  <si>
    <t>F4T54</t>
  </si>
  <si>
    <t>F4T55</t>
  </si>
  <si>
    <t>Fibraurea tinctoria, Dicranopteris linearis</t>
  </si>
  <si>
    <t>F4T56</t>
  </si>
  <si>
    <t>F4T57</t>
  </si>
  <si>
    <t>excluded</t>
  </si>
  <si>
    <t>F4T58</t>
  </si>
  <si>
    <t>F4T59</t>
  </si>
  <si>
    <t>F4T60</t>
  </si>
  <si>
    <t>F4T61</t>
  </si>
  <si>
    <t>F4T62</t>
  </si>
  <si>
    <t>F4T63</t>
  </si>
  <si>
    <t>F4T64</t>
  </si>
  <si>
    <t>F4T65</t>
  </si>
  <si>
    <t>F4T66</t>
  </si>
  <si>
    <t>F4T67</t>
  </si>
  <si>
    <t>F4T68</t>
  </si>
  <si>
    <t>F4T69</t>
  </si>
  <si>
    <t>F4T70</t>
  </si>
  <si>
    <t>F4T71</t>
  </si>
  <si>
    <t>F4T72</t>
  </si>
  <si>
    <t>2013- resprout from fallen branch</t>
  </si>
  <si>
    <t>F4T72B</t>
  </si>
  <si>
    <t>F4T73</t>
  </si>
  <si>
    <t>2013- cf T72</t>
  </si>
  <si>
    <t>F4T74</t>
  </si>
  <si>
    <t>F4T75</t>
  </si>
  <si>
    <t>F4T76</t>
  </si>
  <si>
    <t>F4T77</t>
  </si>
  <si>
    <t>F4T78</t>
  </si>
  <si>
    <t>F4T79</t>
  </si>
  <si>
    <t>F4T80</t>
  </si>
  <si>
    <t>F4T81</t>
  </si>
  <si>
    <t>measured over climber at 1.6</t>
  </si>
  <si>
    <t>2013- measured over climber at 1.3</t>
  </si>
  <si>
    <t>F4T82</t>
  </si>
  <si>
    <t>F4T83</t>
  </si>
  <si>
    <t>F4T84</t>
  </si>
  <si>
    <t>dead at 2.1</t>
  </si>
  <si>
    <t>F4T85</t>
  </si>
  <si>
    <t>F4T86</t>
  </si>
  <si>
    <t>F4T87A</t>
  </si>
  <si>
    <t>F4T87B</t>
  </si>
  <si>
    <t>F4T87C</t>
  </si>
  <si>
    <t>F4T88</t>
  </si>
  <si>
    <t>F4T89</t>
  </si>
  <si>
    <t>F4T90</t>
  </si>
  <si>
    <t>F4T91</t>
  </si>
  <si>
    <t>F4T92</t>
  </si>
  <si>
    <t>F4T93</t>
  </si>
  <si>
    <t>bent, collected</t>
  </si>
  <si>
    <t>F4T94</t>
  </si>
  <si>
    <t>alternate compound leaf, collected</t>
  </si>
  <si>
    <t>F4T95</t>
  </si>
  <si>
    <t>F4T96</t>
  </si>
  <si>
    <t>F4T97</t>
  </si>
  <si>
    <t>F4T98</t>
  </si>
  <si>
    <t>F4T99</t>
  </si>
  <si>
    <t>previously ID-ed as Garcinia nigrolineata</t>
  </si>
  <si>
    <t>F4T99B</t>
  </si>
  <si>
    <t>G13T01</t>
  </si>
  <si>
    <t>Rourea mimosoides, Tetracera macrophylla</t>
  </si>
  <si>
    <t>G13T02</t>
  </si>
  <si>
    <t>Rourea mimosoides, Piper sp. 1</t>
  </si>
  <si>
    <t>Piper sp. 1, Rourea mimosoides</t>
  </si>
  <si>
    <t>G13T03</t>
  </si>
  <si>
    <t>Rourea mimosoides, Fibraurea tinctoria</t>
  </si>
  <si>
    <t>Fibraurea tinctoria, Rourea mimosoides</t>
  </si>
  <si>
    <t>G13T04A</t>
  </si>
  <si>
    <t>G13T04B</t>
  </si>
  <si>
    <t>G13T05</t>
  </si>
  <si>
    <t>G13T06</t>
  </si>
  <si>
    <t>G13T07</t>
  </si>
  <si>
    <t>G13T08</t>
  </si>
  <si>
    <t>Nothocissus spicifera, Gnetum cf. microcarpum</t>
  </si>
  <si>
    <t>Nothocissus spicifera, Erycibe tomentosa, Agelaea borneensis, Fissistigma latifolium var. ovoideum</t>
  </si>
  <si>
    <t>Psychotria penangensis, Nothocissus spicifera</t>
  </si>
  <si>
    <t>G13T09</t>
  </si>
  <si>
    <t>G13T100</t>
  </si>
  <si>
    <t>previously ID-ed as Burseraceae 1</t>
  </si>
  <si>
    <t>G13T100B</t>
  </si>
  <si>
    <t>Dacroydes longifolia</t>
  </si>
  <si>
    <t>G13T101</t>
  </si>
  <si>
    <t>G13T102</t>
  </si>
  <si>
    <t>Dacroydes longifolia, Check ID next year, Previously ID-ed as Santiria apiculata var. rubra</t>
  </si>
  <si>
    <t>2013- previously mis-id as Timonius wallichianus</t>
  </si>
  <si>
    <t>G13T103</t>
  </si>
  <si>
    <t>G13T104</t>
  </si>
  <si>
    <t>G13T105</t>
  </si>
  <si>
    <t>G13T106A</t>
  </si>
  <si>
    <t>G13T106B</t>
  </si>
  <si>
    <t>G13T107</t>
  </si>
  <si>
    <t>G13T108</t>
  </si>
  <si>
    <t>check ID</t>
  </si>
  <si>
    <t>2013- previously mis recorded as G13T101</t>
  </si>
  <si>
    <t>G13T109</t>
  </si>
  <si>
    <t>cf G13T73</t>
  </si>
  <si>
    <t>2013- wired but no tagged</t>
  </si>
  <si>
    <t>G13T10A</t>
  </si>
  <si>
    <t>G13T10B</t>
  </si>
  <si>
    <t>Agelaea macrophylla, Nothocissus spicifera</t>
  </si>
  <si>
    <t>Looks dead</t>
  </si>
  <si>
    <t>G13T10C</t>
  </si>
  <si>
    <t>G13T11</t>
  </si>
  <si>
    <t>Erycibe tomentosa, Nothocissus spicifera</t>
  </si>
  <si>
    <t>Nothocissus spicifera, Erycibe tomentosa</t>
  </si>
  <si>
    <t>G13T110</t>
  </si>
  <si>
    <t>G13T111</t>
  </si>
  <si>
    <t>G13T112</t>
  </si>
  <si>
    <t>G13T113</t>
  </si>
  <si>
    <t>Tetracera cf. macrophylla, Agelaea macrophylla</t>
  </si>
  <si>
    <t>G13T114</t>
  </si>
  <si>
    <t>G13T115A</t>
  </si>
  <si>
    <t>G13T115B</t>
  </si>
  <si>
    <t>G13T116</t>
  </si>
  <si>
    <t>G13T117</t>
  </si>
  <si>
    <t>2013- top snapped, near the line, probably revived</t>
  </si>
  <si>
    <t>G13T118</t>
  </si>
  <si>
    <t>G13T119</t>
  </si>
  <si>
    <t>G13T12</t>
  </si>
  <si>
    <t>Dacryodes incurvata</t>
  </si>
  <si>
    <t>Gnetum cf. microcarpum, Piper sp.1, Nothocissus spicifera, Tetracera macrophylla</t>
  </si>
  <si>
    <t>Piper sp. 1, Agelaea macrophylla</t>
  </si>
  <si>
    <t>G13T120</t>
  </si>
  <si>
    <t>G13T121</t>
  </si>
  <si>
    <t>G13T122</t>
  </si>
  <si>
    <t>2013- may be part of T55</t>
  </si>
  <si>
    <t>G13T123</t>
  </si>
  <si>
    <t>previously ID-ed as Santiria apiculata var. rubra, cf. T06</t>
  </si>
  <si>
    <t>G13T124</t>
  </si>
  <si>
    <t>G13T125</t>
  </si>
  <si>
    <t>G13T126</t>
  </si>
  <si>
    <t>G13T127</t>
  </si>
  <si>
    <t>G13T128</t>
  </si>
  <si>
    <t>G13T129</t>
  </si>
  <si>
    <t>G13T13</t>
  </si>
  <si>
    <t>Uncollected; 2012 - fallen below dbh, 2013- fallen below dbh</t>
  </si>
  <si>
    <t>G13T130</t>
  </si>
  <si>
    <t>G13T131</t>
  </si>
  <si>
    <t>Dacroydes longifolia, Spiral leaves, resinous</t>
  </si>
  <si>
    <t>G13T132</t>
  </si>
  <si>
    <t>G13T133</t>
  </si>
  <si>
    <t>G13T134</t>
  </si>
  <si>
    <t>collected, white sap</t>
  </si>
  <si>
    <t>G13T135</t>
  </si>
  <si>
    <t>Nothocissus spicifera, Agelaea macrophylla</t>
  </si>
  <si>
    <t xml:space="preserve">Dacroydes longifolia </t>
  </si>
  <si>
    <t>G13T135B</t>
  </si>
  <si>
    <t>G13T136</t>
  </si>
  <si>
    <t>G13T13B</t>
  </si>
  <si>
    <t>G13T13C</t>
  </si>
  <si>
    <t>G13T13D</t>
  </si>
  <si>
    <t>G13T14</t>
  </si>
  <si>
    <t>G13T15A</t>
  </si>
  <si>
    <t>dead at 3.2</t>
  </si>
  <si>
    <t>2013- on the line, slanted outwards of the plot</t>
  </si>
  <si>
    <t>G13T15B</t>
  </si>
  <si>
    <t>G13T15C</t>
  </si>
  <si>
    <t>G13T15D</t>
  </si>
  <si>
    <t>G13T15E</t>
  </si>
  <si>
    <t>2013- slanted out the plot</t>
  </si>
  <si>
    <t>G13T15F</t>
  </si>
  <si>
    <t>G13T16</t>
  </si>
  <si>
    <t>G13T17</t>
  </si>
  <si>
    <t>G13T18</t>
  </si>
  <si>
    <t>G13T19a</t>
  </si>
  <si>
    <t>Take note of climber, fallen below chest height</t>
  </si>
  <si>
    <t>Uncollected; 2012 - slanted, resprout from side, 2013- fallen below chest height, stem B to F are multiple branches of this stem</t>
  </si>
  <si>
    <t>G13T19B</t>
  </si>
  <si>
    <t>G13T19C</t>
  </si>
  <si>
    <t>G13T19D</t>
  </si>
  <si>
    <t>G13T19E</t>
  </si>
  <si>
    <t>G13T19F</t>
  </si>
  <si>
    <t>2013- dead, measured at 0.9</t>
  </si>
  <si>
    <t>G13T19G</t>
  </si>
  <si>
    <t>G13T19H</t>
  </si>
  <si>
    <t>G13T20</t>
  </si>
  <si>
    <t>G13T21</t>
  </si>
  <si>
    <t>G13T22</t>
  </si>
  <si>
    <t>Erycibe tomentosa, Tetracera macrophylla</t>
  </si>
  <si>
    <t>Agelaea macrophylla, Tetracera macrophylla</t>
  </si>
  <si>
    <t>G13T23</t>
  </si>
  <si>
    <t>Dalbergia pseudocissus</t>
  </si>
  <si>
    <t>G13T23B</t>
  </si>
  <si>
    <t>G13T24</t>
  </si>
  <si>
    <t>G13T25</t>
  </si>
  <si>
    <t>Uncollected, 2013 measured below and above a notch</t>
  </si>
  <si>
    <t>G13T26</t>
  </si>
  <si>
    <t>G13T27</t>
  </si>
  <si>
    <t>Dacroydes longifolia, Measured over climber at 4.0; Previously ID-ed as Santiria apiculata var. rubra</t>
  </si>
  <si>
    <t>Memecylon floridum</t>
  </si>
  <si>
    <t>2013- measured over climber at 3.7</t>
  </si>
  <si>
    <t>G13T28</t>
  </si>
  <si>
    <t>G13T29A</t>
  </si>
  <si>
    <t>2012 - top snapped, 2013- snapped, below chest height , and broken</t>
  </si>
  <si>
    <t>G13T29B</t>
  </si>
  <si>
    <t>G13T30A</t>
  </si>
  <si>
    <t>G13T30B</t>
  </si>
  <si>
    <t xml:space="preserve">Top snapped, resprouted </t>
  </si>
  <si>
    <t>G13T31</t>
  </si>
  <si>
    <t>previously ID-ed as Santiria apiculata var. rubra, On the line, resprouted, top snapped, c.f. T06</t>
  </si>
  <si>
    <t>G13T32</t>
  </si>
  <si>
    <t>G13T33</t>
  </si>
  <si>
    <t>2012 - slanted, 2013- no more leaves</t>
  </si>
  <si>
    <t>G13T34</t>
  </si>
  <si>
    <t>Slant outside the plot</t>
  </si>
  <si>
    <t>2013- grow outward of plots</t>
  </si>
  <si>
    <t>G13T35</t>
  </si>
  <si>
    <t>Memecylon garcinioides</t>
  </si>
  <si>
    <t>G13T36</t>
  </si>
  <si>
    <t>G13T37</t>
  </si>
  <si>
    <t>G13T38</t>
  </si>
  <si>
    <t>G13T39</t>
  </si>
  <si>
    <t>Piper flavimarginatum, Erycibe tomentosa</t>
  </si>
  <si>
    <t>G13T40</t>
  </si>
  <si>
    <t>G13T41</t>
  </si>
  <si>
    <t>G13T42</t>
  </si>
  <si>
    <t>G13T43</t>
  </si>
  <si>
    <t>G13T44</t>
  </si>
  <si>
    <t>G13T45</t>
  </si>
  <si>
    <t>Rourea mimosoides, Nothocissus spicifera, Rourea acutipetala</t>
  </si>
  <si>
    <t>G13T46</t>
  </si>
  <si>
    <t>G13T47</t>
  </si>
  <si>
    <t>Fibraurea tinctoria, Fissistigma latifolium var. ovoideum</t>
  </si>
  <si>
    <t>G13T48</t>
  </si>
  <si>
    <t>G13T48B</t>
  </si>
  <si>
    <t>G13T48C</t>
  </si>
  <si>
    <t>G13T49</t>
  </si>
  <si>
    <t>G13T50A</t>
  </si>
  <si>
    <t>G13T50B</t>
  </si>
  <si>
    <t>cannot see climber</t>
  </si>
  <si>
    <t>Measured over climber at 6.6</t>
  </si>
  <si>
    <t>G13T50C</t>
  </si>
  <si>
    <t>G13T50D</t>
  </si>
  <si>
    <t>G13T51A</t>
  </si>
  <si>
    <t>G13T51B</t>
  </si>
  <si>
    <t>2013- broken</t>
  </si>
  <si>
    <t>G13T52</t>
  </si>
  <si>
    <t>Psychotria penangensis, Erycibe tomentosa</t>
  </si>
  <si>
    <t>previously ID-ed as Garcinia forbesii, Dead at 7.3</t>
  </si>
  <si>
    <t>G13T53</t>
  </si>
  <si>
    <t>G13T54</t>
  </si>
  <si>
    <t>Dacroydes longifolia, previously identifed as Santiria apiculata var. rubra</t>
  </si>
  <si>
    <t>G13T55</t>
  </si>
  <si>
    <t>2012 - resprout, 2013- top snapped, hence the 2012 resprout</t>
  </si>
  <si>
    <t>G13T55B</t>
  </si>
  <si>
    <t>G13T55C</t>
  </si>
  <si>
    <t>G13T55D</t>
  </si>
  <si>
    <t>G13T56</t>
  </si>
  <si>
    <t>G13T57</t>
  </si>
  <si>
    <t>G13T58</t>
  </si>
  <si>
    <t>Fibraurea tinctoria, Gnetum cf. microcarpum</t>
  </si>
  <si>
    <t>G13T59</t>
  </si>
  <si>
    <t>G13T60</t>
  </si>
  <si>
    <t>Dead at 3.9</t>
  </si>
  <si>
    <t>G13T61</t>
  </si>
  <si>
    <t>G13T62</t>
  </si>
  <si>
    <t>G13T63</t>
  </si>
  <si>
    <t>G13T64A</t>
  </si>
  <si>
    <t>G13T64B</t>
  </si>
  <si>
    <t>G13T65</t>
  </si>
  <si>
    <t>G13T66</t>
  </si>
  <si>
    <t>G13T67</t>
  </si>
  <si>
    <t>G13T68</t>
  </si>
  <si>
    <t>G13T69</t>
  </si>
  <si>
    <t>2013- dead, measured at 1.2</t>
  </si>
  <si>
    <t>G13T69B</t>
  </si>
  <si>
    <t>G13T70</t>
  </si>
  <si>
    <t>G13T71</t>
  </si>
  <si>
    <t>G13T72A</t>
  </si>
  <si>
    <t>G13T72B</t>
  </si>
  <si>
    <t>G13T72C</t>
  </si>
  <si>
    <t>2013- fusion of two stems</t>
  </si>
  <si>
    <t>G13T72D</t>
  </si>
  <si>
    <t>2013- dead at 0.9</t>
  </si>
  <si>
    <t>G13T73</t>
  </si>
  <si>
    <t>c.f. T06</t>
  </si>
  <si>
    <t>2013- previously mis-Id as Santiria apiculata</t>
  </si>
  <si>
    <t>G13T74</t>
  </si>
  <si>
    <t>G13T75</t>
  </si>
  <si>
    <t>G13T76</t>
  </si>
  <si>
    <t>G13T77</t>
  </si>
  <si>
    <t>G13T78</t>
  </si>
  <si>
    <t>G13T79</t>
  </si>
  <si>
    <t>G13T80</t>
  </si>
  <si>
    <t>G13T81</t>
  </si>
  <si>
    <t>previously ID-ed as Santiria apiculata var. rubra, dead at 1.4</t>
  </si>
  <si>
    <t>G13T82</t>
  </si>
  <si>
    <t>Dacryodes puberula</t>
  </si>
  <si>
    <t>G13T83</t>
  </si>
  <si>
    <t>G13T83B</t>
  </si>
  <si>
    <t>G13T84A</t>
  </si>
  <si>
    <t>G13T84B</t>
  </si>
  <si>
    <t>2013- dead at 1.3</t>
  </si>
  <si>
    <t>G13T85</t>
  </si>
  <si>
    <t>G13T86</t>
  </si>
  <si>
    <t>G13T87</t>
  </si>
  <si>
    <t>Agelaea macrophylla, Piper cf. flavimarginatum</t>
  </si>
  <si>
    <t>2012 - Resprout, top snapped</t>
  </si>
  <si>
    <t>G13T88</t>
  </si>
  <si>
    <t>G13T89</t>
  </si>
  <si>
    <t>Agelaea macrophylla, Tetracera cf. macrophylla</t>
  </si>
  <si>
    <t>same stem as T90</t>
  </si>
  <si>
    <t>Same stem as T90</t>
  </si>
  <si>
    <t>G13T90A</t>
  </si>
  <si>
    <t>same stem as T89</t>
  </si>
  <si>
    <t>2013- effect of stipule fallen?</t>
  </si>
  <si>
    <t>G13T90B</t>
  </si>
  <si>
    <t>G13T90C</t>
  </si>
  <si>
    <t>G13T91</t>
  </si>
  <si>
    <t>G13T92</t>
  </si>
  <si>
    <t>Agelaea macrophylla, Unknown climber</t>
  </si>
  <si>
    <t>G13T93</t>
  </si>
  <si>
    <t>G13T94</t>
  </si>
  <si>
    <t>Rourea mimosoides, Tetracera cf. macrophylla</t>
  </si>
  <si>
    <t>G13T95</t>
  </si>
  <si>
    <t>G13T96</t>
  </si>
  <si>
    <t>G13T97A</t>
  </si>
  <si>
    <t>G13T97B</t>
  </si>
  <si>
    <t>G13T97C</t>
  </si>
  <si>
    <t>G13T97D</t>
  </si>
  <si>
    <t>G13T98</t>
  </si>
  <si>
    <t>G13T99</t>
  </si>
  <si>
    <t>previously ID-ed as Timonius flavescens</t>
  </si>
  <si>
    <t>G13T99B</t>
  </si>
  <si>
    <t>G13T99C</t>
  </si>
  <si>
    <t>G13T99D</t>
  </si>
  <si>
    <t>G13T99E</t>
  </si>
  <si>
    <t>G13T99F</t>
  </si>
  <si>
    <t>G13T99G</t>
  </si>
  <si>
    <t>G13T99H</t>
  </si>
  <si>
    <t>G13T99I</t>
  </si>
  <si>
    <t>slanted, dead at 1.5</t>
  </si>
  <si>
    <t>2013- slanted, bend outside plot</t>
  </si>
  <si>
    <t>G13T99J</t>
  </si>
  <si>
    <t>G14T01</t>
  </si>
  <si>
    <t>Uncollected, 2013- resprout, top dead</t>
  </si>
  <si>
    <t>G14T02</t>
  </si>
  <si>
    <t>G14T03</t>
  </si>
  <si>
    <t>G14T04</t>
  </si>
  <si>
    <t>G14T05</t>
  </si>
  <si>
    <t>G14T06</t>
  </si>
  <si>
    <t>G14T07</t>
  </si>
  <si>
    <t>G14T08</t>
  </si>
  <si>
    <t>G14T08B</t>
  </si>
  <si>
    <t>dead at 1.2, no leaves</t>
  </si>
  <si>
    <t>G14T09</t>
  </si>
  <si>
    <t>measured above knob</t>
  </si>
  <si>
    <t>same tree as T08</t>
  </si>
  <si>
    <t>Uncollected, top broken</t>
  </si>
  <si>
    <t>G14T10</t>
  </si>
  <si>
    <t>Fibraurea tincotria, Willughbeia coriacea</t>
  </si>
  <si>
    <t>G14T100</t>
  </si>
  <si>
    <t>Might be an old stem</t>
  </si>
  <si>
    <t>G14T101</t>
  </si>
  <si>
    <t>G14T101B</t>
  </si>
  <si>
    <t>G14T102</t>
  </si>
  <si>
    <t>G14T103</t>
  </si>
  <si>
    <t>G14T104</t>
  </si>
  <si>
    <t>G14T105</t>
  </si>
  <si>
    <t>G14T106</t>
  </si>
  <si>
    <t>G14T107</t>
  </si>
  <si>
    <t>Rourea mimosoides, Ventilago malaccensis</t>
  </si>
  <si>
    <t>G14T108</t>
  </si>
  <si>
    <t>collected, might be T94</t>
  </si>
  <si>
    <t>G14T109</t>
  </si>
  <si>
    <t>Rourea mimosoides, Willughbeia coriacea</t>
  </si>
  <si>
    <t>G14T11</t>
  </si>
  <si>
    <t>G14T110</t>
  </si>
  <si>
    <t>G14T111</t>
  </si>
  <si>
    <t>G14T112</t>
  </si>
  <si>
    <t>G14T113</t>
  </si>
  <si>
    <t>G14T114</t>
  </si>
  <si>
    <t>G14T115</t>
  </si>
  <si>
    <t>G14T116</t>
  </si>
  <si>
    <t>G14T117</t>
  </si>
  <si>
    <t>G14T118</t>
  </si>
  <si>
    <t>G14T12</t>
  </si>
  <si>
    <t>G14T13</t>
  </si>
  <si>
    <t>G14T14</t>
  </si>
  <si>
    <t>Willughbeia coriacea, Rourea mimosoides</t>
  </si>
  <si>
    <t>Uncollected, 2013- mostly leafless</t>
  </si>
  <si>
    <t>G14T14B</t>
  </si>
  <si>
    <t>G14T15</t>
  </si>
  <si>
    <t>G14T16</t>
  </si>
  <si>
    <t>Grenacheria amentaceae</t>
  </si>
  <si>
    <t>G14T17</t>
  </si>
  <si>
    <t>Ficus globosa, Willughbeia coriacea</t>
  </si>
  <si>
    <t>Fibraurea tinctoria, Willughbeia coriacea, Psychotria sarmentosa</t>
  </si>
  <si>
    <t>Gnetum microcarpum, Fibraurea tinctoria, Willughbeia coriacea</t>
  </si>
  <si>
    <t>G14T18</t>
  </si>
  <si>
    <t>G14T19</t>
  </si>
  <si>
    <t>G14T20</t>
  </si>
  <si>
    <t>G14T21</t>
  </si>
  <si>
    <t>G14T22</t>
  </si>
  <si>
    <t>previously ID-ed as Garcinia forbesii, Measured over climber at 5.8</t>
  </si>
  <si>
    <t>G14T23</t>
  </si>
  <si>
    <t>G14T24</t>
  </si>
  <si>
    <t>Memecylon dichotomum</t>
  </si>
  <si>
    <t>G14T25</t>
  </si>
  <si>
    <t>G14T26</t>
  </si>
  <si>
    <t>G14T27</t>
  </si>
  <si>
    <t>G14T28</t>
  </si>
  <si>
    <t>G14T29</t>
  </si>
  <si>
    <t>G14T30</t>
  </si>
  <si>
    <t>G14T31</t>
  </si>
  <si>
    <t>Top broken</t>
  </si>
  <si>
    <t>G14T32</t>
  </si>
  <si>
    <t>Rourea mimosoides, Rourea minor, Artabotrys cf. suaveolens</t>
  </si>
  <si>
    <t>G14T33</t>
  </si>
  <si>
    <t>G14T34</t>
  </si>
  <si>
    <t>G14T35</t>
  </si>
  <si>
    <t>2013- measured over climber at 1.5</t>
  </si>
  <si>
    <t>G14T36</t>
  </si>
  <si>
    <t>G14T37</t>
  </si>
  <si>
    <t>G14T38</t>
  </si>
  <si>
    <t>G14T39</t>
  </si>
  <si>
    <t>Willughbeia coriacea, Erycibe tomentosa</t>
  </si>
  <si>
    <t>G14T40</t>
  </si>
  <si>
    <t>G14T41</t>
  </si>
  <si>
    <t>G14T42</t>
  </si>
  <si>
    <t>G14T43</t>
  </si>
  <si>
    <t>G14T44</t>
  </si>
  <si>
    <t>G14T45</t>
  </si>
  <si>
    <t>G14T46</t>
  </si>
  <si>
    <t>G14T47</t>
  </si>
  <si>
    <t>G14T48</t>
  </si>
  <si>
    <t>G14T49</t>
  </si>
  <si>
    <t>G14T50</t>
  </si>
  <si>
    <t>G14T51</t>
  </si>
  <si>
    <t>G14T52</t>
  </si>
  <si>
    <t>G14T53</t>
  </si>
  <si>
    <t>G14T53B</t>
  </si>
  <si>
    <t>G14T54</t>
  </si>
  <si>
    <t>previously ID-ed as Garcinia forbesii, crushed</t>
  </si>
  <si>
    <t>2012 - slanted/crushed, 2013- slanted</t>
  </si>
  <si>
    <t>G14T54B</t>
  </si>
  <si>
    <t>previously ID-ed as Garcinia forbesii, broken, tag removed</t>
  </si>
  <si>
    <t>G14T54C</t>
  </si>
  <si>
    <t>G14T55</t>
  </si>
  <si>
    <t>G14T55B</t>
  </si>
  <si>
    <t>G14T56</t>
  </si>
  <si>
    <t>G14T57</t>
  </si>
  <si>
    <t>G14T58</t>
  </si>
  <si>
    <t>G14T59</t>
  </si>
  <si>
    <t>G14T60</t>
  </si>
  <si>
    <t>G14T61</t>
  </si>
  <si>
    <t>Previously ID-ed as Garcinia forbesii</t>
  </si>
  <si>
    <t>G14T62</t>
  </si>
  <si>
    <t>G14T63</t>
  </si>
  <si>
    <t>G14T64</t>
  </si>
  <si>
    <t>G14T65A</t>
  </si>
  <si>
    <t>All T65 stems resprouted from fallen log</t>
  </si>
  <si>
    <t>2013- resprout from fallen log</t>
  </si>
  <si>
    <t>G14T65B</t>
  </si>
  <si>
    <t>G14T65C</t>
  </si>
  <si>
    <t>G14T65D</t>
  </si>
  <si>
    <t>G14T65E</t>
  </si>
  <si>
    <t>G14T65F</t>
  </si>
  <si>
    <t>G14T65G</t>
  </si>
  <si>
    <t>G14T66</t>
  </si>
  <si>
    <t>2013- crooked</t>
  </si>
  <si>
    <t>G14T67</t>
  </si>
  <si>
    <t>G14T68A</t>
  </si>
  <si>
    <t>resprout from fallen log</t>
  </si>
  <si>
    <t>2013- resprouts</t>
  </si>
  <si>
    <t>G14T68B</t>
  </si>
  <si>
    <t>broken, tag removed, resprout from fallen log</t>
  </si>
  <si>
    <t>G14T68C</t>
  </si>
  <si>
    <t>G14T68D</t>
  </si>
  <si>
    <t>G14T69</t>
  </si>
  <si>
    <t>G14T70</t>
  </si>
  <si>
    <t>G14T71A</t>
  </si>
  <si>
    <t>dead at 1.2, slanted</t>
  </si>
  <si>
    <t>2013- on the line, resprout</t>
  </si>
  <si>
    <t>G14T71B</t>
  </si>
  <si>
    <t>G14T71C</t>
  </si>
  <si>
    <t>G14T71D</t>
  </si>
  <si>
    <t>G14T71E</t>
  </si>
  <si>
    <t>G14T71F</t>
  </si>
  <si>
    <t>G14T71G</t>
  </si>
  <si>
    <t>G14T71H</t>
  </si>
  <si>
    <t>G14T71I</t>
  </si>
  <si>
    <t>G14T71J</t>
  </si>
  <si>
    <t>G14T71K</t>
  </si>
  <si>
    <t>G14T71L</t>
  </si>
  <si>
    <t>G14T72A</t>
  </si>
  <si>
    <t>G14T72B</t>
  </si>
  <si>
    <t>G14T73A</t>
  </si>
  <si>
    <t>dead at 1.0, resprout</t>
  </si>
  <si>
    <t>G14T73B</t>
  </si>
  <si>
    <t>G14T73C</t>
  </si>
  <si>
    <t>G14T73D</t>
  </si>
  <si>
    <t>G14T73E</t>
  </si>
  <si>
    <t>dead at 1.4; resprout</t>
  </si>
  <si>
    <t>G14T74</t>
  </si>
  <si>
    <t>c.f. Antidesma sp. Collected</t>
  </si>
  <si>
    <t>G14T75A</t>
  </si>
  <si>
    <t>G14T75B</t>
  </si>
  <si>
    <t>G14T76</t>
  </si>
  <si>
    <t>G14T77</t>
  </si>
  <si>
    <t>G14T78</t>
  </si>
  <si>
    <t>seems to be the same tree as T80</t>
  </si>
  <si>
    <t>Willughbeia coriacea, Fibraurea tinctoria</t>
  </si>
  <si>
    <t>G14T79</t>
  </si>
  <si>
    <t>G14T80</t>
  </si>
  <si>
    <t>cf G14-U75, Previously thought to be Nephelium maingayi, seems to be the same tree as T78</t>
  </si>
  <si>
    <t>G14T81</t>
  </si>
  <si>
    <t>G14T82</t>
  </si>
  <si>
    <t>2013- top broken, resprout</t>
  </si>
  <si>
    <t>G14T83</t>
  </si>
  <si>
    <t>G14T84</t>
  </si>
  <si>
    <t>G14T85</t>
  </si>
  <si>
    <t>G14T86</t>
  </si>
  <si>
    <t>2013- top broken</t>
  </si>
  <si>
    <t>G14T87A</t>
  </si>
  <si>
    <t>Tetracera cf. fagifolia, Willughbeia coriacea</t>
  </si>
  <si>
    <t>G14T87B</t>
  </si>
  <si>
    <t>G14T88</t>
  </si>
  <si>
    <t>half broken (split) open</t>
  </si>
  <si>
    <t>G14T89</t>
  </si>
  <si>
    <t>G14T90</t>
  </si>
  <si>
    <t>G14T91</t>
  </si>
  <si>
    <t>G14T92</t>
  </si>
  <si>
    <t>G14T93</t>
  </si>
  <si>
    <t>G14T94</t>
  </si>
  <si>
    <t>G14T95</t>
  </si>
  <si>
    <t>G14T96</t>
  </si>
  <si>
    <t>G14T97</t>
  </si>
  <si>
    <t>snapped with resprout but no measurement because resprout dbh &lt;1cm</t>
  </si>
  <si>
    <t>G14T98</t>
  </si>
  <si>
    <t>G14T99</t>
  </si>
  <si>
    <t>G17T01</t>
  </si>
  <si>
    <t>2013- slanted, top dead, previously tagged as G17T32</t>
  </si>
  <si>
    <t>G17T01B</t>
  </si>
  <si>
    <t>G17T01C</t>
  </si>
  <si>
    <t>G17T01D</t>
  </si>
  <si>
    <t>G17T01E</t>
  </si>
  <si>
    <t>G17T01F</t>
  </si>
  <si>
    <t>G17T01G</t>
  </si>
  <si>
    <t>G17T02</t>
  </si>
  <si>
    <t>Nothocissus spicifera, Rourea mimosoides</t>
  </si>
  <si>
    <t>G17T03</t>
  </si>
  <si>
    <t>G17T04</t>
  </si>
  <si>
    <t>G17T05</t>
  </si>
  <si>
    <t>G17T06</t>
  </si>
  <si>
    <t>G17T07</t>
  </si>
  <si>
    <t>Uncollected; 2012 - dead; 2013- dead at 1.3</t>
  </si>
  <si>
    <t>G17T08</t>
  </si>
  <si>
    <t>G17T09A</t>
  </si>
  <si>
    <t>previously ID-ed as Garcinia forbesii, measured over climber at 5.0</t>
  </si>
  <si>
    <t>2013- measured over climber 4.5-0.3 = 4.2</t>
  </si>
  <si>
    <t>G17T09B</t>
  </si>
  <si>
    <t>G17T100</t>
  </si>
  <si>
    <t>same individual at T101</t>
  </si>
  <si>
    <t>G17T101</t>
  </si>
  <si>
    <t>same individual at T100</t>
  </si>
  <si>
    <t>G17T102A</t>
  </si>
  <si>
    <t>G17T102B</t>
  </si>
  <si>
    <t>G17T103</t>
  </si>
  <si>
    <t>G17T104</t>
  </si>
  <si>
    <t>G17T105</t>
  </si>
  <si>
    <t>G17T106</t>
  </si>
  <si>
    <t>G17T107</t>
  </si>
  <si>
    <t>G17T108</t>
  </si>
  <si>
    <t>G17T109</t>
  </si>
  <si>
    <t>G17T10A</t>
  </si>
  <si>
    <t>G17T10B</t>
  </si>
  <si>
    <t>G17T11</t>
  </si>
  <si>
    <t>G17T110</t>
  </si>
  <si>
    <t>G17T111</t>
  </si>
  <si>
    <t>G17T112</t>
  </si>
  <si>
    <t>G17T113</t>
  </si>
  <si>
    <t>G17T114</t>
  </si>
  <si>
    <t>Dacroydes longifolia, cf T47</t>
  </si>
  <si>
    <t>G17T115</t>
  </si>
  <si>
    <t>G17T116</t>
  </si>
  <si>
    <t>G17T117</t>
  </si>
  <si>
    <t>G17T118</t>
  </si>
  <si>
    <t>G17T119</t>
  </si>
  <si>
    <t>G17T12</t>
  </si>
  <si>
    <t>G17T120</t>
  </si>
  <si>
    <t>G17T121</t>
  </si>
  <si>
    <t>G17T122</t>
  </si>
  <si>
    <t>G17T123</t>
  </si>
  <si>
    <t>G17T124</t>
  </si>
  <si>
    <t>Gnetum sp., Willughbeia coriacea</t>
  </si>
  <si>
    <t>G17T125</t>
  </si>
  <si>
    <t>G17T126</t>
  </si>
  <si>
    <t>G17T127</t>
  </si>
  <si>
    <t>G17T128</t>
  </si>
  <si>
    <t>G17T129</t>
  </si>
  <si>
    <t>Gnetum sp.</t>
  </si>
  <si>
    <t>G17T13</t>
  </si>
  <si>
    <t>G17T130</t>
  </si>
  <si>
    <t>G17T131</t>
  </si>
  <si>
    <t>G17T132</t>
  </si>
  <si>
    <t>G17T133</t>
  </si>
  <si>
    <t>G17T134</t>
  </si>
  <si>
    <t>G17T135</t>
  </si>
  <si>
    <t>Willughbeia coriacea, Rourea asplenifolia</t>
  </si>
  <si>
    <t>G17T136A</t>
  </si>
  <si>
    <t>G17T136B</t>
  </si>
  <si>
    <t>2013- slanted, no leaves</t>
  </si>
  <si>
    <t>G17T137</t>
  </si>
  <si>
    <t>G17U92</t>
  </si>
  <si>
    <t>G17T138</t>
  </si>
  <si>
    <t>G17T139</t>
  </si>
  <si>
    <t>G17T14</t>
  </si>
  <si>
    <t>Is it 20.2, Alex? Check DBH, it's a climber. Collect again, 2013- collected again, DBH should be 2.3</t>
  </si>
  <si>
    <t>G17T140</t>
  </si>
  <si>
    <t>G17T141A</t>
  </si>
  <si>
    <t>G17T141B</t>
  </si>
  <si>
    <t>G17T141C</t>
  </si>
  <si>
    <t>G17T141D</t>
  </si>
  <si>
    <t>G17T142</t>
  </si>
  <si>
    <t>Syzygium?</t>
  </si>
  <si>
    <t>G17T143</t>
  </si>
  <si>
    <t>G17T144</t>
  </si>
  <si>
    <t>G17T145</t>
  </si>
  <si>
    <t>G17T146</t>
  </si>
  <si>
    <t>G17T146B</t>
  </si>
  <si>
    <t>G17T147</t>
  </si>
  <si>
    <t>G17T148A</t>
  </si>
  <si>
    <t>G17T148B</t>
  </si>
  <si>
    <t>G17T149</t>
  </si>
  <si>
    <t>G17T15</t>
  </si>
  <si>
    <t>G17T150</t>
  </si>
  <si>
    <t>G17T151</t>
  </si>
  <si>
    <t>G17T152A</t>
  </si>
  <si>
    <t>G17T152B</t>
  </si>
  <si>
    <t>G17T153</t>
  </si>
  <si>
    <t>G17T154</t>
  </si>
  <si>
    <t>G17T155</t>
  </si>
  <si>
    <t>G17T156</t>
  </si>
  <si>
    <t>G17T157</t>
  </si>
  <si>
    <t>G17T158</t>
  </si>
  <si>
    <t>Dacroydes longifolia, collected</t>
  </si>
  <si>
    <t>G17T159</t>
  </si>
  <si>
    <t>G17T16</t>
  </si>
  <si>
    <t>G17T160</t>
  </si>
  <si>
    <t>G17T161</t>
  </si>
  <si>
    <t>G17T162</t>
  </si>
  <si>
    <t>G17T163</t>
  </si>
  <si>
    <t>G17T164</t>
  </si>
  <si>
    <t>G17T165</t>
  </si>
  <si>
    <t>G17T166</t>
  </si>
  <si>
    <t>G17T167</t>
  </si>
  <si>
    <t>T110 was tagged as T167 but tag has been removed. No T167 now.</t>
  </si>
  <si>
    <t>G17T168</t>
  </si>
  <si>
    <t>G17T169</t>
  </si>
  <si>
    <t>G17T17</t>
  </si>
  <si>
    <t>Dacroydes longifolia, cf. T47</t>
  </si>
  <si>
    <t>G17T170</t>
  </si>
  <si>
    <t>G17T171</t>
  </si>
  <si>
    <t>G17T172</t>
  </si>
  <si>
    <t>G17T173</t>
  </si>
  <si>
    <t>G17T174</t>
  </si>
  <si>
    <t>G17T175</t>
  </si>
  <si>
    <t>G17T176</t>
  </si>
  <si>
    <t>G17T177</t>
  </si>
  <si>
    <t>G17T178</t>
  </si>
  <si>
    <t>G17T179</t>
  </si>
  <si>
    <t>G17T18</t>
  </si>
  <si>
    <t>G17T180</t>
  </si>
  <si>
    <t>G17T181</t>
  </si>
  <si>
    <t>G17T182</t>
  </si>
  <si>
    <t>G17T183</t>
  </si>
  <si>
    <t>dead at 0.8, snapped at top</t>
  </si>
  <si>
    <t>G17T184</t>
  </si>
  <si>
    <t>G17T185</t>
  </si>
  <si>
    <t>G17T186</t>
  </si>
  <si>
    <t>G17T19</t>
  </si>
  <si>
    <t>G17T20</t>
  </si>
  <si>
    <t>G17T21</t>
  </si>
  <si>
    <t>G17T22</t>
  </si>
  <si>
    <t>Agelaea borneensis, Rourea asplenifolia</t>
  </si>
  <si>
    <t>Slanted, Climber, 2012 - collected again, 2013- crushed by fallen tree, slanted</t>
  </si>
  <si>
    <t>G17T22B</t>
  </si>
  <si>
    <t>G17T23</t>
  </si>
  <si>
    <t>G17T23B</t>
  </si>
  <si>
    <t>G17T24</t>
  </si>
  <si>
    <t>G17T24B</t>
  </si>
  <si>
    <t>broken and dead</t>
  </si>
  <si>
    <t>G17T25</t>
  </si>
  <si>
    <t>G17T26</t>
  </si>
  <si>
    <t>G17T27</t>
  </si>
  <si>
    <t>G17T28</t>
  </si>
  <si>
    <t>G17T29</t>
  </si>
  <si>
    <t>G17T29B</t>
  </si>
  <si>
    <t>G17T30</t>
  </si>
  <si>
    <t>G17T30B</t>
  </si>
  <si>
    <t>G17T30C</t>
  </si>
  <si>
    <t>G17T31</t>
  </si>
  <si>
    <t>G17T31B</t>
  </si>
  <si>
    <t>G17T32</t>
  </si>
  <si>
    <t>2012 - resprout, 2013- found to be G17T01</t>
  </si>
  <si>
    <t>G17T33</t>
  </si>
  <si>
    <t>G17T34</t>
  </si>
  <si>
    <t>G17T35</t>
  </si>
  <si>
    <t>G17T36</t>
  </si>
  <si>
    <t>G17T37</t>
  </si>
  <si>
    <t>2013- measured over climber at 2.8</t>
  </si>
  <si>
    <t>G17T38</t>
  </si>
  <si>
    <t>G17T39</t>
  </si>
  <si>
    <t>G17T40</t>
  </si>
  <si>
    <t>G17T41</t>
  </si>
  <si>
    <t>2012 - 1.2 cm slanted, 2013- climber habit tag removed</t>
  </si>
  <si>
    <t>G17T42</t>
  </si>
  <si>
    <t>G17T42B</t>
  </si>
  <si>
    <t>G17T43</t>
  </si>
  <si>
    <t>2012 - 1.0 cm slanted, 2013- climber habit tag removed</t>
  </si>
  <si>
    <t>G17T44</t>
  </si>
  <si>
    <t>G17T44B</t>
  </si>
  <si>
    <t>G17T45</t>
  </si>
  <si>
    <t>G17T46</t>
  </si>
  <si>
    <t>Dacroydes longifolia, tagged as T47, tag changed; Previously ID-ed as Santiria apiculata var. rubra</t>
  </si>
  <si>
    <t>G17T47</t>
  </si>
  <si>
    <t>Dacroydes longifolia,Previously ID-ed as Santiria apiculata var. rubra</t>
  </si>
  <si>
    <t>G17T48</t>
  </si>
  <si>
    <t>G17T49</t>
  </si>
  <si>
    <t>G17T49B</t>
  </si>
  <si>
    <t>G17T50</t>
  </si>
  <si>
    <t>G17T51</t>
  </si>
  <si>
    <t>snapped below breast height</t>
  </si>
  <si>
    <t>2012 - resprout , 2013- top dead</t>
  </si>
  <si>
    <t>G17T51B</t>
  </si>
  <si>
    <t>G17T52</t>
  </si>
  <si>
    <t>2012 - resprout from fallen main trunk</t>
  </si>
  <si>
    <t>G17T52B</t>
  </si>
  <si>
    <t>G17T52C</t>
  </si>
  <si>
    <t>G17T53</t>
  </si>
  <si>
    <t>G17T54</t>
  </si>
  <si>
    <t>G17T55</t>
  </si>
  <si>
    <t>G17T56</t>
  </si>
  <si>
    <t>G17T57</t>
  </si>
  <si>
    <t>G17T58</t>
  </si>
  <si>
    <t>Dacroydes longifolia, pressed, collected; Previously ID-ed as Santiria apiculata var. rubra</t>
  </si>
  <si>
    <t>G17T59</t>
  </si>
  <si>
    <t>G17T60</t>
  </si>
  <si>
    <t>G17T61</t>
  </si>
  <si>
    <t>G17T62</t>
  </si>
  <si>
    <t>G17T63</t>
  </si>
  <si>
    <t>G17T63B</t>
  </si>
  <si>
    <t>G17T63C</t>
  </si>
  <si>
    <t>G17T64</t>
  </si>
  <si>
    <t>G17T65</t>
  </si>
  <si>
    <t>G17T66</t>
  </si>
  <si>
    <t>G17T66B</t>
  </si>
  <si>
    <t>G17T67</t>
  </si>
  <si>
    <t>G17T67B</t>
  </si>
  <si>
    <t>Na</t>
  </si>
  <si>
    <t>G17T68</t>
  </si>
  <si>
    <t>G17T69</t>
  </si>
  <si>
    <t>G17T70</t>
  </si>
  <si>
    <t>dead and broken</t>
  </si>
  <si>
    <t>G17T71</t>
  </si>
  <si>
    <t>G17T72</t>
  </si>
  <si>
    <t>G17T73</t>
  </si>
  <si>
    <t>G17T73B</t>
  </si>
  <si>
    <t>G17T73C</t>
  </si>
  <si>
    <t>G17T74</t>
  </si>
  <si>
    <t>G17T75</t>
  </si>
  <si>
    <t>G17T76</t>
  </si>
  <si>
    <t>G17T77</t>
  </si>
  <si>
    <t>G17T78</t>
  </si>
  <si>
    <t>G17T79</t>
  </si>
  <si>
    <t>G17T80</t>
  </si>
  <si>
    <t>G17T81</t>
  </si>
  <si>
    <t>G17T82</t>
  </si>
  <si>
    <t>G17T83</t>
  </si>
  <si>
    <t>G17T84</t>
  </si>
  <si>
    <t>G17T85</t>
  </si>
  <si>
    <t>G17T86</t>
  </si>
  <si>
    <t>G17T87</t>
  </si>
  <si>
    <t>G17T88</t>
  </si>
  <si>
    <t>G17T89</t>
  </si>
  <si>
    <t>G17T90</t>
  </si>
  <si>
    <t>2013- resprout from fallen tree</t>
  </si>
  <si>
    <t>G17T90B</t>
  </si>
  <si>
    <t>G17T90C</t>
  </si>
  <si>
    <t>G17T90D</t>
  </si>
  <si>
    <t>G17T90E</t>
  </si>
  <si>
    <t>stunted</t>
  </si>
  <si>
    <t>G17T91</t>
  </si>
  <si>
    <t>G17T92</t>
  </si>
  <si>
    <t>G17T93</t>
  </si>
  <si>
    <t>G17T94</t>
  </si>
  <si>
    <t>G17T95</t>
  </si>
  <si>
    <t>G17T96</t>
  </si>
  <si>
    <t>compound leaves, spiral</t>
  </si>
  <si>
    <t>G17T97</t>
  </si>
  <si>
    <t>G17T98</t>
  </si>
  <si>
    <t>G17T99</t>
  </si>
  <si>
    <t>G21T01</t>
  </si>
  <si>
    <t>Agelaea borneensis, Agelaea macrophylla</t>
  </si>
  <si>
    <t>Fibraurea tinctoria, Agelaea macrophylla, Agelaea borneensis</t>
  </si>
  <si>
    <t>Agelaea macrophylla, Agelaea borneensis</t>
  </si>
  <si>
    <t>G21T02</t>
  </si>
  <si>
    <t>Rourea mimosoides, Fibraurea tinctoria, Agelaea macrophylla</t>
  </si>
  <si>
    <t>Agelaea macrophylla, Fibraurea tinctoria</t>
  </si>
  <si>
    <t>G21T03</t>
  </si>
  <si>
    <t>G21T04</t>
  </si>
  <si>
    <t>Uncollected, resprouting</t>
  </si>
  <si>
    <t>G21T05</t>
  </si>
  <si>
    <t>Top snap, resprout</t>
  </si>
  <si>
    <t>G21T06</t>
  </si>
  <si>
    <t>Top snapped, fallen below 1.3m</t>
  </si>
  <si>
    <t>G21T06B</t>
  </si>
  <si>
    <t>G21T07</t>
  </si>
  <si>
    <t>G21T08</t>
  </si>
  <si>
    <t>Agelaea macrophylla, Piper sp. 1</t>
  </si>
  <si>
    <t>G21T09A</t>
  </si>
  <si>
    <t>G21T09B</t>
  </si>
  <si>
    <t>2012 - crushed by dead tree, slanted, 2013- crused by fallen tree</t>
  </si>
  <si>
    <t>G21T10</t>
  </si>
  <si>
    <t>Piper sp. 1, Fibraurea tinctoria, Agelaea macrophylla</t>
  </si>
  <si>
    <t>Piper sp. 1, Agelaea macrophylla, Fibraurea tinctoria</t>
  </si>
  <si>
    <t>Agelaea macrophylla, Piper porphyrophyllum</t>
  </si>
  <si>
    <t>G21T11</t>
  </si>
  <si>
    <t>G21T12</t>
  </si>
  <si>
    <t>Gnetum cf. microcarpum, Piper sp. 1</t>
  </si>
  <si>
    <t>G21T13</t>
  </si>
  <si>
    <t>ID was wrong, thought to be Gynotroches axillaris</t>
  </si>
  <si>
    <t>G21T14</t>
  </si>
  <si>
    <t>G21T15</t>
  </si>
  <si>
    <t>G21T16</t>
  </si>
  <si>
    <t>Fibraurea tinctoria, Agelaea macrophylla</t>
  </si>
  <si>
    <t>Agelaea macrophylla, Gnetum cf. microcarpum</t>
  </si>
  <si>
    <t>Measured over climber at 4.0</t>
  </si>
  <si>
    <t>Gnetum microcarpum, Agelaea macrophylla</t>
  </si>
  <si>
    <t>G21T17</t>
  </si>
  <si>
    <t>Uncollected, 2013- measured over climber at 2.4</t>
  </si>
  <si>
    <t>G21T18</t>
  </si>
  <si>
    <t>G21T18B</t>
  </si>
  <si>
    <t>2012 - dead, 2013- revivied?</t>
  </si>
  <si>
    <t>G21T19</t>
  </si>
  <si>
    <t>Measured over climber at 2.8, slanted</t>
  </si>
  <si>
    <t>G21T20</t>
  </si>
  <si>
    <t>G21T20B</t>
  </si>
  <si>
    <t>G21T21</t>
  </si>
  <si>
    <t>G21T22</t>
  </si>
  <si>
    <t>G21T23</t>
  </si>
  <si>
    <t>Gnetum cf. microcarpum, Agelaea macrophylla</t>
  </si>
  <si>
    <t>G21T24</t>
  </si>
  <si>
    <t>dead at 11.9</t>
  </si>
  <si>
    <t>Piper flavimarginatum, Agelaea macrophylla</t>
  </si>
  <si>
    <t>G21T25</t>
  </si>
  <si>
    <t>bent, 2013- fallen onto ground</t>
  </si>
  <si>
    <t>G21T26</t>
  </si>
  <si>
    <t>G21T27</t>
  </si>
  <si>
    <t>G21T27B</t>
  </si>
  <si>
    <t>G21T28</t>
  </si>
  <si>
    <t>Agelaea macrophylla, Rourea mimosoides, Gnetum cf. microcarpum</t>
  </si>
  <si>
    <t>Fibraurea tinctoria, Agelaea macrophylla, Gnetum cf. microcarpum</t>
  </si>
  <si>
    <t>Measured over climber at 4.6</t>
  </si>
  <si>
    <t>G21T29</t>
  </si>
  <si>
    <t>G21T30</t>
  </si>
  <si>
    <t>Agelaea macrophylla, Gnetum cf. microcarpum, Agelaea borneensis, Rourea mimosoides</t>
  </si>
  <si>
    <t>Agelaea borneensis, Agelaea macrophylla, Gnetum cf. microcarpum, Rourea mimosoides</t>
  </si>
  <si>
    <t>Agelaea borneensis, Gnetum cf. microcarpum</t>
  </si>
  <si>
    <t>Agelaea borneensis, Gnetum microcarpum</t>
  </si>
  <si>
    <t>G21T31</t>
  </si>
  <si>
    <t>G21T32</t>
  </si>
  <si>
    <t>G21T33</t>
  </si>
  <si>
    <t>G21T34</t>
  </si>
  <si>
    <t>G21T35</t>
  </si>
  <si>
    <t>G21T36</t>
  </si>
  <si>
    <t>Agelaea macrophylla, Kunstleria ridleyi</t>
  </si>
  <si>
    <t>2013- previously mis-id as Calophyllum wallichianum</t>
  </si>
  <si>
    <t>G21T37A</t>
  </si>
  <si>
    <t>Agelaea borneensis, Agelaea macrophylla, Rourea mimosoides</t>
  </si>
  <si>
    <t>Agelaea borneensis, Iodes ovalis</t>
  </si>
  <si>
    <t>G21T37B</t>
  </si>
  <si>
    <t>G21T38</t>
  </si>
  <si>
    <t>G21T39</t>
  </si>
  <si>
    <t>G21T40</t>
  </si>
  <si>
    <t>G21T41</t>
  </si>
  <si>
    <t>G21T42</t>
  </si>
  <si>
    <t>G21T43</t>
  </si>
  <si>
    <t>G21T44</t>
  </si>
  <si>
    <t>G21T45</t>
  </si>
  <si>
    <t>G21T46</t>
  </si>
  <si>
    <t>G21T47</t>
  </si>
  <si>
    <t>G21T48</t>
  </si>
  <si>
    <t>2013- outside line</t>
  </si>
  <si>
    <t>G21T49</t>
  </si>
  <si>
    <t>G21T50</t>
  </si>
  <si>
    <t>2013- measured over climber at 3.6</t>
  </si>
  <si>
    <t>G21T51</t>
  </si>
  <si>
    <t>G21T51B</t>
  </si>
  <si>
    <t>G21T52</t>
  </si>
  <si>
    <t>G21T53</t>
  </si>
  <si>
    <t>Oxyceros bispinosa, Agelaea macrophylla</t>
  </si>
  <si>
    <t>G21T54</t>
  </si>
  <si>
    <t>G21T55</t>
  </si>
  <si>
    <t>G21T56</t>
  </si>
  <si>
    <t>G21T57</t>
  </si>
  <si>
    <t>G21T58</t>
  </si>
  <si>
    <t>G21T59</t>
  </si>
  <si>
    <t>G21T60</t>
  </si>
  <si>
    <t>G21T61</t>
  </si>
  <si>
    <t>G21T62</t>
  </si>
  <si>
    <t>G21T63</t>
  </si>
  <si>
    <t>G21T64</t>
  </si>
  <si>
    <t>G21T65</t>
  </si>
  <si>
    <t>Rourea mimosoides, Agelaea borneensis, Kunstleria ridleyi</t>
  </si>
  <si>
    <t>G21T66A</t>
  </si>
  <si>
    <t>G21T66B</t>
  </si>
  <si>
    <t>G21T67</t>
  </si>
  <si>
    <t>G21T68</t>
  </si>
  <si>
    <t>G21T69</t>
  </si>
  <si>
    <t>G21T70</t>
  </si>
  <si>
    <t>G21T71</t>
  </si>
  <si>
    <t>G21T72</t>
  </si>
  <si>
    <t>G21T72B</t>
  </si>
  <si>
    <t>G21T73</t>
  </si>
  <si>
    <t>G21T74</t>
  </si>
  <si>
    <t>G21T75</t>
  </si>
  <si>
    <t>G21T76</t>
  </si>
  <si>
    <t>G21T77</t>
  </si>
  <si>
    <t>slanted, resprout from fallen branch</t>
  </si>
  <si>
    <t>G21T78</t>
  </si>
  <si>
    <t>G21T79</t>
  </si>
  <si>
    <t>G21T80</t>
  </si>
  <si>
    <t>G2T01A</t>
  </si>
  <si>
    <t>Slanted, outside the plot</t>
  </si>
  <si>
    <t>Bend over</t>
  </si>
  <si>
    <t>G2T01B</t>
  </si>
  <si>
    <t>G2T01C</t>
  </si>
  <si>
    <t>G2T01D</t>
  </si>
  <si>
    <t>G2T01E</t>
  </si>
  <si>
    <t>G2T01F</t>
  </si>
  <si>
    <t>G2T02A</t>
  </si>
  <si>
    <t>Uncollected, Bend over</t>
  </si>
  <si>
    <t>G2T02B</t>
  </si>
  <si>
    <t>G2T02C</t>
  </si>
  <si>
    <t>2013- dead, measured at 1.0 dbh</t>
  </si>
  <si>
    <t>G2T03</t>
  </si>
  <si>
    <t>Erycibe tomentosa, Ventilago malaccensis</t>
  </si>
  <si>
    <t>G2T04</t>
  </si>
  <si>
    <t>G2T05A</t>
  </si>
  <si>
    <t>2013- measured below split</t>
  </si>
  <si>
    <t>G2T05B</t>
  </si>
  <si>
    <t>dead at 2.8</t>
  </si>
  <si>
    <t>No leaves</t>
  </si>
  <si>
    <t>G2T06A</t>
  </si>
  <si>
    <t>Uncollected, No leaves; 2012 - top no leaves; 2013- break at chest height</t>
  </si>
  <si>
    <t>G2T06B</t>
  </si>
  <si>
    <t>Dead at 9.5</t>
  </si>
  <si>
    <t>Uncollected; 2012 - top still got leaves, 2013- broken at top</t>
  </si>
  <si>
    <t>G2T07</t>
  </si>
  <si>
    <t>G2T08</t>
  </si>
  <si>
    <t>tag found on the ground</t>
  </si>
  <si>
    <t>2013- broken and resprouted but &lt; 1 cm dbh</t>
  </si>
  <si>
    <t>G2T09</t>
  </si>
  <si>
    <t>Bent outside plot</t>
  </si>
  <si>
    <t>G2T100</t>
  </si>
  <si>
    <t>G2T101</t>
  </si>
  <si>
    <t>G2T102</t>
  </si>
  <si>
    <t>G2T103</t>
  </si>
  <si>
    <t>G2T104</t>
  </si>
  <si>
    <t>G2T105</t>
  </si>
  <si>
    <t>G2T106</t>
  </si>
  <si>
    <t>G2T107</t>
  </si>
  <si>
    <t>G2T108</t>
  </si>
  <si>
    <t>G2T109</t>
  </si>
  <si>
    <t>G2T10A</t>
  </si>
  <si>
    <t>Dead at 5.3, slanted out of the plot</t>
  </si>
  <si>
    <t>Uncollected, Bend over; 2013- slanted out of the plot</t>
  </si>
  <si>
    <t>G2T10B</t>
  </si>
  <si>
    <t>Dead at 1.7, slanted out of the plot</t>
  </si>
  <si>
    <t>2013- outside of plot because resprout from stem that slanted out of the plot</t>
  </si>
  <si>
    <t>G2T10C</t>
  </si>
  <si>
    <t>Dead at 1.2, slanted out of the plot</t>
  </si>
  <si>
    <t>G2T10D</t>
  </si>
  <si>
    <t>G2T10E</t>
  </si>
  <si>
    <t>G2T10F</t>
  </si>
  <si>
    <t>G2T110</t>
  </si>
  <si>
    <t>G2T111</t>
  </si>
  <si>
    <t>G2T112A</t>
  </si>
  <si>
    <t>previously ID-ed as Phaeanthus intermedius</t>
  </si>
  <si>
    <t>G2T112B</t>
  </si>
  <si>
    <t>G2T112C</t>
  </si>
  <si>
    <t>tag broken off</t>
  </si>
  <si>
    <t>G2T112D</t>
  </si>
  <si>
    <t>G2T113</t>
  </si>
  <si>
    <t>G2T114</t>
  </si>
  <si>
    <t>G2T115</t>
  </si>
  <si>
    <t>G2T116</t>
  </si>
  <si>
    <t>G2T117</t>
  </si>
  <si>
    <t>G2T118</t>
  </si>
  <si>
    <t>G2T119</t>
  </si>
  <si>
    <t>G2T11A</t>
  </si>
  <si>
    <t>G2T11B</t>
  </si>
  <si>
    <t>G2T11C</t>
  </si>
  <si>
    <t>G2T11D</t>
  </si>
  <si>
    <t>G2T120</t>
  </si>
  <si>
    <t>G2T121</t>
  </si>
  <si>
    <t>G2T122</t>
  </si>
  <si>
    <t>G2T123</t>
  </si>
  <si>
    <t>G2T124</t>
  </si>
  <si>
    <t>G2T125</t>
  </si>
  <si>
    <t>G2T126</t>
  </si>
  <si>
    <t>G2T127</t>
  </si>
  <si>
    <t>G2T128</t>
  </si>
  <si>
    <t>G2T12A</t>
  </si>
  <si>
    <t>Missing species, top botak, resprouting; 2013- top snapped</t>
  </si>
  <si>
    <t>G2T12B</t>
  </si>
  <si>
    <t>Dead at 3.2</t>
  </si>
  <si>
    <t>G2T12C</t>
  </si>
  <si>
    <t>Dead at 2.2</t>
  </si>
  <si>
    <t>G2T12D</t>
  </si>
  <si>
    <t>G2T12E</t>
  </si>
  <si>
    <t>G2T12F</t>
  </si>
  <si>
    <t>dead at 3.6</t>
  </si>
  <si>
    <t>G2T13</t>
  </si>
  <si>
    <t>Slanted, Botak; 2013- snapped and fallen</t>
  </si>
  <si>
    <t>G2T14</t>
  </si>
  <si>
    <t>Tagged at T22</t>
  </si>
  <si>
    <t>G2T15</t>
  </si>
  <si>
    <t>G2T15B</t>
  </si>
  <si>
    <t>G2T16</t>
  </si>
  <si>
    <t>G2T16B</t>
  </si>
  <si>
    <t>Dicranopteris linearis, Rourea mimosoides</t>
  </si>
  <si>
    <t>2013- measured below and above notch</t>
  </si>
  <si>
    <t>G2T17</t>
  </si>
  <si>
    <t>G2T18</t>
  </si>
  <si>
    <t>G2T19</t>
  </si>
  <si>
    <t>Fibraurea tinctoria, Uncaria sp. 2</t>
  </si>
  <si>
    <t>G2T20</t>
  </si>
  <si>
    <t>G2T21A</t>
  </si>
  <si>
    <t>2013- previous ID-as Garcinia nigrolineata</t>
  </si>
  <si>
    <t>G2T21B</t>
  </si>
  <si>
    <t>G2T22</t>
  </si>
  <si>
    <t>measured below 1.3, without branch 22B</t>
  </si>
  <si>
    <t>2013- stem 22A and 22B are fusing together, measured over the whole thing, tag T22B not removed</t>
  </si>
  <si>
    <t>G2T22B</t>
  </si>
  <si>
    <t>measured above breast height</t>
  </si>
  <si>
    <t>Not measured, fused with T22A</t>
  </si>
  <si>
    <t>G2T23A</t>
  </si>
  <si>
    <t>G2T23B</t>
  </si>
  <si>
    <t>G2T24</t>
  </si>
  <si>
    <t>previously ID-ed as Litsea elliptica</t>
  </si>
  <si>
    <t>G2T25</t>
  </si>
  <si>
    <t>dead at 2.0, shrunk?</t>
  </si>
  <si>
    <t>G2T25B</t>
  </si>
  <si>
    <t>G2T26</t>
  </si>
  <si>
    <t>G2T27A</t>
  </si>
  <si>
    <t>Top snapped, no leaves</t>
  </si>
  <si>
    <t>G2T27B</t>
  </si>
  <si>
    <t>G2T28</t>
  </si>
  <si>
    <t>G2T29</t>
  </si>
  <si>
    <t>2013- broken and dead</t>
  </si>
  <si>
    <t>G2T30</t>
  </si>
  <si>
    <t>G2T31</t>
  </si>
  <si>
    <t>G2T32</t>
  </si>
  <si>
    <t>Erycibe tomentosa, Rourea mimosoides</t>
  </si>
  <si>
    <t>Turns out to be the same tree as T33</t>
  </si>
  <si>
    <t>Fissistigma latifolium var. ovoideum</t>
  </si>
  <si>
    <t>G2T32B</t>
  </si>
  <si>
    <t>Rourea mimosoides, Spatholobus ferrugineus</t>
  </si>
  <si>
    <t>tag changed to T32B</t>
  </si>
  <si>
    <t>Turns out to be the same tree as T32</t>
  </si>
  <si>
    <t>G2T34</t>
  </si>
  <si>
    <t>G2T35</t>
  </si>
  <si>
    <t>G2T36</t>
  </si>
  <si>
    <t>G2T37</t>
  </si>
  <si>
    <t>G2T38</t>
  </si>
  <si>
    <t>G2T39</t>
  </si>
  <si>
    <t>G2T40</t>
  </si>
  <si>
    <t>G2T41</t>
  </si>
  <si>
    <t>G2T42</t>
  </si>
  <si>
    <t>G2T43</t>
  </si>
  <si>
    <t>Rourea mimosoides, Uncaria sp. 2, Artabotrys sp.</t>
  </si>
  <si>
    <t>G2T43B</t>
  </si>
  <si>
    <t>G2T44</t>
  </si>
  <si>
    <t>G2T45</t>
  </si>
  <si>
    <t>Psychotria penangensis, Uncaria sp. 2, Rourea mimosoides</t>
  </si>
  <si>
    <t>G2T45B</t>
  </si>
  <si>
    <t>G2T46</t>
  </si>
  <si>
    <t>2013- measured above and below a branching point</t>
  </si>
  <si>
    <t>G2T47</t>
  </si>
  <si>
    <t>2012 - no T48, T49</t>
  </si>
  <si>
    <t>G2T50</t>
  </si>
  <si>
    <t xml:space="preserve">Uncaria callophylla, Mitrella kentii </t>
  </si>
  <si>
    <t>G2T51</t>
  </si>
  <si>
    <t>G2T52</t>
  </si>
  <si>
    <t>G2T53</t>
  </si>
  <si>
    <t>G2T54</t>
  </si>
  <si>
    <t>G2T55</t>
  </si>
  <si>
    <t>G2T56</t>
  </si>
  <si>
    <t>G2T57</t>
  </si>
  <si>
    <t>G2T58</t>
  </si>
  <si>
    <t>G2T59</t>
  </si>
  <si>
    <t>T83</t>
  </si>
  <si>
    <t>Accidentally tagged as T83</t>
  </si>
  <si>
    <t>G2T60</t>
  </si>
  <si>
    <t>2013-dying</t>
  </si>
  <si>
    <t>G2T61</t>
  </si>
  <si>
    <t>G2T62</t>
  </si>
  <si>
    <t>G2T63</t>
  </si>
  <si>
    <t>G2T64</t>
  </si>
  <si>
    <t>G2T65</t>
  </si>
  <si>
    <t>G2T66A</t>
  </si>
  <si>
    <t>G2T66B</t>
  </si>
  <si>
    <t>G2T67</t>
  </si>
  <si>
    <t>G2T68</t>
  </si>
  <si>
    <t>2013-near the line</t>
  </si>
  <si>
    <t>G2T69</t>
  </si>
  <si>
    <t>G2T70</t>
  </si>
  <si>
    <t>G2T71</t>
  </si>
  <si>
    <t>G2T72</t>
  </si>
  <si>
    <t>G2T73</t>
  </si>
  <si>
    <t>G2T74</t>
  </si>
  <si>
    <t>G2T75A</t>
  </si>
  <si>
    <t>dead at  1.7</t>
  </si>
  <si>
    <t>G2T75B</t>
  </si>
  <si>
    <t>G2T76A</t>
  </si>
  <si>
    <t>G2T76B</t>
  </si>
  <si>
    <t>G2T77</t>
  </si>
  <si>
    <t>G2T78</t>
  </si>
  <si>
    <t>G2T79A</t>
  </si>
  <si>
    <t>Previously ID-ed as Phaenthus intermedius</t>
  </si>
  <si>
    <t>G2T79B</t>
  </si>
  <si>
    <t>G2T79C</t>
  </si>
  <si>
    <t>G2T80</t>
  </si>
  <si>
    <t>tag dropped</t>
  </si>
  <si>
    <t>G2T81</t>
  </si>
  <si>
    <t>G2T82</t>
  </si>
  <si>
    <t>G2T83</t>
  </si>
  <si>
    <t>dead at 1.4, same individual as T59</t>
  </si>
  <si>
    <t>Supposed to be T59</t>
  </si>
  <si>
    <t>G2T84</t>
  </si>
  <si>
    <t>G2T85</t>
  </si>
  <si>
    <t>G2T86</t>
  </si>
  <si>
    <t>G2T87</t>
  </si>
  <si>
    <t>Dead at 0.9</t>
  </si>
  <si>
    <t>G2T88A</t>
  </si>
  <si>
    <t>G2T88B</t>
  </si>
  <si>
    <t>G2T89</t>
  </si>
  <si>
    <t xml:space="preserve">  </t>
  </si>
  <si>
    <t>G2T90</t>
  </si>
  <si>
    <t>G2T91</t>
  </si>
  <si>
    <t>G2T92</t>
  </si>
  <si>
    <t>G2T93</t>
  </si>
  <si>
    <t>G2T94</t>
  </si>
  <si>
    <t>G2T95</t>
  </si>
  <si>
    <t>G2T96</t>
  </si>
  <si>
    <t>Slanted, small branch</t>
  </si>
  <si>
    <t>G2T97</t>
  </si>
  <si>
    <t>G2T97B</t>
  </si>
  <si>
    <t>G2T98</t>
  </si>
  <si>
    <t>G2T99</t>
  </si>
  <si>
    <t>G4T01</t>
  </si>
  <si>
    <t>tag lost</t>
  </si>
  <si>
    <t>G4T02</t>
  </si>
  <si>
    <t>Collected sun leaf</t>
  </si>
  <si>
    <t>Piper porphyrophyllum, Ficus globosa</t>
  </si>
  <si>
    <t>G4T03</t>
  </si>
  <si>
    <t>Measured over climber at 3.0</t>
  </si>
  <si>
    <t>G4T04</t>
  </si>
  <si>
    <t>Heritiera elata</t>
  </si>
  <si>
    <t>G4T05</t>
  </si>
  <si>
    <t>G4T06</t>
  </si>
  <si>
    <t>Piper sp. 1, Spatholobus ferrugineus, Limacia scandens</t>
  </si>
  <si>
    <t>Piper porphyrophyllum, Dalbergia velutina</t>
  </si>
  <si>
    <t>G4T06B</t>
  </si>
  <si>
    <t>G4T06C</t>
  </si>
  <si>
    <t>G4T07</t>
  </si>
  <si>
    <t>Piper sp. 1, Ficus sp. 1, Spatholobus ferrugineus</t>
  </si>
  <si>
    <t>G4T08</t>
  </si>
  <si>
    <t>G4T09</t>
  </si>
  <si>
    <t>G4T10</t>
  </si>
  <si>
    <t>Piper sp.1, Fibraurea tinctoria, Gnetum cf. microcarpum</t>
  </si>
  <si>
    <t>G4T100</t>
  </si>
  <si>
    <t>G4T101</t>
  </si>
  <si>
    <t>G4T102</t>
  </si>
  <si>
    <t>G4T103</t>
  </si>
  <si>
    <t>G4T104</t>
  </si>
  <si>
    <t>G4T105</t>
  </si>
  <si>
    <t>G4T106A</t>
  </si>
  <si>
    <t>G4T106B</t>
  </si>
  <si>
    <t>Tagged last year, but not on list; might be T06B/C</t>
  </si>
  <si>
    <t>G4T106C</t>
  </si>
  <si>
    <t>tag on floor</t>
  </si>
  <si>
    <t>G4T107</t>
  </si>
  <si>
    <t>G4T108</t>
  </si>
  <si>
    <t>G4T109A</t>
  </si>
  <si>
    <t>Dacroydes longifolia, Previously thought to be Santiria apiculata var. rubra</t>
  </si>
  <si>
    <t>G4T109B</t>
  </si>
  <si>
    <t>G4T109C</t>
  </si>
  <si>
    <t>Dacroydes longifolia,</t>
  </si>
  <si>
    <t>G4T11</t>
  </si>
  <si>
    <t>G4T110</t>
  </si>
  <si>
    <t>G4T110 C01, Gynochthodes coriacea</t>
  </si>
  <si>
    <t>G4T111</t>
  </si>
  <si>
    <t>G4T112</t>
  </si>
  <si>
    <t>G4T113</t>
  </si>
  <si>
    <t>Dacroydes longifolia, G4-21, Previously thought to be Santiria apiculata var. rubra</t>
  </si>
  <si>
    <t>G4T114</t>
  </si>
  <si>
    <t>2013- half dead</t>
  </si>
  <si>
    <t>G4T115</t>
  </si>
  <si>
    <t>G4T116</t>
  </si>
  <si>
    <t>G4T117A</t>
  </si>
  <si>
    <t>sun leaf collected</t>
  </si>
  <si>
    <t>G4T117B</t>
  </si>
  <si>
    <t>Gnetum climber, G4-07</t>
  </si>
  <si>
    <t>G4T118</t>
  </si>
  <si>
    <t>G4T119</t>
  </si>
  <si>
    <t>Fallen, &lt;1.3m, not measured</t>
  </si>
  <si>
    <t>G4T12</t>
  </si>
  <si>
    <t>Piper porphyrophyllum, Scindapsus hederaceus, rourea mimosoides</t>
  </si>
  <si>
    <t>Piper sp., c.f. Scindapsus hederaceus</t>
  </si>
  <si>
    <t>G4T120</t>
  </si>
  <si>
    <t>G4T121</t>
  </si>
  <si>
    <t>G4T122</t>
  </si>
  <si>
    <t>G4T123</t>
  </si>
  <si>
    <t>Dacroydes longifolia, dead at 2.3</t>
  </si>
  <si>
    <t>G4T124</t>
  </si>
  <si>
    <t>G4T125</t>
  </si>
  <si>
    <t>Dacroydes longifolia, G4-21 Dacryodes , Previously thought to be Santiria apiculata var. rubra</t>
  </si>
  <si>
    <t>G4T126</t>
  </si>
  <si>
    <t>G4T127</t>
  </si>
  <si>
    <t>Previously  ID-ed as Cratoxylum maingayi</t>
  </si>
  <si>
    <t>Cratoxylum maingayi</t>
  </si>
  <si>
    <t>repeated tag number, previously unknown species, tree specimen collected</t>
  </si>
  <si>
    <t>G4T128A</t>
  </si>
  <si>
    <t>G4T128B</t>
  </si>
  <si>
    <t>G4T128C</t>
  </si>
  <si>
    <t>G4T128D</t>
  </si>
  <si>
    <t>G4T129</t>
  </si>
  <si>
    <t>G4T13</t>
  </si>
  <si>
    <t>G4T130</t>
  </si>
  <si>
    <t>G4T131</t>
  </si>
  <si>
    <t>G4T132</t>
  </si>
  <si>
    <t>G4T133</t>
  </si>
  <si>
    <t>G4T134</t>
  </si>
  <si>
    <t>G4T135</t>
  </si>
  <si>
    <t>G4T136</t>
  </si>
  <si>
    <t>G4T137</t>
  </si>
  <si>
    <t>G4T138</t>
  </si>
  <si>
    <t>G4T139</t>
  </si>
  <si>
    <t>G4T14</t>
  </si>
  <si>
    <t>G4T140</t>
  </si>
  <si>
    <t>G4T141</t>
  </si>
  <si>
    <t>G4T142</t>
  </si>
  <si>
    <t>G4T143</t>
  </si>
  <si>
    <t>Helicia excelsa</t>
  </si>
  <si>
    <t>G4T144</t>
  </si>
  <si>
    <t>Previously thought to be Santiria apiculata var. rubra</t>
  </si>
  <si>
    <t>G4T145</t>
  </si>
  <si>
    <t>G4T146</t>
  </si>
  <si>
    <t>G4T147</t>
  </si>
  <si>
    <t>G4T148</t>
  </si>
  <si>
    <t>G4T149</t>
  </si>
  <si>
    <t>G4T15</t>
  </si>
  <si>
    <t>G4T150</t>
  </si>
  <si>
    <t>G4T151</t>
  </si>
  <si>
    <t>G4T152</t>
  </si>
  <si>
    <t>G4T153</t>
  </si>
  <si>
    <t>Piper sp. 1, Enkleia malaccensis</t>
  </si>
  <si>
    <t>G4T154</t>
  </si>
  <si>
    <t>G4T155A</t>
  </si>
  <si>
    <t>G4T155B</t>
  </si>
  <si>
    <t>G4T155C</t>
  </si>
  <si>
    <t>G4T155D</t>
  </si>
  <si>
    <t>G4T155E</t>
  </si>
  <si>
    <t>G4T156</t>
  </si>
  <si>
    <t>G4T157</t>
  </si>
  <si>
    <t>G4T158</t>
  </si>
  <si>
    <t>G4T159</t>
  </si>
  <si>
    <t>G4T16</t>
  </si>
  <si>
    <t>Slanted; 2012 - bent below dbh; 2013-dead by resprouted</t>
  </si>
  <si>
    <t>G4T160</t>
  </si>
  <si>
    <t>G4T161</t>
  </si>
  <si>
    <t>tag collected</t>
  </si>
  <si>
    <t>G4T162</t>
  </si>
  <si>
    <t>G4T163</t>
  </si>
  <si>
    <t>Out of plot, tag removed, on the line</t>
  </si>
  <si>
    <t>G4T164</t>
  </si>
  <si>
    <t>G4T165</t>
  </si>
  <si>
    <t>Top snapped off</t>
  </si>
  <si>
    <t>G4T166</t>
  </si>
  <si>
    <t>Near NW corner, ID confirmed</t>
  </si>
  <si>
    <t>G4T167</t>
  </si>
  <si>
    <t>Might be T69</t>
  </si>
  <si>
    <t>G4T168</t>
  </si>
  <si>
    <t>Measured over climber at 1.3</t>
  </si>
  <si>
    <t>G4T169</t>
  </si>
  <si>
    <t>slanted, recollect on 12/6</t>
  </si>
  <si>
    <t>G4T16B</t>
  </si>
  <si>
    <t>G4T17</t>
  </si>
  <si>
    <t>G4T170</t>
  </si>
  <si>
    <t>G4T171</t>
  </si>
  <si>
    <t>G4T172</t>
  </si>
  <si>
    <t>G4T173</t>
  </si>
  <si>
    <t>G4T174</t>
  </si>
  <si>
    <t>G4T175</t>
  </si>
  <si>
    <t>G4T176</t>
  </si>
  <si>
    <t>G4T177</t>
  </si>
  <si>
    <t>G4T178</t>
  </si>
  <si>
    <t>G4T179</t>
  </si>
  <si>
    <t>G4T18</t>
  </si>
  <si>
    <t>G4T180</t>
  </si>
  <si>
    <t>G4T181</t>
  </si>
  <si>
    <t>G4T182</t>
  </si>
  <si>
    <t>G4T183</t>
  </si>
  <si>
    <t>G4T184</t>
  </si>
  <si>
    <t>G4T185</t>
  </si>
  <si>
    <t>G4T186</t>
  </si>
  <si>
    <t>G4T187</t>
  </si>
  <si>
    <t>G4T188</t>
  </si>
  <si>
    <t>G4T189</t>
  </si>
  <si>
    <t>previously wrongly tagged as G4T134, tag removed and now G4T189</t>
  </si>
  <si>
    <t>G4T19</t>
  </si>
  <si>
    <t>Fallen below chest height, not measured, tag not removed</t>
  </si>
  <si>
    <t>2012 - bent below dbh</t>
  </si>
  <si>
    <t>G4T190</t>
  </si>
  <si>
    <t>G4T191</t>
  </si>
  <si>
    <t>G4T192</t>
  </si>
  <si>
    <t>G4T19B</t>
  </si>
  <si>
    <t>G4T19C</t>
  </si>
  <si>
    <t>G4T20</t>
  </si>
  <si>
    <t>2013- connected to T70</t>
  </si>
  <si>
    <t>G4T21</t>
  </si>
  <si>
    <t>Rourea mimosoides, Piper sp. 1, Limacia scandens</t>
  </si>
  <si>
    <t>G4T22</t>
  </si>
  <si>
    <t>previously ID-ed as Santiria apiculata var. rubra, slanted</t>
  </si>
  <si>
    <t>2013- pressed down and resprouted</t>
  </si>
  <si>
    <t>G4T23</t>
  </si>
  <si>
    <t>2012 - dead, 2013-measured as 2.5 though is dead</t>
  </si>
  <si>
    <t>G4T24</t>
  </si>
  <si>
    <t>G4T25</t>
  </si>
  <si>
    <t>G4T26</t>
  </si>
  <si>
    <t>G4T27</t>
  </si>
  <si>
    <t>G4T28</t>
  </si>
  <si>
    <t>G4T29</t>
  </si>
  <si>
    <t>G4T30</t>
  </si>
  <si>
    <t>Salacia viminea, Spatholobus ferrugineus</t>
  </si>
  <si>
    <t>G4T31</t>
  </si>
  <si>
    <t>Measured over climber at 5.1</t>
  </si>
  <si>
    <t>G4T32</t>
  </si>
  <si>
    <t>Dioscorea orbiculata var. tenuifolia</t>
  </si>
  <si>
    <t>G4T33</t>
  </si>
  <si>
    <t>Piper sp. 1, G4T33 C01</t>
  </si>
  <si>
    <t>2013- on line</t>
  </si>
  <si>
    <t>G4T34</t>
  </si>
  <si>
    <t>G4T34B</t>
  </si>
  <si>
    <t>G4T35</t>
  </si>
  <si>
    <t>2012 - dead, 2013-measured as 1.7 though is dead</t>
  </si>
  <si>
    <t>G4T36</t>
  </si>
  <si>
    <t>G4T37</t>
  </si>
  <si>
    <t>G4T37B</t>
  </si>
  <si>
    <t>G4T38</t>
  </si>
  <si>
    <t>Previously ID-ed as Gordonia singaporiana</t>
  </si>
  <si>
    <t>Psychotria sp.</t>
  </si>
  <si>
    <t>G4T39</t>
  </si>
  <si>
    <t>Uncollected; 2012 - top part dead, bottom part still alive</t>
  </si>
  <si>
    <t>G4T40</t>
  </si>
  <si>
    <t>G4T40B</t>
  </si>
  <si>
    <t>G4T41</t>
  </si>
  <si>
    <t>G4T42</t>
  </si>
  <si>
    <t>G4T43</t>
  </si>
  <si>
    <t>Gnetum cf. microcarpum, Willughbeia coriacea</t>
  </si>
  <si>
    <t>G4T44</t>
  </si>
  <si>
    <t>G4T45</t>
  </si>
  <si>
    <t>G4T45B</t>
  </si>
  <si>
    <t>G4T46</t>
  </si>
  <si>
    <t>Uncollected, 2013- original stem snapped, regrowth above point of snapping. Consider regrowth as "A"</t>
  </si>
  <si>
    <t>G4T46B</t>
  </si>
  <si>
    <t>Cannot find entry on datasheet</t>
  </si>
  <si>
    <t>G4T47</t>
  </si>
  <si>
    <t>previously ID-ed as Santiria apiculata var. rubra, dead at 2.0</t>
  </si>
  <si>
    <t>2013- mis-id previously as Santiria laevigata</t>
  </si>
  <si>
    <t>G4T48A</t>
  </si>
  <si>
    <t>G4T48B</t>
  </si>
  <si>
    <t>G4T48C</t>
  </si>
  <si>
    <t>G4T49</t>
  </si>
  <si>
    <t>measured over climber at 1.9</t>
  </si>
  <si>
    <t>G4T50</t>
  </si>
  <si>
    <t>G4T51</t>
  </si>
  <si>
    <t>G4T52</t>
  </si>
  <si>
    <t>G4T53</t>
  </si>
  <si>
    <t>G4T54</t>
  </si>
  <si>
    <t>G4T55</t>
  </si>
  <si>
    <t>G4T56</t>
  </si>
  <si>
    <t>G4T57</t>
  </si>
  <si>
    <t>G4T58</t>
  </si>
  <si>
    <t>previously ID-ed as Santiria apiculata var. rubra, fallen below chest height</t>
  </si>
  <si>
    <t>G4T59</t>
  </si>
  <si>
    <t>broken off, tag removed</t>
  </si>
  <si>
    <t>2013- struck down, still alive but probably will die</t>
  </si>
  <si>
    <t>G4T59B</t>
  </si>
  <si>
    <t>G4T60</t>
  </si>
  <si>
    <t>G4T61</t>
  </si>
  <si>
    <t>G4T62</t>
  </si>
  <si>
    <t>G4T62B</t>
  </si>
  <si>
    <t>G4T63</t>
  </si>
  <si>
    <t>2012 - resprout of a fallen trunk</t>
  </si>
  <si>
    <t>G4T64</t>
  </si>
  <si>
    <t>G4T65</t>
  </si>
  <si>
    <t>G4T66</t>
  </si>
  <si>
    <t>G4T67</t>
  </si>
  <si>
    <t>dead? No leaves</t>
  </si>
  <si>
    <t>G4T68</t>
  </si>
  <si>
    <t>probably double measured T65</t>
  </si>
  <si>
    <t>fallen over, not measured, tag not removed</t>
  </si>
  <si>
    <t>G4T69</t>
  </si>
  <si>
    <t>G4T70</t>
  </si>
  <si>
    <t>G4T71</t>
  </si>
  <si>
    <t>G4T72A</t>
  </si>
  <si>
    <t>Apocynaceae climber</t>
  </si>
  <si>
    <t>G4T72B</t>
  </si>
  <si>
    <t>G4T73</t>
  </si>
  <si>
    <t>G4T74</t>
  </si>
  <si>
    <t>G4T75</t>
  </si>
  <si>
    <t>G4T76</t>
  </si>
  <si>
    <t>G4T77</t>
  </si>
  <si>
    <t>dead at 1.5, measured over climber</t>
  </si>
  <si>
    <t>Dacroydes longifolia, cf G4-21, Top bent, Previously thought to be Santiria apiculata var. rubra</t>
  </si>
  <si>
    <t>G4T78</t>
  </si>
  <si>
    <t>G4T79</t>
  </si>
  <si>
    <t>G4T80</t>
  </si>
  <si>
    <t>G4T81</t>
  </si>
  <si>
    <t>G4T82</t>
  </si>
  <si>
    <t>2013- previously mis-identified as Garcinia parvifolia</t>
  </si>
  <si>
    <t>G4T83</t>
  </si>
  <si>
    <t>G4T84</t>
  </si>
  <si>
    <t>Willughbeia sp.</t>
  </si>
  <si>
    <t>G4T85</t>
  </si>
  <si>
    <t>2013- previously mis-identified as Lithocarpus ewyckii</t>
  </si>
  <si>
    <t>G4T86</t>
  </si>
  <si>
    <t>2013- double tagged</t>
  </si>
  <si>
    <t>G4T86a</t>
  </si>
  <si>
    <t>G4T86b</t>
  </si>
  <si>
    <t>G4T87</t>
  </si>
  <si>
    <t>G4T88</t>
  </si>
  <si>
    <t>G4T89</t>
  </si>
  <si>
    <t>G4T90</t>
  </si>
  <si>
    <t>collected sun leaf</t>
  </si>
  <si>
    <t>G4T91</t>
  </si>
  <si>
    <t>2012 - measured at a higher point of about 0.1m because blocked, 2013- Tagged as T92</t>
  </si>
  <si>
    <t>G4T91B</t>
  </si>
  <si>
    <t>2013- tagged as T91b</t>
  </si>
  <si>
    <t>G4T91C</t>
  </si>
  <si>
    <t>2013- tagged as T91c</t>
  </si>
  <si>
    <t>G4T92</t>
  </si>
  <si>
    <t>G4T93</t>
  </si>
  <si>
    <t>G4T94</t>
  </si>
  <si>
    <t>G4T95</t>
  </si>
  <si>
    <t>G4T96</t>
  </si>
  <si>
    <t>G4T97</t>
  </si>
  <si>
    <t>G4T97B</t>
  </si>
  <si>
    <t>G4T98</t>
  </si>
  <si>
    <t>G4T99</t>
  </si>
  <si>
    <t>H11T01</t>
  </si>
  <si>
    <t>H11T02</t>
  </si>
  <si>
    <t>H11T03</t>
  </si>
  <si>
    <t>H11T04</t>
  </si>
  <si>
    <t>H11T05</t>
  </si>
  <si>
    <t>H11T06</t>
  </si>
  <si>
    <t>2012 - slanted; 2013 - the situation is peculiar, there is a side branch that is branching higher than chest height</t>
  </si>
  <si>
    <t>H11T06B</t>
  </si>
  <si>
    <t>T06BC01</t>
  </si>
  <si>
    <t>H11T07</t>
  </si>
  <si>
    <t>H11T08</t>
  </si>
  <si>
    <t>H11T09</t>
  </si>
  <si>
    <t>2012 - bent and slanted</t>
  </si>
  <si>
    <t>H11T10</t>
  </si>
  <si>
    <t>Fibraurea tinctoria, Callerya eriantha</t>
  </si>
  <si>
    <t>H11T100</t>
  </si>
  <si>
    <t>H11T101</t>
  </si>
  <si>
    <t>H11T102</t>
  </si>
  <si>
    <t>H11T103</t>
  </si>
  <si>
    <t>H11T104</t>
  </si>
  <si>
    <t>H11T105</t>
  </si>
  <si>
    <t>H11T106</t>
  </si>
  <si>
    <t>H11T108</t>
  </si>
  <si>
    <t>H11T109</t>
  </si>
  <si>
    <t>H11T11</t>
  </si>
  <si>
    <t>climber C01</t>
  </si>
  <si>
    <t>Uncollected; 2012 - bent below breast height; 2013 - slanted</t>
  </si>
  <si>
    <t>H11T110</t>
  </si>
  <si>
    <t>Presume to be T28? This tree has a twist tie with no tag.</t>
  </si>
  <si>
    <t>H11T11B</t>
  </si>
  <si>
    <t>H11T11C</t>
  </si>
  <si>
    <t>H11T12</t>
  </si>
  <si>
    <t>H11T13</t>
  </si>
  <si>
    <t>T111C01</t>
  </si>
  <si>
    <t>Ficus punctata, Dioscorea laurifolia</t>
  </si>
  <si>
    <t>H11T13B</t>
  </si>
  <si>
    <t>dead at 3.4</t>
  </si>
  <si>
    <t>H11T14</t>
  </si>
  <si>
    <t>H11T15</t>
  </si>
  <si>
    <t>2013 - near the line</t>
  </si>
  <si>
    <t>H11T16</t>
  </si>
  <si>
    <t>Pimelodendron griffithianum</t>
  </si>
  <si>
    <t>Rourea asplenifolia, Piper sp. 1, Friesodielsia borneensis</t>
  </si>
  <si>
    <t>Piper caninum, Friesodielsia borneensis</t>
  </si>
  <si>
    <t>H11T17</t>
  </si>
  <si>
    <t>H11T18</t>
  </si>
  <si>
    <t>H11T19</t>
  </si>
  <si>
    <t>H11T20</t>
  </si>
  <si>
    <t>Piper sp. 1, Psychotria penangensis, Derris amoena</t>
  </si>
  <si>
    <t>H11T21</t>
  </si>
  <si>
    <t>H11T22</t>
  </si>
  <si>
    <t>Cryptocarya rugulosa</t>
  </si>
  <si>
    <t>H11T23</t>
  </si>
  <si>
    <t>H11T24</t>
  </si>
  <si>
    <t>Agelaea macrophylla, Rourea asplenifolia</t>
  </si>
  <si>
    <t>top snapped, bent</t>
  </si>
  <si>
    <t>H11T25</t>
  </si>
  <si>
    <t>H11T26</t>
  </si>
  <si>
    <t>H11T27</t>
  </si>
  <si>
    <t>H11T28</t>
  </si>
  <si>
    <t>(look at comment for T110)</t>
  </si>
  <si>
    <t>H11T29</t>
  </si>
  <si>
    <t>top snapped but still alive</t>
  </si>
  <si>
    <t>H11T30</t>
  </si>
  <si>
    <t>2013 - measured over climber 2.2 cm - 0.2 cm</t>
  </si>
  <si>
    <t>H11T31</t>
  </si>
  <si>
    <t>Agelaea macrophylla, Friesodielsia latifolia</t>
  </si>
  <si>
    <t>H11T32</t>
  </si>
  <si>
    <t>H11T33</t>
  </si>
  <si>
    <t>H11T34</t>
  </si>
  <si>
    <t>dead at 48.0</t>
  </si>
  <si>
    <t>Goniophlebium percussum, Piper porphyrophyllum</t>
  </si>
  <si>
    <t>2013 - dying, resprout from top</t>
  </si>
  <si>
    <t>H11T35</t>
  </si>
  <si>
    <t>H11T35B</t>
  </si>
  <si>
    <t>H11T36</t>
  </si>
  <si>
    <t>2013 - top snapped but resprouting</t>
  </si>
  <si>
    <t>H11T37</t>
  </si>
  <si>
    <t>Rattan</t>
  </si>
  <si>
    <t>H11T38</t>
  </si>
  <si>
    <t>H11T39</t>
  </si>
  <si>
    <t>dead at 14.8, top snapped, leafless, another stem outside plot</t>
  </si>
  <si>
    <t>H11T40</t>
  </si>
  <si>
    <t>slanted; 2013 - bent</t>
  </si>
  <si>
    <t>H11T41</t>
  </si>
  <si>
    <t>H11T42</t>
  </si>
  <si>
    <t>1.2 cm, climber</t>
  </si>
  <si>
    <t>12- 1.1 cm Strychnos is a climber; 2013 - 1.1 cm confirmed identity as Strychnos, but still measured</t>
  </si>
  <si>
    <t>H11T43</t>
  </si>
  <si>
    <t>H11T44</t>
  </si>
  <si>
    <t>H11T45</t>
  </si>
  <si>
    <t>H11T46</t>
  </si>
  <si>
    <t>Dioscorea prainiana, Fibraurea tinctoria</t>
  </si>
  <si>
    <t>H11T47</t>
  </si>
  <si>
    <t>H11T48</t>
  </si>
  <si>
    <t>H11T48B</t>
  </si>
  <si>
    <t>H11T49</t>
  </si>
  <si>
    <t>measured above and below (1.4+1.8)/2</t>
  </si>
  <si>
    <t>2013 - measured below and above some weird growth (1.4 cm + 1.9 cm)/2</t>
  </si>
  <si>
    <t>H11T50</t>
  </si>
  <si>
    <t>H11T51</t>
  </si>
  <si>
    <t>2013 - slanted slightly</t>
  </si>
  <si>
    <t>H11T52</t>
  </si>
  <si>
    <t>slanted, top snapped</t>
  </si>
  <si>
    <t>2012 - slanted; 2013 - fallen</t>
  </si>
  <si>
    <t>H11T53</t>
  </si>
  <si>
    <t>H11T54</t>
  </si>
  <si>
    <t>H11T55</t>
  </si>
  <si>
    <t>H11T56</t>
  </si>
  <si>
    <t>H11T57</t>
  </si>
  <si>
    <t>H11T58</t>
  </si>
  <si>
    <t>H11T59</t>
  </si>
  <si>
    <t>Piper sp. 1, Fibraurea tinctoria, T111C01</t>
  </si>
  <si>
    <t>H11T60</t>
  </si>
  <si>
    <t>2012 - resprout from slanted branch</t>
  </si>
  <si>
    <t>H11T61</t>
  </si>
  <si>
    <t>2013 - measured above and below branch (3.2 cm + 3.2 cm)/2</t>
  </si>
  <si>
    <t>H11T62</t>
  </si>
  <si>
    <t>H11T63</t>
  </si>
  <si>
    <t>2012 - resprout from fallen tree; 2013 - measured above and below branching point (1.2 cm + 1.2 cm)/2</t>
  </si>
  <si>
    <t>H11T63B</t>
  </si>
  <si>
    <t>2012 - resprout from fallen tree</t>
  </si>
  <si>
    <t>H11T63C</t>
  </si>
  <si>
    <t>H11T63D</t>
  </si>
  <si>
    <t>H11T63E</t>
  </si>
  <si>
    <t>H11T63F</t>
  </si>
  <si>
    <t>H11T63G</t>
  </si>
  <si>
    <t>2012 - resprout from fallen tree; 2013 - measured over 2 stems that are fused together</t>
  </si>
  <si>
    <t>H11T63H</t>
  </si>
  <si>
    <t>H11T63I</t>
  </si>
  <si>
    <t>measure below fork</t>
  </si>
  <si>
    <t>H11T63J</t>
  </si>
  <si>
    <t>H11T63K</t>
  </si>
  <si>
    <t>H11T63L</t>
  </si>
  <si>
    <t>H11T63M</t>
  </si>
  <si>
    <t>H11T64</t>
  </si>
  <si>
    <t>H11T65</t>
  </si>
  <si>
    <t>H11T66</t>
  </si>
  <si>
    <t>H11T67</t>
  </si>
  <si>
    <t>Dioscorea praniana, Piper sp. 1</t>
  </si>
  <si>
    <t>Piper caninum; Callerya eriantha</t>
  </si>
  <si>
    <t>2012 - resprout from dead branch; 2013 - top snapped, resprout</t>
  </si>
  <si>
    <t>H11T68</t>
  </si>
  <si>
    <t>H11T69</t>
  </si>
  <si>
    <t>H11T69B</t>
  </si>
  <si>
    <t>H11T69C</t>
  </si>
  <si>
    <t>H11T69D</t>
  </si>
  <si>
    <t>2013 - bent</t>
  </si>
  <si>
    <t>H11T70</t>
  </si>
  <si>
    <t>H11T71</t>
  </si>
  <si>
    <t>H11T71B</t>
  </si>
  <si>
    <t>H11T72</t>
  </si>
  <si>
    <t>H11T73</t>
  </si>
  <si>
    <t>H11T74</t>
  </si>
  <si>
    <t>H11T74B</t>
  </si>
  <si>
    <t>H11T75</t>
  </si>
  <si>
    <t>measured above and below a notch (5.2+5.1)</t>
  </si>
  <si>
    <t>H11T76</t>
  </si>
  <si>
    <t>H11T77</t>
  </si>
  <si>
    <t>H11T78</t>
  </si>
  <si>
    <t>H11T79</t>
  </si>
  <si>
    <t>H11T80</t>
  </si>
  <si>
    <t>H11T81</t>
  </si>
  <si>
    <t>H11T82</t>
  </si>
  <si>
    <t>H11T83</t>
  </si>
  <si>
    <t>H11T84</t>
  </si>
  <si>
    <t>H11T85</t>
  </si>
  <si>
    <t>previously Id-ed as Macaranga hullettii, dead at 1.2</t>
  </si>
  <si>
    <t>H11T86</t>
  </si>
  <si>
    <t>H11T87</t>
  </si>
  <si>
    <t>H11T88</t>
  </si>
  <si>
    <t>previously Id-ed as Macaranga hullettii, dead at 1.1</t>
  </si>
  <si>
    <t>H11T89</t>
  </si>
  <si>
    <t>H11T90</t>
  </si>
  <si>
    <t>Agelaea macrophylla, Dioscorea praniana</t>
  </si>
  <si>
    <t>H11T91</t>
  </si>
  <si>
    <t>H11T92</t>
  </si>
  <si>
    <t>H11T93</t>
  </si>
  <si>
    <t>H11T94</t>
  </si>
  <si>
    <t>H11T94B</t>
  </si>
  <si>
    <t>H11T94C</t>
  </si>
  <si>
    <t>H11T95</t>
  </si>
  <si>
    <t>H11T95B</t>
  </si>
  <si>
    <t>H11T95C</t>
  </si>
  <si>
    <t>H11T96</t>
  </si>
  <si>
    <t>H11T97</t>
  </si>
  <si>
    <t>H11T98</t>
  </si>
  <si>
    <t>snapped, resprouted</t>
  </si>
  <si>
    <t>H11T99</t>
  </si>
  <si>
    <t>H12T01</t>
  </si>
  <si>
    <t>Piper sp. 1,  Artabotrys sp.</t>
  </si>
  <si>
    <t>H12T02</t>
  </si>
  <si>
    <t>Piper sp. 1, Agelaea macrophylla, Rourea asplenifolia, Ventilago malaccensis</t>
  </si>
  <si>
    <t>Piper sp. 1, Agelaea macrophylla, Rourea asplenifolia, Ventilago maingayi</t>
  </si>
  <si>
    <t>H12T03</t>
  </si>
  <si>
    <t>H12T04</t>
  </si>
  <si>
    <t>H12T05</t>
  </si>
  <si>
    <t>H12T06</t>
  </si>
  <si>
    <t>H12T07</t>
  </si>
  <si>
    <t>H12T08</t>
  </si>
  <si>
    <t>H12T09</t>
  </si>
  <si>
    <t>Looks dead, leafless</t>
  </si>
  <si>
    <t>H12T10</t>
  </si>
  <si>
    <t>H12T100A</t>
  </si>
  <si>
    <t>Rourea asplenifolia, Piper sp. 1, Grenacheria amentacea</t>
  </si>
  <si>
    <t>H12T100B</t>
  </si>
  <si>
    <t>H12T101</t>
  </si>
  <si>
    <t>cf H12T98</t>
  </si>
  <si>
    <t>H12T102</t>
  </si>
  <si>
    <t>H12T103</t>
  </si>
  <si>
    <t>H12T104</t>
  </si>
  <si>
    <t>H12T105</t>
  </si>
  <si>
    <t>H12T106</t>
  </si>
  <si>
    <t>Grenacheria amentacea, Gnetum cf. microcarpum</t>
  </si>
  <si>
    <t>H12T107</t>
  </si>
  <si>
    <t>H12T108</t>
  </si>
  <si>
    <t>H12T109A</t>
  </si>
  <si>
    <t>H12T109B</t>
  </si>
  <si>
    <t>H12T11</t>
  </si>
  <si>
    <t>H12T110</t>
  </si>
  <si>
    <t>Rourea asplenifolia, Bauhinia semibifida var. semibifida, Grenacheria amentacea</t>
  </si>
  <si>
    <t>Rourea asplenifolia, Bauhinia semibifida, Fibraurea tinctoria</t>
  </si>
  <si>
    <t>H12T111A</t>
  </si>
  <si>
    <t>Piper flavimarginatum, Artabotrys cf. costatus</t>
  </si>
  <si>
    <t>H12T111B</t>
  </si>
  <si>
    <t>H12T112</t>
  </si>
  <si>
    <t>Agelaea macrophylla, Grenacheria amentacea</t>
  </si>
  <si>
    <t>H12T113</t>
  </si>
  <si>
    <t>H12T114</t>
  </si>
  <si>
    <t>H12T115</t>
  </si>
  <si>
    <t>H12T116</t>
  </si>
  <si>
    <t>H12T117</t>
  </si>
  <si>
    <t>H12T118</t>
  </si>
  <si>
    <t>H12T119</t>
  </si>
  <si>
    <t>double check 2014 reading</t>
  </si>
  <si>
    <t>H12T12</t>
  </si>
  <si>
    <t>H12T120</t>
  </si>
  <si>
    <t>H12T121</t>
  </si>
  <si>
    <t>H12T122</t>
  </si>
  <si>
    <t>H12T123</t>
  </si>
  <si>
    <t>H12T124</t>
  </si>
  <si>
    <t>Rourea mimosoides, Agelaea macrophylla</t>
  </si>
  <si>
    <t>Unknown, Tetracera cf. fagifolia, Agelaea macrophylla, Rourea asplenifolia, Derris amoena var. maingayana</t>
  </si>
  <si>
    <t>Tetracera cf. fagifolia, Rourea mimosoides</t>
  </si>
  <si>
    <t>H12T125</t>
  </si>
  <si>
    <t>H12T126</t>
  </si>
  <si>
    <t>H12T127</t>
  </si>
  <si>
    <t>Agelaea macrophylla, Gnetum gnemon</t>
  </si>
  <si>
    <t>H12T128</t>
  </si>
  <si>
    <t>H12T129A</t>
  </si>
  <si>
    <t>cf T111</t>
  </si>
  <si>
    <t>Derris amoena, Rourea asplenifolia</t>
  </si>
  <si>
    <t>H12T129C</t>
  </si>
  <si>
    <t>cf T111, There is no T129B</t>
  </si>
  <si>
    <t>H12T13</t>
  </si>
  <si>
    <t>Rourea asplenifolia, Derris amoena var. maingayana</t>
  </si>
  <si>
    <t>H12T130</t>
  </si>
  <si>
    <t>H12T131</t>
  </si>
  <si>
    <t>Branches T129 from T131</t>
  </si>
  <si>
    <t>Rourea asplenifolia, Derris amoena</t>
  </si>
  <si>
    <t>H12T132</t>
  </si>
  <si>
    <t>Agelaea macrophylla, Derris amoena</t>
  </si>
  <si>
    <t>H12T133</t>
  </si>
  <si>
    <t>H12T134</t>
  </si>
  <si>
    <t>2013- side branch from fallen tree</t>
  </si>
  <si>
    <t>H12T135</t>
  </si>
  <si>
    <t>Rourea mimosoides, Derris amoena</t>
  </si>
  <si>
    <t>cf T51</t>
  </si>
  <si>
    <t>H12T136</t>
  </si>
  <si>
    <t>H12T137</t>
  </si>
  <si>
    <t>Derris amoena, Grenacheria armantacea</t>
  </si>
  <si>
    <t>H12T138</t>
  </si>
  <si>
    <t>H12T139</t>
  </si>
  <si>
    <t>Collected, climner ,14- 1.1</t>
  </si>
  <si>
    <t>H12T14</t>
  </si>
  <si>
    <t>H12T140</t>
  </si>
  <si>
    <t>H12T141</t>
  </si>
  <si>
    <t>H12T142</t>
  </si>
  <si>
    <t>H12T143</t>
  </si>
  <si>
    <t>H12T144</t>
  </si>
  <si>
    <t>H12T145</t>
  </si>
  <si>
    <t>H12T146</t>
  </si>
  <si>
    <t>H12T147</t>
  </si>
  <si>
    <t>suspected T147 tag fell off, twist tie present</t>
  </si>
  <si>
    <t>Rourea asplenifolia, Gnetum cf. microcarpum</t>
  </si>
  <si>
    <t>H12T148</t>
  </si>
  <si>
    <t>H12T149</t>
  </si>
  <si>
    <t>H12T15</t>
  </si>
  <si>
    <t>Artabotrys cf. suaveolens, Derris amoena</t>
  </si>
  <si>
    <t>Gnetum sp., Rourea asplenifolia, Leuconotis griffithii</t>
  </si>
  <si>
    <t>Rourea asplenifolia, Grenacheria amentacea, Derris amoena, Psychotria sarmentosa</t>
  </si>
  <si>
    <t>H12T150</t>
  </si>
  <si>
    <t>H12T151A</t>
  </si>
  <si>
    <t>Resprout from a larger fallen and dead trunk</t>
  </si>
  <si>
    <t>H12T151B</t>
  </si>
  <si>
    <t>H12T151C</t>
  </si>
  <si>
    <t>H12T151D</t>
  </si>
  <si>
    <t>H12T151E</t>
  </si>
  <si>
    <t>H12T151F</t>
  </si>
  <si>
    <t>H12T151G</t>
  </si>
  <si>
    <t>H12T152</t>
  </si>
  <si>
    <t>H12T153</t>
  </si>
  <si>
    <t>H12T154</t>
  </si>
  <si>
    <t>H12T155</t>
  </si>
  <si>
    <t>H12T156</t>
  </si>
  <si>
    <t>H12T157</t>
  </si>
  <si>
    <t>H12T158</t>
  </si>
  <si>
    <t>H12T159</t>
  </si>
  <si>
    <t>H12T160</t>
  </si>
  <si>
    <t>H12T161</t>
  </si>
  <si>
    <t>H12T162</t>
  </si>
  <si>
    <t>H12T163</t>
  </si>
  <si>
    <t>H12T164</t>
  </si>
  <si>
    <t>H12T165</t>
  </si>
  <si>
    <t>H12T166</t>
  </si>
  <si>
    <t>Fibraurea tinctoria, Anodendron candolleanum</t>
  </si>
  <si>
    <t>H12T167</t>
  </si>
  <si>
    <t>H12T168</t>
  </si>
  <si>
    <t>collected 2015 to confirm ID</t>
  </si>
  <si>
    <t>H12T169</t>
  </si>
  <si>
    <t>H12T16A</t>
  </si>
  <si>
    <t>Dead at 2.1</t>
  </si>
  <si>
    <t>Fibraurea tintoria, Rourea asplenifolia</t>
  </si>
  <si>
    <t>2013- snapped, resprout</t>
  </si>
  <si>
    <t>H12T16B</t>
  </si>
  <si>
    <t>H12T17</t>
  </si>
  <si>
    <t>Castanopsis nephelioides</t>
  </si>
  <si>
    <t>collected, bark similar to T74 but leaves are much bigger; previously Ided as Castanopsis cf. wallichii, now ID by L Neo</t>
  </si>
  <si>
    <t>Previously ID-ed as Lithicarpus nepheliodes</t>
  </si>
  <si>
    <t>H12T170</t>
  </si>
  <si>
    <t>H12T171</t>
  </si>
  <si>
    <t>H12T172</t>
  </si>
  <si>
    <t>H12T173</t>
  </si>
  <si>
    <t>H12T18</t>
  </si>
  <si>
    <t>H12T19</t>
  </si>
  <si>
    <t>Rourea mimosoides, Rourea asplenifolia</t>
  </si>
  <si>
    <t>H12T20</t>
  </si>
  <si>
    <t>Leuconotis griffithii, Rourea asplenifolia, Limacia scandens, Psychotria sarmentosa</t>
  </si>
  <si>
    <t>cf. Willughbeia coriacea</t>
  </si>
  <si>
    <t>H12T21</t>
  </si>
  <si>
    <t>2013- broken off, resprout</t>
  </si>
  <si>
    <t>H12T22</t>
  </si>
  <si>
    <t>Rourea mimosoides, Artabotrys sp.</t>
  </si>
  <si>
    <t>Fibraurea tinctoria, Grenacheria amentacea</t>
  </si>
  <si>
    <t>H12T23</t>
  </si>
  <si>
    <t xml:space="preserve"> Artabotrys sp.</t>
  </si>
  <si>
    <t>H12T24</t>
  </si>
  <si>
    <t>H12T25A</t>
  </si>
  <si>
    <t>Piper sp. 1, Oxyceros bispinosa, Bauhinia semibifida var. semibifida, Grenacheria amentacea</t>
  </si>
  <si>
    <t>Erycibe tomentosa, Derris amoena</t>
  </si>
  <si>
    <t>H12T25B</t>
  </si>
  <si>
    <t>H12T25C</t>
  </si>
  <si>
    <t>H12T25D</t>
  </si>
  <si>
    <t>H12T26</t>
  </si>
  <si>
    <t>H12T26B</t>
  </si>
  <si>
    <t>Rourea asplenifolia, Oxyceros bispinosa, Piper sp. 1</t>
  </si>
  <si>
    <t>H12T27</t>
  </si>
  <si>
    <t>2013-  dead</t>
  </si>
  <si>
    <t>H12T28</t>
  </si>
  <si>
    <t>H12T29</t>
  </si>
  <si>
    <t>Rourea mimosoides, Derris amoena, Bauhinia semibifida</t>
  </si>
  <si>
    <t>H12T30</t>
  </si>
  <si>
    <t>Bauhinia semibifida var. semibifida, Rourea asplenifolia</t>
  </si>
  <si>
    <t>H12T31</t>
  </si>
  <si>
    <t>H12T32</t>
  </si>
  <si>
    <t>H12T33</t>
  </si>
  <si>
    <t>H12T34</t>
  </si>
  <si>
    <t>H12T35</t>
  </si>
  <si>
    <t>H12T36</t>
  </si>
  <si>
    <t>Limacia scandens, Rourea mimosoides, Derris amoena</t>
  </si>
  <si>
    <t>Limacia scandens, Rourea mimosoides, Piper sp. 1</t>
  </si>
  <si>
    <t>Pipe sp. 1, Limacia scandens</t>
  </si>
  <si>
    <t>H12T37</t>
  </si>
  <si>
    <t>Derris amoena, Rourea mimosoides</t>
  </si>
  <si>
    <t>Derris amoena var. maingayana, Rourea mimosoides</t>
  </si>
  <si>
    <t>Rourea asplenifolia, Derris amoena, Bauhinia semibifida</t>
  </si>
  <si>
    <t>H12T38</t>
  </si>
  <si>
    <t>H12T39</t>
  </si>
  <si>
    <t>H12T40</t>
  </si>
  <si>
    <t>H12T40B</t>
  </si>
  <si>
    <t>Climber collected T40BC01</t>
  </si>
  <si>
    <t>H12T40C</t>
  </si>
  <si>
    <t>H12T40D</t>
  </si>
  <si>
    <t>2013- resprout, outside plot</t>
  </si>
  <si>
    <t>H12T40E</t>
  </si>
  <si>
    <t>H12T41</t>
  </si>
  <si>
    <t>check ID if it's Syzygium nemestrinum instead, 2013- confirmed as Archidendron clyperia</t>
  </si>
  <si>
    <t>H12T42A</t>
  </si>
  <si>
    <t>H12T42B</t>
  </si>
  <si>
    <t>H12T42C</t>
  </si>
  <si>
    <t>H12T43</t>
  </si>
  <si>
    <t>Rourea mimosoides, Grenacheria amentacea</t>
  </si>
  <si>
    <t>H12T44</t>
  </si>
  <si>
    <t>Fibraurea tinctoria, Rourea asplenifolia, Rourea mimosoides</t>
  </si>
  <si>
    <t>Rourea asplenifolia, Fibraurea tinctoria, Grenacheria amentacea</t>
  </si>
  <si>
    <t>H12T45</t>
  </si>
  <si>
    <t>Rourea asplenifolia, Agelaea macrophylla</t>
  </si>
  <si>
    <t>H12T46</t>
  </si>
  <si>
    <t>H12T47</t>
  </si>
  <si>
    <t>H12T48</t>
  </si>
  <si>
    <t>H12T49A</t>
  </si>
  <si>
    <t>Rourea mimosoides, T51C01</t>
  </si>
  <si>
    <t>H12T49B</t>
  </si>
  <si>
    <t>H12T49C</t>
  </si>
  <si>
    <t>H12T50</t>
  </si>
  <si>
    <t>Derris amoena var. maingayana, Rourea aplenifolia, Agelaea macrophylla</t>
  </si>
  <si>
    <t>H12T51A</t>
  </si>
  <si>
    <t>T51C01 collected</t>
  </si>
  <si>
    <t>2012 - bent, 2013 A&amp;B merged into one reading at 1.3 m</t>
  </si>
  <si>
    <t>H12T51B</t>
  </si>
  <si>
    <t>H12T52</t>
  </si>
  <si>
    <t>Agelaea macrophylla, Psychotria sarmentosa, Erycibe tomentosa, Rourea asplenifolia</t>
  </si>
  <si>
    <t>H12T53</t>
  </si>
  <si>
    <t>Rourea asplenifolia, Limacia scandens, Bauhinia semibifida var. semibifida</t>
  </si>
  <si>
    <t>Limacia scandens, Derris amoena, Rourea asplenifolia</t>
  </si>
  <si>
    <t>H12T54</t>
  </si>
  <si>
    <t>climber collected</t>
  </si>
  <si>
    <t>H12T55</t>
  </si>
  <si>
    <t>H12T56</t>
  </si>
  <si>
    <t>Rourea asplenifolia, Dalbergia pseudosissoo, Piper sp. 1</t>
  </si>
  <si>
    <t>H12T56B</t>
  </si>
  <si>
    <t>Piper sp. 1, Fibraurea tinctoria, Rourea mimosoides</t>
  </si>
  <si>
    <t>H12T57</t>
  </si>
  <si>
    <t>2013- previously ID-ed as Litsea elliptica</t>
  </si>
  <si>
    <t>H12T58</t>
  </si>
  <si>
    <t>H12T59</t>
  </si>
  <si>
    <t>H12T60</t>
  </si>
  <si>
    <t>H12T61</t>
  </si>
  <si>
    <t>H12T62A</t>
  </si>
  <si>
    <t>2013- top dying</t>
  </si>
  <si>
    <t>H12T62B</t>
  </si>
  <si>
    <t>H12T63</t>
  </si>
  <si>
    <t>H12T64</t>
  </si>
  <si>
    <t>H12T64B</t>
  </si>
  <si>
    <t>2013- dead, below chest height</t>
  </si>
  <si>
    <t>H12T64C</t>
  </si>
  <si>
    <t>2012 - slanted, 2013- dead, on the ground, broken off</t>
  </si>
  <si>
    <t>H12T65</t>
  </si>
  <si>
    <t>H12T66</t>
  </si>
  <si>
    <t>H12T67</t>
  </si>
  <si>
    <t>H12T68</t>
  </si>
  <si>
    <t>H12T69</t>
  </si>
  <si>
    <t>H12T69B</t>
  </si>
  <si>
    <t>H12T69C</t>
  </si>
  <si>
    <t>H12T69D</t>
  </si>
  <si>
    <t>H12T69E</t>
  </si>
  <si>
    <t>H12T69F</t>
  </si>
  <si>
    <t>Rourea asplenifolia, Ficus globosa</t>
  </si>
  <si>
    <t>H12T69G</t>
  </si>
  <si>
    <t>Leafless</t>
  </si>
  <si>
    <t>H12T69H</t>
  </si>
  <si>
    <t>H12T69I</t>
  </si>
  <si>
    <t>H12T70</t>
  </si>
  <si>
    <t>H12T71A</t>
  </si>
  <si>
    <t>Dalbergia pseudosissoo, Rourea asplenifolia, Smilax setosa</t>
  </si>
  <si>
    <t>H12T71B</t>
  </si>
  <si>
    <t>H12T72</t>
  </si>
  <si>
    <t>2013- turned out to be climber climbing T32</t>
  </si>
  <si>
    <t>H12T73</t>
  </si>
  <si>
    <t>H12T74</t>
  </si>
  <si>
    <t>collected, lenticilate bark, cf. T17</t>
  </si>
  <si>
    <t xml:space="preserve">2014 - Tree ID was changed from unknown to Castanopsis sp. </t>
  </si>
  <si>
    <t>H12T75</t>
  </si>
  <si>
    <t>H12T76</t>
  </si>
  <si>
    <t>H12T77</t>
  </si>
  <si>
    <t>top snapped below 1.3m</t>
  </si>
  <si>
    <t>H12T78A</t>
  </si>
  <si>
    <t>H12T78B</t>
  </si>
  <si>
    <t>H12T79</t>
  </si>
  <si>
    <t>Rourea asplenifolia, Bauhinia semibifida var. semibifida</t>
  </si>
  <si>
    <t>Bauhinia semibifida</t>
  </si>
  <si>
    <t>H12T80</t>
  </si>
  <si>
    <t>H12T81</t>
  </si>
  <si>
    <t>H12T82</t>
  </si>
  <si>
    <t>H12T83</t>
  </si>
  <si>
    <t>H12T84</t>
  </si>
  <si>
    <t>H12T85</t>
  </si>
  <si>
    <t>H12T86</t>
  </si>
  <si>
    <t>H12T87</t>
  </si>
  <si>
    <t>H12T88</t>
  </si>
  <si>
    <t>Rourea mimosoides, Artabotrys cf. costatus</t>
  </si>
  <si>
    <t>Grenacheria amentacea, Artabotrys cf. costatus, Rourea mimosoides</t>
  </si>
  <si>
    <t>H12T89</t>
  </si>
  <si>
    <t>Psychotria sarmentosa, Artabotrys cf. costatus</t>
  </si>
  <si>
    <t>H12T90</t>
  </si>
  <si>
    <t>H12T91</t>
  </si>
  <si>
    <t>H12T92</t>
  </si>
  <si>
    <t>climber T51C01</t>
  </si>
  <si>
    <t>H12T93</t>
  </si>
  <si>
    <t>H12T94</t>
  </si>
  <si>
    <t>H12T95A</t>
  </si>
  <si>
    <t>H12T95B</t>
  </si>
  <si>
    <t>H12T96</t>
  </si>
  <si>
    <t>H12T97</t>
  </si>
  <si>
    <t>H12T98</t>
  </si>
  <si>
    <t>H12T99</t>
  </si>
  <si>
    <t>H13T01</t>
  </si>
  <si>
    <t>flattened by rattan</t>
  </si>
  <si>
    <t>H13T02</t>
  </si>
  <si>
    <t>Rourea asplenifolia, Piper porphyrophyllum, Agelaea macrophylla</t>
  </si>
  <si>
    <t>Fibraurea tinctoria, Rourea asplenifolia, Agelaea macrophylla</t>
  </si>
  <si>
    <t>H13T03</t>
  </si>
  <si>
    <t>2012 - bent, 2013- slanted</t>
  </si>
  <si>
    <t>H13T04</t>
  </si>
  <si>
    <t>H13T05</t>
  </si>
  <si>
    <t>H13T06</t>
  </si>
  <si>
    <t>H13T06B</t>
  </si>
  <si>
    <t>H13T07A</t>
  </si>
  <si>
    <t>H13T07B</t>
  </si>
  <si>
    <t>H13T08</t>
  </si>
  <si>
    <t>H13T09</t>
  </si>
  <si>
    <t>Rourea asplenifolia, Tetracera cf. fagifolia</t>
  </si>
  <si>
    <t>H13T10</t>
  </si>
  <si>
    <t>H13T11A</t>
  </si>
  <si>
    <t>H13T11B</t>
  </si>
  <si>
    <t>H13T11C</t>
  </si>
  <si>
    <t>H13T11D</t>
  </si>
  <si>
    <t>H13T11E</t>
  </si>
  <si>
    <t>H13T11F</t>
  </si>
  <si>
    <t>H13T11G</t>
  </si>
  <si>
    <t>H13T11H</t>
  </si>
  <si>
    <t>resprouted</t>
  </si>
  <si>
    <t>H13T11I</t>
  </si>
  <si>
    <t>H13T11J</t>
  </si>
  <si>
    <t>H13T11K</t>
  </si>
  <si>
    <t>H13T11L</t>
  </si>
  <si>
    <t>H13T11M</t>
  </si>
  <si>
    <t>H13T11N</t>
  </si>
  <si>
    <t>H13T11O</t>
  </si>
  <si>
    <t>H13T11P</t>
  </si>
  <si>
    <t>H13T11Q</t>
  </si>
  <si>
    <t>H13T11R</t>
  </si>
  <si>
    <t>H13T11S</t>
  </si>
  <si>
    <t>H13T12A</t>
  </si>
  <si>
    <t>H13T12B</t>
  </si>
  <si>
    <t>H13T12C</t>
  </si>
  <si>
    <t>H13T13A</t>
  </si>
  <si>
    <t>H13T14A</t>
  </si>
  <si>
    <t>2013- dead at 1.0</t>
  </si>
  <si>
    <t>H13T14B</t>
  </si>
  <si>
    <t>H13T14C</t>
  </si>
  <si>
    <t>2013- alive</t>
  </si>
  <si>
    <t>H13T15</t>
  </si>
  <si>
    <t>H13T16</t>
  </si>
  <si>
    <t>H13T17</t>
  </si>
  <si>
    <t>H13T18</t>
  </si>
  <si>
    <t>H13T19</t>
  </si>
  <si>
    <t>H13T20</t>
  </si>
  <si>
    <t>H13T21</t>
  </si>
  <si>
    <t>H13T21B</t>
  </si>
  <si>
    <t>H13T22</t>
  </si>
  <si>
    <t>H13T23</t>
  </si>
  <si>
    <t>H13T24</t>
  </si>
  <si>
    <t>H13T25</t>
  </si>
  <si>
    <t>2012 - 2 stems stuck together so measured both as one</t>
  </si>
  <si>
    <t>H13T25B</t>
  </si>
  <si>
    <t>2012 - separate stem</t>
  </si>
  <si>
    <t>H13T25C</t>
  </si>
  <si>
    <t>H13T26</t>
  </si>
  <si>
    <t>H13T27</t>
  </si>
  <si>
    <t>H13T28</t>
  </si>
  <si>
    <t>H13T29</t>
  </si>
  <si>
    <t>H13T30</t>
  </si>
  <si>
    <t>H13T31</t>
  </si>
  <si>
    <t>H13T32</t>
  </si>
  <si>
    <t>H13T33</t>
  </si>
  <si>
    <t>H13T34</t>
  </si>
  <si>
    <t>Bauhinia semibifida, Rourea asplenifolia</t>
  </si>
  <si>
    <t>H13T35</t>
  </si>
  <si>
    <t>H13T36</t>
  </si>
  <si>
    <t>H13T37</t>
  </si>
  <si>
    <t>H13T38</t>
  </si>
  <si>
    <t>H13T39</t>
  </si>
  <si>
    <t>H13T40</t>
  </si>
  <si>
    <t>H13T41</t>
  </si>
  <si>
    <t>H13T42</t>
  </si>
  <si>
    <t>Measured over climber at 2.0</t>
  </si>
  <si>
    <t>H13T43</t>
  </si>
  <si>
    <t>At the corner with a lot of rattan</t>
  </si>
  <si>
    <t>H13T44</t>
  </si>
  <si>
    <t>Broken, tag removed, At the corner with a lot of rattan</t>
  </si>
  <si>
    <t>H13T45</t>
  </si>
  <si>
    <t>H13T46</t>
  </si>
  <si>
    <t>H13T47</t>
  </si>
  <si>
    <t>H13T48</t>
  </si>
  <si>
    <t>H13T49</t>
  </si>
  <si>
    <t>H13T50</t>
  </si>
  <si>
    <t>Rourea asplenifolia, Tetracera fagifolia</t>
  </si>
  <si>
    <t>H13T51</t>
  </si>
  <si>
    <t>H13T52</t>
  </si>
  <si>
    <t>H13T53A</t>
  </si>
  <si>
    <t>H13T53B</t>
  </si>
  <si>
    <t>H13T54</t>
  </si>
  <si>
    <t>Slanted, 2013: Used to be called Macaranga trichocarpa</t>
  </si>
  <si>
    <t>H13T55</t>
  </si>
  <si>
    <t>H13T56</t>
  </si>
  <si>
    <t>H13T57</t>
  </si>
  <si>
    <t>H13T58</t>
  </si>
  <si>
    <t>H13T59</t>
  </si>
  <si>
    <t>H13T60</t>
  </si>
  <si>
    <t>H13T60B</t>
  </si>
  <si>
    <t>H13T61</t>
  </si>
  <si>
    <t>flattened by rattan, fallen &lt;1.3 m</t>
  </si>
  <si>
    <t>H13T62</t>
  </si>
  <si>
    <t>H13T63</t>
  </si>
  <si>
    <t>H13T64</t>
  </si>
  <si>
    <t>crushed by rattan</t>
  </si>
  <si>
    <t>H13T65</t>
  </si>
  <si>
    <t>previously Id-ed as Macaranga hullettii, Broken, tag removed</t>
  </si>
  <si>
    <t>H13T66</t>
  </si>
  <si>
    <t>H13T67</t>
  </si>
  <si>
    <t>H13T68</t>
  </si>
  <si>
    <t>slanted, flattened by rattan</t>
  </si>
  <si>
    <t>H13T69</t>
  </si>
  <si>
    <t>H13T70</t>
  </si>
  <si>
    <t>Dead at 1.1, Previously ID-ed as Calophyllum wallichianum</t>
  </si>
  <si>
    <t>H13T71</t>
  </si>
  <si>
    <t>H13T72</t>
  </si>
  <si>
    <t>H13T73</t>
  </si>
  <si>
    <t>H13T73B</t>
  </si>
  <si>
    <t>H13T74</t>
  </si>
  <si>
    <t>fall &lt;1.3 m</t>
  </si>
  <si>
    <t>H13T75</t>
  </si>
  <si>
    <t>H13T76</t>
  </si>
  <si>
    <t>H13T77</t>
  </si>
  <si>
    <t>H13T78</t>
  </si>
  <si>
    <t>H13T79</t>
  </si>
  <si>
    <t>H13T80</t>
  </si>
  <si>
    <t>H16T01</t>
  </si>
  <si>
    <t>H16T02</t>
  </si>
  <si>
    <t>H16T03</t>
  </si>
  <si>
    <t>H16T04</t>
  </si>
  <si>
    <t>H16T05</t>
  </si>
  <si>
    <t>H16T06</t>
  </si>
  <si>
    <t>Gnetum microcarpum, Aspidopterys concava</t>
  </si>
  <si>
    <t>H16T07</t>
  </si>
  <si>
    <t>H16T08</t>
  </si>
  <si>
    <t>H16T09</t>
  </si>
  <si>
    <t>H16T10</t>
  </si>
  <si>
    <t>H16T100</t>
  </si>
  <si>
    <t>H16T101</t>
  </si>
  <si>
    <t>cf H16T99</t>
  </si>
  <si>
    <t>H16T102</t>
  </si>
  <si>
    <t>H16T103</t>
  </si>
  <si>
    <t>H16T104</t>
  </si>
  <si>
    <t>H16T105</t>
  </si>
  <si>
    <t>H16T106</t>
  </si>
  <si>
    <t>H16T107</t>
  </si>
  <si>
    <t>Measure over climber at 1.1, collected</t>
  </si>
  <si>
    <t>H16T108</t>
  </si>
  <si>
    <t>Anondendron H16-68</t>
  </si>
  <si>
    <t>H16T109</t>
  </si>
  <si>
    <t>Gnetum cf. microcarpum, Rourea mimosoides</t>
  </si>
  <si>
    <t>Measure over climber at 1.2</t>
  </si>
  <si>
    <t>H16T11</t>
  </si>
  <si>
    <t>H16T110</t>
  </si>
  <si>
    <t>H16T111</t>
  </si>
  <si>
    <t>H16T112</t>
  </si>
  <si>
    <t>H16T113</t>
  </si>
  <si>
    <t>H16T114</t>
  </si>
  <si>
    <t>H16T115</t>
  </si>
  <si>
    <t>Measure over climber at 1.1</t>
  </si>
  <si>
    <t>H16T116</t>
  </si>
  <si>
    <t>H16T117</t>
  </si>
  <si>
    <t>H16T118</t>
  </si>
  <si>
    <t>H16T12</t>
  </si>
  <si>
    <t>Resprout, top snapped</t>
  </si>
  <si>
    <t>H16T13</t>
  </si>
  <si>
    <t>H16T14</t>
  </si>
  <si>
    <t>H16T15</t>
  </si>
  <si>
    <t>H16T16</t>
  </si>
  <si>
    <t>H16T17</t>
  </si>
  <si>
    <t>H16T18</t>
  </si>
  <si>
    <t>H16T19</t>
  </si>
  <si>
    <t>H16T20</t>
  </si>
  <si>
    <t>H16T21</t>
  </si>
  <si>
    <t>Uncollected, resprouting, tree fell; 2012 - resprout from a blown down stem</t>
  </si>
  <si>
    <t>H16T22</t>
  </si>
  <si>
    <t>H16T23</t>
  </si>
  <si>
    <t>H16T24</t>
  </si>
  <si>
    <t>H16T25</t>
  </si>
  <si>
    <t>C1</t>
  </si>
  <si>
    <t>H16T26</t>
  </si>
  <si>
    <t>Limacia scandens, Fibraurea tinctoria, Dicranopteris linearis, Gnetum cf. microcarpum</t>
  </si>
  <si>
    <t>Limacia scandens, Gnetum cf. microcarpum</t>
  </si>
  <si>
    <t>Fibraurea tinctoria, Gnetum microcarpum</t>
  </si>
  <si>
    <t>Fibraurea tinctoria, Rourea mimosoides, Gnetum cf. microcarpum, Limacia scandens</t>
  </si>
  <si>
    <t>H16T27</t>
  </si>
  <si>
    <t>previously ID-ed as Garcinia forbesii, Checked last year's reading, as recorded</t>
  </si>
  <si>
    <t>H16T28</t>
  </si>
  <si>
    <t>H16T29</t>
  </si>
  <si>
    <t>Uncollected, bent; 2012 - stem is dead and broken</t>
  </si>
  <si>
    <t>H16T29B</t>
  </si>
  <si>
    <t>H16T30</t>
  </si>
  <si>
    <t>Uncollected, resprout, top snapped</t>
  </si>
  <si>
    <t>H16T31</t>
  </si>
  <si>
    <t>H16T32</t>
  </si>
  <si>
    <t>H16T33</t>
  </si>
  <si>
    <t>H16T34</t>
  </si>
  <si>
    <t>H16T35</t>
  </si>
  <si>
    <t>Uncollected, bent</t>
  </si>
  <si>
    <t>H16T35B</t>
  </si>
  <si>
    <t>2012 - revived branch</t>
  </si>
  <si>
    <t>H16T36</t>
  </si>
  <si>
    <t>H16T37</t>
  </si>
  <si>
    <t>H16T38</t>
  </si>
  <si>
    <t>H16T39</t>
  </si>
  <si>
    <t>H16T40</t>
  </si>
  <si>
    <t>H16T41</t>
  </si>
  <si>
    <t>H16T42</t>
  </si>
  <si>
    <t>H16T43</t>
  </si>
  <si>
    <t>Measure over climber at 2.7</t>
  </si>
  <si>
    <t>H16T44</t>
  </si>
  <si>
    <t>Limacia scandens, Scindapsus hederaceus</t>
  </si>
  <si>
    <t>previously ID-ed as Garcinia forbesii, Measure over climber at 6.1</t>
  </si>
  <si>
    <t>Rourea mimosoides, Scindapsus hederaceus</t>
  </si>
  <si>
    <t>Uncollected, resprout, top snapped, 2013- measured over climber at 5.7</t>
  </si>
  <si>
    <t>H16T45</t>
  </si>
  <si>
    <t>H16T46</t>
  </si>
  <si>
    <t>Uncollected; 2012 - bent, looks dead, 2013- dead at 2.2</t>
  </si>
  <si>
    <t>H16T47</t>
  </si>
  <si>
    <t>H16T48</t>
  </si>
  <si>
    <t>Scindapsus hederaceus, Willugbeia coriacea,  Gnetum cf. microcarpum</t>
  </si>
  <si>
    <t>H16T48B</t>
  </si>
  <si>
    <t>Piper sp. 1, Scindapsus hederaceus, Willugbeia coriacea, Psychotria sarmentosa</t>
  </si>
  <si>
    <t>H16T48C</t>
  </si>
  <si>
    <t>2013- broken and resprouted</t>
  </si>
  <si>
    <t>H16T49</t>
  </si>
  <si>
    <t>Limacia scandens, Willughbeia coriacea</t>
  </si>
  <si>
    <t>Willughbeia coriacea, Gnetum cf. microcarpum</t>
  </si>
  <si>
    <t>Measure over climber at 5.7, slanted</t>
  </si>
  <si>
    <t>H16T50</t>
  </si>
  <si>
    <t>H16T50B</t>
  </si>
  <si>
    <t>H16T51</t>
  </si>
  <si>
    <t>Uncollected, 2013- measured over climber at 8.8</t>
  </si>
  <si>
    <t>H16T52</t>
  </si>
  <si>
    <t>Dicranopteris linearis, Nepenthes ampullaria</t>
  </si>
  <si>
    <t>H16T53</t>
  </si>
  <si>
    <t>H16T54</t>
  </si>
  <si>
    <t>H16T55</t>
  </si>
  <si>
    <t>top snapped, resprouted, broken</t>
  </si>
  <si>
    <t>H16T55B</t>
  </si>
  <si>
    <t>H16T55C</t>
  </si>
  <si>
    <t>H16T55D</t>
  </si>
  <si>
    <t>2013- crushed by fallen tree, presumed dead</t>
  </si>
  <si>
    <t>H16T56</t>
  </si>
  <si>
    <t>H16T57</t>
  </si>
  <si>
    <t>previously ID-ed as Garcinia forbesii, slanted</t>
  </si>
  <si>
    <t>H16T58</t>
  </si>
  <si>
    <t>H16T59</t>
  </si>
  <si>
    <t>H16T60</t>
  </si>
  <si>
    <t>H16T61</t>
  </si>
  <si>
    <t>H16T62</t>
  </si>
  <si>
    <t>Uncollected, bent, 2013- dead</t>
  </si>
  <si>
    <t>H16T63</t>
  </si>
  <si>
    <t>Uncollected; 2012 - presumed dead, 2013- resprouted</t>
  </si>
  <si>
    <t>H16T63B</t>
  </si>
  <si>
    <t>H16T63C</t>
  </si>
  <si>
    <t>H16T63D</t>
  </si>
  <si>
    <t>H16T63E</t>
  </si>
  <si>
    <t>H16T63F</t>
  </si>
  <si>
    <t>H16T63G</t>
  </si>
  <si>
    <t>H16T63H</t>
  </si>
  <si>
    <t>H16T64</t>
  </si>
  <si>
    <t>H16T65</t>
  </si>
  <si>
    <t>H16T66</t>
  </si>
  <si>
    <t>H16T67</t>
  </si>
  <si>
    <t>H16T68</t>
  </si>
  <si>
    <t>dead at 1.3, tag removed, broken</t>
  </si>
  <si>
    <t>H16T68B</t>
  </si>
  <si>
    <t>H16T69</t>
  </si>
  <si>
    <t>H16T70</t>
  </si>
  <si>
    <t>H16T71</t>
  </si>
  <si>
    <t>H16T72</t>
  </si>
  <si>
    <t>Measure over climber at 2.0</t>
  </si>
  <si>
    <t>2013- measured over climber at 1.7</t>
  </si>
  <si>
    <t>H16T73</t>
  </si>
  <si>
    <t>H16T74</t>
  </si>
  <si>
    <t>Might be same individual as T45</t>
  </si>
  <si>
    <t>H16T75</t>
  </si>
  <si>
    <t>H16T76</t>
  </si>
  <si>
    <t>H16T77</t>
  </si>
  <si>
    <t>H16T78</t>
  </si>
  <si>
    <t>H16T79</t>
  </si>
  <si>
    <t>H16T80</t>
  </si>
  <si>
    <t>H16T80B</t>
  </si>
  <si>
    <t>H16T80C</t>
  </si>
  <si>
    <t>splits from T80B above chest height</t>
  </si>
  <si>
    <t>H16T81</t>
  </si>
  <si>
    <t>Gnetum microcarpum, Fibraurea tinctoria</t>
  </si>
  <si>
    <t>H16T82</t>
  </si>
  <si>
    <t>H16T83</t>
  </si>
  <si>
    <t>H16T84</t>
  </si>
  <si>
    <t>H16T85</t>
  </si>
  <si>
    <t>H16T86</t>
  </si>
  <si>
    <t>H16T87</t>
  </si>
  <si>
    <t>H16T88</t>
  </si>
  <si>
    <t>H16T89</t>
  </si>
  <si>
    <t>H16T90</t>
  </si>
  <si>
    <t>H16T91</t>
  </si>
  <si>
    <t>H16T92</t>
  </si>
  <si>
    <t>2013- top snapped, resprout, might be T84</t>
  </si>
  <si>
    <t>H16T93</t>
  </si>
  <si>
    <t>H16T94</t>
  </si>
  <si>
    <t>likely to be same individual as T63</t>
  </si>
  <si>
    <t>H16T95</t>
  </si>
  <si>
    <t>H16T96</t>
  </si>
  <si>
    <t>Measure over climber at 1.5</t>
  </si>
  <si>
    <t>H16T97</t>
  </si>
  <si>
    <t>H16T98</t>
  </si>
  <si>
    <t>H16T99</t>
  </si>
  <si>
    <t>H18T01A</t>
  </si>
  <si>
    <t>Erycibe tomentosa, Spatholobus ferriguneus</t>
  </si>
  <si>
    <t>H18T01B</t>
  </si>
  <si>
    <t>H18T01C</t>
  </si>
  <si>
    <t>2013- lost all leaves but new leaves are coming out</t>
  </si>
  <si>
    <t>H18T02</t>
  </si>
  <si>
    <t>Dillenia grandifolia</t>
  </si>
  <si>
    <t>H18T03</t>
  </si>
  <si>
    <t>Collected, refer to old specimen, may be Santiria laevigata; 2013: used to be called Santiria apiculata var. rubra</t>
  </si>
  <si>
    <t>rattan</t>
  </si>
  <si>
    <t>H18T03B</t>
  </si>
  <si>
    <t>Dead at 2.4, crushed by rattan, used to be Santiria apiculata var. rubra</t>
  </si>
  <si>
    <t>2013- no more leaves</t>
  </si>
  <si>
    <t>H18T04</t>
  </si>
  <si>
    <t>Neoscortechinia kingii</t>
  </si>
  <si>
    <t>H18T05</t>
  </si>
  <si>
    <t>H18T05B</t>
  </si>
  <si>
    <t>H18T05C</t>
  </si>
  <si>
    <t>Broken, dead at 1.1, tag removed</t>
  </si>
  <si>
    <t>H18T05D</t>
  </si>
  <si>
    <t>H18T05E</t>
  </si>
  <si>
    <t>H18T06</t>
  </si>
  <si>
    <t>Kunstleria ridleyi, Spatholobus ferrugineus</t>
  </si>
  <si>
    <t>H18T07</t>
  </si>
  <si>
    <t>H18T07B</t>
  </si>
  <si>
    <t>H18T08</t>
  </si>
  <si>
    <t>H18T09</t>
  </si>
  <si>
    <t>Flattened by ratten, fallen below 1.3m</t>
  </si>
  <si>
    <t xml:space="preserve">Fallen below chest height, crushed by fallen trunk </t>
  </si>
  <si>
    <t>H18T09B</t>
  </si>
  <si>
    <t>H18T09C</t>
  </si>
  <si>
    <t>slanted, crushed by rattan</t>
  </si>
  <si>
    <t>H18T09D</t>
  </si>
  <si>
    <t>H18T09E</t>
  </si>
  <si>
    <t>H18T10</t>
  </si>
  <si>
    <t>H18T10B</t>
  </si>
  <si>
    <t>H18T11</t>
  </si>
  <si>
    <t>H18T12</t>
  </si>
  <si>
    <t>H18T12B</t>
  </si>
  <si>
    <t>Crushed by rattan</t>
  </si>
  <si>
    <t>H18T12C</t>
  </si>
  <si>
    <t>H18T13</t>
  </si>
  <si>
    <t>dead at 3.1, slanted</t>
  </si>
  <si>
    <t>H18T14A</t>
  </si>
  <si>
    <t>H18T14B</t>
  </si>
  <si>
    <t>H18T14C</t>
  </si>
  <si>
    <t>H18T14D</t>
  </si>
  <si>
    <t>H18T14E</t>
  </si>
  <si>
    <t>H18T14F</t>
  </si>
  <si>
    <t>H18T14G</t>
  </si>
  <si>
    <t>H18T14H</t>
  </si>
  <si>
    <t>H18T14I</t>
  </si>
  <si>
    <t>H18T14J</t>
  </si>
  <si>
    <t>H18T14K</t>
  </si>
  <si>
    <t>H18T15A</t>
  </si>
  <si>
    <t>H18T15B</t>
  </si>
  <si>
    <t>H18T16</t>
  </si>
  <si>
    <t>Bauhinia semibifida var. semibifida, Strychnos (U69), UC1, Dichapetalum sordidum</t>
  </si>
  <si>
    <t>Bauhinia semibifida, Rourea minor</t>
  </si>
  <si>
    <t>H18T16B</t>
  </si>
  <si>
    <t>Agelaea macrophylla, Bauhinia semibifida var. semibifida, Rourea minor</t>
  </si>
  <si>
    <t>H18T17</t>
  </si>
  <si>
    <t>2012 - top bent</t>
  </si>
  <si>
    <t>H18T18</t>
  </si>
  <si>
    <t>2013- crushed, slanted below chest height</t>
  </si>
  <si>
    <t>H18T20A</t>
  </si>
  <si>
    <t>H18T20B</t>
  </si>
  <si>
    <t>H18T20C</t>
  </si>
  <si>
    <t>2013- slanted below chest height</t>
  </si>
  <si>
    <t>H18T20D</t>
  </si>
  <si>
    <t>2013- side branch of 20C</t>
  </si>
  <si>
    <t>H18T21A</t>
  </si>
  <si>
    <t>Slanted, looks dead, same at T20</t>
  </si>
  <si>
    <t>H18T21B</t>
  </si>
  <si>
    <t>H18T21C</t>
  </si>
  <si>
    <t>2012 - no T19; 2013- slanted below chest height</t>
  </si>
  <si>
    <t>H18T22</t>
  </si>
  <si>
    <t>H18T23</t>
  </si>
  <si>
    <t>H18T24</t>
  </si>
  <si>
    <t>H18T25</t>
  </si>
  <si>
    <t>H18T25B</t>
  </si>
  <si>
    <t>H18T26</t>
  </si>
  <si>
    <t>H18T27</t>
  </si>
  <si>
    <t>H18T28</t>
  </si>
  <si>
    <t>H18T28B</t>
  </si>
  <si>
    <t>H18T29A</t>
  </si>
  <si>
    <t>H18T29B</t>
  </si>
  <si>
    <t>Fibraurea tinctoria, Unknown</t>
  </si>
  <si>
    <t>H18T30</t>
  </si>
  <si>
    <t>H18T31</t>
  </si>
  <si>
    <t>H18T32</t>
  </si>
  <si>
    <t>H18T33</t>
  </si>
  <si>
    <t>H18T34</t>
  </si>
  <si>
    <t>H18T35A</t>
  </si>
  <si>
    <t>Previously ID-ed as Calophyllum macrocarpum</t>
  </si>
  <si>
    <t>H18T35B</t>
  </si>
  <si>
    <t>H18T36</t>
  </si>
  <si>
    <t>Very dark coloured bark</t>
  </si>
  <si>
    <t>H18T37</t>
  </si>
  <si>
    <t>H18T38</t>
  </si>
  <si>
    <t>H18T39</t>
  </si>
  <si>
    <t>H18T40</t>
  </si>
  <si>
    <t xml:space="preserve">H18T41 </t>
  </si>
  <si>
    <t>H18T42</t>
  </si>
  <si>
    <t>H18T43</t>
  </si>
  <si>
    <t>runs along ground before growing upwards, flattened by rattan</t>
  </si>
  <si>
    <t>H18T43B</t>
  </si>
  <si>
    <t>H18T43C</t>
  </si>
  <si>
    <t>H18T44</t>
  </si>
  <si>
    <t>H18T44B</t>
  </si>
  <si>
    <t>H18T44C</t>
  </si>
  <si>
    <t>H18T45</t>
  </si>
  <si>
    <t>H18T46</t>
  </si>
  <si>
    <t>H18T46B</t>
  </si>
  <si>
    <t>H18T47</t>
  </si>
  <si>
    <t>H18T48</t>
  </si>
  <si>
    <t>Agelaea macrophylla, Rourea mimosoides</t>
  </si>
  <si>
    <t>H18T49</t>
  </si>
  <si>
    <t>H18T50</t>
  </si>
  <si>
    <t>H18T51</t>
  </si>
  <si>
    <t>H18T52</t>
  </si>
  <si>
    <t>tagged as T45</t>
  </si>
  <si>
    <t>H1T01</t>
  </si>
  <si>
    <t>T01, T02 and T03 may be the same individual</t>
  </si>
  <si>
    <t>Rourea mimosoides, Kunstleria ridleyi</t>
  </si>
  <si>
    <t>H1T02</t>
  </si>
  <si>
    <t>Kunstleria ridleyi, Limacia scandens</t>
  </si>
  <si>
    <t>H1T03</t>
  </si>
  <si>
    <t>Rourea mimosoides, Mitrella kentii</t>
  </si>
  <si>
    <t>H1T04</t>
  </si>
  <si>
    <t xml:space="preserve">Dicranopteris linearis, Tetracera cf. fagifolia, Agelaea borneensis, Gnetum microcarpum </t>
  </si>
  <si>
    <t>Dicranopteris linearis, Tetracera cf. fagifolia, Kunstleria ridleyi, Spatholobus ferrugineus</t>
  </si>
  <si>
    <t>Dicranopteris linearis, Gnetum cf. microcarpum</t>
  </si>
  <si>
    <t>H1T05</t>
  </si>
  <si>
    <t>Limacia scandens, Dicranopteris linearis, Kunstleria ridleyi</t>
  </si>
  <si>
    <t>Kunstleria ridleyi, Dicranopteris linearis</t>
  </si>
  <si>
    <t>Limacia scandens, Agelaea borneensis, Rourea mimosoides</t>
  </si>
  <si>
    <t>H1T06</t>
  </si>
  <si>
    <t>Dicranopteris linearis, Tetracera cf. fagifolia, Kunstleria ridleyi</t>
  </si>
  <si>
    <t>Tetracera fagifolia, Kunstleria ridleyi</t>
  </si>
  <si>
    <t>Kunstleria ridleyi, Rourea mimosoides</t>
  </si>
  <si>
    <t>H1T07</t>
  </si>
  <si>
    <t>Rourea mimosoides, Tetracera cf. fagifolia, Gnetum cf. microcarpum</t>
  </si>
  <si>
    <t>H1T08</t>
  </si>
  <si>
    <t xml:space="preserve">Kunstleria ridleyi, Psychotria penangensis </t>
  </si>
  <si>
    <t>H1T09</t>
  </si>
  <si>
    <t>H1T10</t>
  </si>
  <si>
    <t>Spatholobus ferrugineus, Tetracera fagifolia</t>
  </si>
  <si>
    <t>H1T11</t>
  </si>
  <si>
    <t>H1T12</t>
  </si>
  <si>
    <t>H1T12b</t>
  </si>
  <si>
    <t>H1T13</t>
  </si>
  <si>
    <t>Gleichenia truncata, Agelaea borneensis</t>
  </si>
  <si>
    <t>H1T14</t>
  </si>
  <si>
    <t>H1T15</t>
  </si>
  <si>
    <t>Agelaea borneensis, Kunstleria ridleyi</t>
  </si>
  <si>
    <t>H1T16</t>
  </si>
  <si>
    <t>Agelaea borneensis, Dicranopteris linearis</t>
  </si>
  <si>
    <t>H1T17</t>
  </si>
  <si>
    <t>H1T18</t>
  </si>
  <si>
    <t>H1T19</t>
  </si>
  <si>
    <t>Rourea mimosoides, Fibraurea tinctoria, Tetracera cf. fagifolia</t>
  </si>
  <si>
    <t>Rourea mimosoides, Tetracera cf. fagifolia, Fibraurea tinctoria</t>
  </si>
  <si>
    <t>H1T20</t>
  </si>
  <si>
    <t>Dead at 1.9</t>
  </si>
  <si>
    <t>H1T21</t>
  </si>
  <si>
    <t>H1T22</t>
  </si>
  <si>
    <t>next to T13</t>
  </si>
  <si>
    <t>H1T23</t>
  </si>
  <si>
    <t>H1T24</t>
  </si>
  <si>
    <t>H1T25</t>
  </si>
  <si>
    <t>H1T25b</t>
  </si>
  <si>
    <t>H1T26</t>
  </si>
  <si>
    <t>H1T27</t>
  </si>
  <si>
    <t>H1T27b</t>
  </si>
  <si>
    <t>H1T28</t>
  </si>
  <si>
    <t>H1T29</t>
  </si>
  <si>
    <t>previously ID-ed as Garcinia forbesii, under shade</t>
  </si>
  <si>
    <t>H1T30</t>
  </si>
  <si>
    <t>slightly under shade</t>
  </si>
  <si>
    <t>alternate leaf</t>
  </si>
  <si>
    <t>H1T31</t>
  </si>
  <si>
    <t>H1T32</t>
  </si>
  <si>
    <t>H1T33</t>
  </si>
  <si>
    <t>H1T34</t>
  </si>
  <si>
    <t>H1T35</t>
  </si>
  <si>
    <t>H1T36</t>
  </si>
  <si>
    <t>measured above and below stump and took average value</t>
  </si>
  <si>
    <t>H1T37</t>
  </si>
  <si>
    <t>H1T38</t>
  </si>
  <si>
    <t>H1T39</t>
  </si>
  <si>
    <t>H1T40</t>
  </si>
  <si>
    <t>Tetracera cf. fagifolia, Kunstleria ridleyi</t>
  </si>
  <si>
    <t>H1T41</t>
  </si>
  <si>
    <t>H1T42</t>
  </si>
  <si>
    <t>H1T43</t>
  </si>
  <si>
    <t>Oxyceros bispinosa, Rourea mimosoides</t>
  </si>
  <si>
    <t>H1T44</t>
  </si>
  <si>
    <t>H1T45</t>
  </si>
  <si>
    <t>H1T46</t>
  </si>
  <si>
    <t>H1T47</t>
  </si>
  <si>
    <t>alternate leaf, compound</t>
  </si>
  <si>
    <t>H1T47b</t>
  </si>
  <si>
    <t>H1T48</t>
  </si>
  <si>
    <t>Shade leaves, top snapped</t>
  </si>
  <si>
    <t>H1T49</t>
  </si>
  <si>
    <t>H1T50</t>
  </si>
  <si>
    <t>H1T50b</t>
  </si>
  <si>
    <t>H1T51</t>
  </si>
  <si>
    <t>Agelaea borneensis, Kunstleria ridleyi, Dicranopteris linearis</t>
  </si>
  <si>
    <t>Dicranopteris linearis, Agelaea borneensis</t>
  </si>
  <si>
    <t>H1T51b</t>
  </si>
  <si>
    <t>H1T51c</t>
  </si>
  <si>
    <t>H1T52</t>
  </si>
  <si>
    <t>Shade leaves, Supposed to be T32</t>
  </si>
  <si>
    <t>H1T53</t>
  </si>
  <si>
    <t>Shade leaves</t>
  </si>
  <si>
    <t>H1T54</t>
  </si>
  <si>
    <t>H1T55</t>
  </si>
  <si>
    <t>H1T56</t>
  </si>
  <si>
    <t>H1T57</t>
  </si>
  <si>
    <t>Tetracera cf. fagifolia, Oxyceros bispinosus</t>
  </si>
  <si>
    <t>H1T58</t>
  </si>
  <si>
    <t>H1T58b</t>
  </si>
  <si>
    <t>Tetracera cf. fagifolia. Grenacheria amentacea</t>
  </si>
  <si>
    <t>H1T59</t>
  </si>
  <si>
    <t>H1T60</t>
  </si>
  <si>
    <t>Kunstleria ridleyi, Tetracera cf. fagifolia</t>
  </si>
  <si>
    <t>H1T61</t>
  </si>
  <si>
    <t>H1T62</t>
  </si>
  <si>
    <t>Oxyceros bispinosa, Tetracera cf. fagifolia</t>
  </si>
  <si>
    <t>H1T63</t>
  </si>
  <si>
    <t>c.f. H1-15</t>
  </si>
  <si>
    <t>H1T63b</t>
  </si>
  <si>
    <t>H1T64</t>
  </si>
  <si>
    <t>H1T65</t>
  </si>
  <si>
    <t>H1T66</t>
  </si>
  <si>
    <t>H1T67</t>
  </si>
  <si>
    <t>H1T68</t>
  </si>
  <si>
    <t>H1T69</t>
  </si>
  <si>
    <t>H1T70</t>
  </si>
  <si>
    <t>H1T71</t>
  </si>
  <si>
    <t>H1T72</t>
  </si>
  <si>
    <t>H1T73</t>
  </si>
  <si>
    <t>H1T74</t>
  </si>
  <si>
    <t>H1T75</t>
  </si>
  <si>
    <t>Limacia scandens, Dicranopteris linearis, Agelaea macrophylla</t>
  </si>
  <si>
    <t>H1T76</t>
  </si>
  <si>
    <t>Limacia scandens, Dicranopteris linearis</t>
  </si>
  <si>
    <t>H1T77</t>
  </si>
  <si>
    <t>Tetracera cf. fagifolia, Limacia scandens, Kunstleria ridleyi</t>
  </si>
  <si>
    <t>H21T01</t>
  </si>
  <si>
    <t>Uncollected, 2012 - dying</t>
  </si>
  <si>
    <t>H21T02</t>
  </si>
  <si>
    <t>Aspidopterys concava, Tetracera cf. fagifolia</t>
  </si>
  <si>
    <t>Tetracera macrophylla, Fibraurea tinctoria</t>
  </si>
  <si>
    <t>H21T02B</t>
  </si>
  <si>
    <t>H21T02C</t>
  </si>
  <si>
    <t>H21T03</t>
  </si>
  <si>
    <t>H21T04</t>
  </si>
  <si>
    <t>split</t>
  </si>
  <si>
    <t>Uncollected, top broken, 2013- split into 2, new stem tagged as 04D, 15.5 cm dbh if measured over both halves</t>
  </si>
  <si>
    <t>H21T04B</t>
  </si>
  <si>
    <t>H21T04C</t>
  </si>
  <si>
    <t>H21T04D</t>
  </si>
  <si>
    <t>Piper canincum</t>
  </si>
  <si>
    <t>H21T05</t>
  </si>
  <si>
    <t>Stenochlaena palustris, Piper sp. 1, Agelaea borneensis</t>
  </si>
  <si>
    <t>Measured over climber at 16.8</t>
  </si>
  <si>
    <t>Uncollected, top broken, 2012 - split at breast height but included split portion in the measurement</t>
  </si>
  <si>
    <t>H21T06</t>
  </si>
  <si>
    <t>Piper caninum, Gnetum microcarpum</t>
  </si>
  <si>
    <t>Gnetum microcarpum, Piper sp. 1</t>
  </si>
  <si>
    <t>H21T07</t>
  </si>
  <si>
    <t>H21T08</t>
  </si>
  <si>
    <t>Willughbeia coriacea, Strychnos ignatii</t>
  </si>
  <si>
    <t>H21T09</t>
  </si>
  <si>
    <t>2013- fell below chest height and broken</t>
  </si>
  <si>
    <t>H21T10</t>
  </si>
  <si>
    <t>H21T11</t>
  </si>
  <si>
    <t>H21T12</t>
  </si>
  <si>
    <t>dead at 8.6</t>
  </si>
  <si>
    <t>Resprout, top broken</t>
  </si>
  <si>
    <t>H21T12B</t>
  </si>
  <si>
    <t>H21T12C</t>
  </si>
  <si>
    <t>H21T12D</t>
  </si>
  <si>
    <t>H21T12E</t>
  </si>
  <si>
    <t>H21T12F</t>
  </si>
  <si>
    <t>H21T13</t>
  </si>
  <si>
    <t>H21T14A</t>
  </si>
  <si>
    <t>2012 - slanted, 2013- broken below breast height</t>
  </si>
  <si>
    <t>H21T14B</t>
  </si>
  <si>
    <t>H21T15</t>
  </si>
  <si>
    <t>H21T16</t>
  </si>
  <si>
    <t>H21T17</t>
  </si>
  <si>
    <t>H21T17B</t>
  </si>
  <si>
    <t>H21T18A</t>
  </si>
  <si>
    <t>2013- found to be part of T09 (wrong species though…) which has broken</t>
  </si>
  <si>
    <t>H21T18B</t>
  </si>
  <si>
    <t>H21T18C</t>
  </si>
  <si>
    <t>H21T18D</t>
  </si>
  <si>
    <t>H21T18E</t>
  </si>
  <si>
    <t>H21T18F</t>
  </si>
  <si>
    <t>H21T18G</t>
  </si>
  <si>
    <t>H21T18H</t>
  </si>
  <si>
    <t>2013- one the line</t>
  </si>
  <si>
    <t>H21T19A</t>
  </si>
  <si>
    <t>Agelaea borneensis, Strynchnos ignatii</t>
  </si>
  <si>
    <t>Piper caninum, Strychnos ignatii</t>
  </si>
  <si>
    <t>H21T19B</t>
  </si>
  <si>
    <t>H21T19C</t>
  </si>
  <si>
    <t>H21T20</t>
  </si>
  <si>
    <t>H21T21</t>
  </si>
  <si>
    <t>H21T21B</t>
  </si>
  <si>
    <t>H21T21C</t>
  </si>
  <si>
    <t>H21T22</t>
  </si>
  <si>
    <t>H21T23</t>
  </si>
  <si>
    <t>H21T24</t>
  </si>
  <si>
    <t>H21T25</t>
  </si>
  <si>
    <t>H21T25B</t>
  </si>
  <si>
    <t>H21T25C</t>
  </si>
  <si>
    <t>H21T25D</t>
  </si>
  <si>
    <t>H21T25E</t>
  </si>
  <si>
    <t>H21T26</t>
  </si>
  <si>
    <t>H21T26B</t>
  </si>
  <si>
    <t>H21T26C</t>
  </si>
  <si>
    <t>H21T26D</t>
  </si>
  <si>
    <t>slanted, dead at 1.6</t>
  </si>
  <si>
    <t>H21T26E</t>
  </si>
  <si>
    <t>H21T26F</t>
  </si>
  <si>
    <t>H21T26G</t>
  </si>
  <si>
    <t>H21T27</t>
  </si>
  <si>
    <t>H21T28</t>
  </si>
  <si>
    <t>H21T28B</t>
  </si>
  <si>
    <t>H21T29</t>
  </si>
  <si>
    <t>H21T30</t>
  </si>
  <si>
    <t>H21T31</t>
  </si>
  <si>
    <t>H21T31B</t>
  </si>
  <si>
    <t>H21T32</t>
  </si>
  <si>
    <t>H21T32B</t>
  </si>
  <si>
    <t>Tetracera cf. fagifolia, Dicranopteris linearis</t>
  </si>
  <si>
    <t>H21T32C</t>
  </si>
  <si>
    <t>H21T33</t>
  </si>
  <si>
    <t>H21T33B</t>
  </si>
  <si>
    <t>H21T33C</t>
  </si>
  <si>
    <t>H21T33D</t>
  </si>
  <si>
    <t>H21T34</t>
  </si>
  <si>
    <t>H21T35</t>
  </si>
  <si>
    <t>H21T36</t>
  </si>
  <si>
    <t>H21T37</t>
  </si>
  <si>
    <t>T37C1</t>
  </si>
  <si>
    <t>H21T38</t>
  </si>
  <si>
    <t>out of plot</t>
  </si>
  <si>
    <t>Gnetum microcarpum, Agelaea borneensis</t>
  </si>
  <si>
    <t>H21T39</t>
  </si>
  <si>
    <t>H21T40</t>
  </si>
  <si>
    <t>H21T41</t>
  </si>
  <si>
    <t>slanted, dead at 1.4</t>
  </si>
  <si>
    <t>H21T41B</t>
  </si>
  <si>
    <t>H21T42</t>
  </si>
  <si>
    <t>H21T43</t>
  </si>
  <si>
    <t>H21T44</t>
  </si>
  <si>
    <t>H21T45</t>
  </si>
  <si>
    <t>H21T46A</t>
  </si>
  <si>
    <t>H21T46B</t>
  </si>
  <si>
    <t>H21T47</t>
  </si>
  <si>
    <t>H21T48</t>
  </si>
  <si>
    <t>H21T49</t>
  </si>
  <si>
    <t>H21T50</t>
  </si>
  <si>
    <t>H21T51</t>
  </si>
  <si>
    <t>H21T52</t>
  </si>
  <si>
    <t>Melicope accedens</t>
  </si>
  <si>
    <t>H21T53</t>
  </si>
  <si>
    <t>tag found</t>
  </si>
  <si>
    <t>H21T54</t>
  </si>
  <si>
    <t>H21T55</t>
  </si>
  <si>
    <t>H21T56</t>
  </si>
  <si>
    <t>Measured over climber at 1.1</t>
  </si>
  <si>
    <t>H21T57</t>
  </si>
  <si>
    <t>H21T58</t>
  </si>
  <si>
    <t>H21T59</t>
  </si>
  <si>
    <t>H21T60</t>
  </si>
  <si>
    <t>H21T61</t>
  </si>
  <si>
    <t>should be parvifolia K.Y. Chong</t>
  </si>
  <si>
    <t>H21T62</t>
  </si>
  <si>
    <t>H21T63</t>
  </si>
  <si>
    <t>H21T64</t>
  </si>
  <si>
    <t>H23T01</t>
  </si>
  <si>
    <t>Piper flavimarginatum, Derris amoena, Dicranopteris linearis</t>
  </si>
  <si>
    <t>Uncollected, Resprout, split at the top</t>
  </si>
  <si>
    <t>H23T02</t>
  </si>
  <si>
    <t>ID by RCJ Lim; previously ID-ed as Horsfieldia wallichii</t>
  </si>
  <si>
    <t>Resprout, 2013- top snapped resprout</t>
  </si>
  <si>
    <t>H23T03</t>
  </si>
  <si>
    <t>2012 - top broken but resprout at base</t>
  </si>
  <si>
    <t>H23T04</t>
  </si>
  <si>
    <t>Uncollected, Bent, 2013- bent</t>
  </si>
  <si>
    <t>H23T04B</t>
  </si>
  <si>
    <t>H23T05</t>
  </si>
  <si>
    <t>2012 - top dead, slanted</t>
  </si>
  <si>
    <t>H23T06</t>
  </si>
  <si>
    <t>Fibraurea tinctoria, Rourea mimosoides, Agelea borneensis</t>
  </si>
  <si>
    <t>H23T07</t>
  </si>
  <si>
    <t>H23T07B</t>
  </si>
  <si>
    <t>H23T07C</t>
  </si>
  <si>
    <t>H23T08</t>
  </si>
  <si>
    <t>H23T09</t>
  </si>
  <si>
    <t>Strychnos ignatii, Uncaria sp. 2, Leuconotis griffithii</t>
  </si>
  <si>
    <t>H23T10</t>
  </si>
  <si>
    <t>2012 - resprouting, 2013- dead, broken tag removed</t>
  </si>
  <si>
    <t>H23T11</t>
  </si>
  <si>
    <t>H23T12</t>
  </si>
  <si>
    <t>H23T12B</t>
  </si>
  <si>
    <t>H23T13</t>
  </si>
  <si>
    <t>2012 - resprout from bent trunk</t>
  </si>
  <si>
    <t>H23T13B</t>
  </si>
  <si>
    <t>2012 - resprout from bent trunk, collected</t>
  </si>
  <si>
    <t>H23T13C</t>
  </si>
  <si>
    <t>H23T14A</t>
  </si>
  <si>
    <t>H23T14B</t>
  </si>
  <si>
    <t>H23T15</t>
  </si>
  <si>
    <t>H23T15B</t>
  </si>
  <si>
    <t>H23T15C</t>
  </si>
  <si>
    <t>2013- slant</t>
  </si>
  <si>
    <t>H23T15D</t>
  </si>
  <si>
    <t>H23T16</t>
  </si>
  <si>
    <t>H23T16B</t>
  </si>
  <si>
    <t>H23T17</t>
  </si>
  <si>
    <t>H23T18</t>
  </si>
  <si>
    <t>Erycibe tomentosa, Agelaea borneensis, Fibraurea tinctoria</t>
  </si>
  <si>
    <t>H23T19</t>
  </si>
  <si>
    <t>Dicranopteris linearis, Fibraurea tinctoria</t>
  </si>
  <si>
    <t>H23T20</t>
  </si>
  <si>
    <t>2013-  measured over climber at 1.4</t>
  </si>
  <si>
    <t>H23T21</t>
  </si>
  <si>
    <t>Erycibe tomentosa, Strychnos ignatii, Rourea mimosoides</t>
  </si>
  <si>
    <t>H23T22</t>
  </si>
  <si>
    <t>H23T23</t>
  </si>
  <si>
    <t>Ilex cymosa</t>
  </si>
  <si>
    <t>H23T24</t>
  </si>
  <si>
    <t>H23T25</t>
  </si>
  <si>
    <t>Agelaea borneensis, Fibraurea tincotria</t>
  </si>
  <si>
    <t>H23T26</t>
  </si>
  <si>
    <t>H23T27A</t>
  </si>
  <si>
    <t>H23T27B</t>
  </si>
  <si>
    <t>H23T27C</t>
  </si>
  <si>
    <t>Fibrarurea tinctoria, Dicranopteris linearis</t>
  </si>
  <si>
    <t>H23T28</t>
  </si>
  <si>
    <t>H23T29A</t>
  </si>
  <si>
    <t>Baccaurea macrocarpa</t>
  </si>
  <si>
    <t>H23T29B</t>
  </si>
  <si>
    <t>H23T29C</t>
  </si>
  <si>
    <t>H23T30</t>
  </si>
  <si>
    <t>collected, check ID</t>
  </si>
  <si>
    <t>H23T31</t>
  </si>
  <si>
    <t>H23T32</t>
  </si>
  <si>
    <t>H23T33</t>
  </si>
  <si>
    <t>confirmed ID</t>
  </si>
  <si>
    <t>Strychnos ignatii, Erycibe tomentosa</t>
  </si>
  <si>
    <t>H23T34</t>
  </si>
  <si>
    <t>H23T35</t>
  </si>
  <si>
    <t>H23T36A</t>
  </si>
  <si>
    <t>2013- branches of fallen stem</t>
  </si>
  <si>
    <t>H23T36B</t>
  </si>
  <si>
    <t>Derris amoena, Erycibe tomentosa</t>
  </si>
  <si>
    <t>H23T36C</t>
  </si>
  <si>
    <t>H23T37</t>
  </si>
  <si>
    <t>H23T38</t>
  </si>
  <si>
    <t>H23T39</t>
  </si>
  <si>
    <t>H23T40A</t>
  </si>
  <si>
    <t>H23T40B</t>
  </si>
  <si>
    <t>H23T41</t>
  </si>
  <si>
    <t>slanted outwards</t>
  </si>
  <si>
    <t>Leuconotis griffithii, Erycibe tomentosa, Uncaria sp. 2</t>
  </si>
  <si>
    <t>H23T42</t>
  </si>
  <si>
    <t>H23T43</t>
  </si>
  <si>
    <t>H23T44</t>
  </si>
  <si>
    <t>Piper sp 1, Uncaria sp. 2</t>
  </si>
  <si>
    <t>H23T45</t>
  </si>
  <si>
    <t>H23T46A</t>
  </si>
  <si>
    <t>Agelaea macrophylla, Dicranopteris linearis</t>
  </si>
  <si>
    <t>ID confirmed by RCJ Lim</t>
  </si>
  <si>
    <t>H23T46B</t>
  </si>
  <si>
    <t>Agelaea borneensis, Fibraurea tinctoria</t>
  </si>
  <si>
    <t>2013- top broken, resprout, slanted</t>
  </si>
  <si>
    <t>H23T47A</t>
  </si>
  <si>
    <t>H23T47B</t>
  </si>
  <si>
    <t>H23T47C</t>
  </si>
  <si>
    <t>H23T47D</t>
  </si>
  <si>
    <t xml:space="preserve">dicranopteris linearis </t>
  </si>
  <si>
    <t>H23T47E</t>
  </si>
  <si>
    <t>H23T47F</t>
  </si>
  <si>
    <t>H23T47G</t>
  </si>
  <si>
    <t>Stenochlaena palustris, Erycibe tomentosa, Agelaea macrophylla</t>
  </si>
  <si>
    <t>Agelaea borneensis, Stenochlaena palustris</t>
  </si>
  <si>
    <t>H23T48</t>
  </si>
  <si>
    <t xml:space="preserve">Dicranopteris linearis </t>
  </si>
  <si>
    <t>H23T49</t>
  </si>
  <si>
    <t>H23T50</t>
  </si>
  <si>
    <t>H23T51</t>
  </si>
  <si>
    <t>H23T52</t>
  </si>
  <si>
    <t>H23T53</t>
  </si>
  <si>
    <t>H23T54</t>
  </si>
  <si>
    <t>H23T55</t>
  </si>
  <si>
    <t>H23T56</t>
  </si>
  <si>
    <t>H23T57</t>
  </si>
  <si>
    <t>Fibraurea tinctoria, Agelea borneensis</t>
  </si>
  <si>
    <t>H23T58</t>
  </si>
  <si>
    <t>H23T58B</t>
  </si>
  <si>
    <t>H23T59</t>
  </si>
  <si>
    <t>H23T60</t>
  </si>
  <si>
    <t>dicranopteris linearis</t>
  </si>
  <si>
    <t>H23T60B</t>
  </si>
  <si>
    <t>H23T61</t>
  </si>
  <si>
    <t>Gnetum cf. microcarpum, dicranopteris linearis</t>
  </si>
  <si>
    <t>H23T62</t>
  </si>
  <si>
    <t>H23T62B</t>
  </si>
  <si>
    <t>62B-F Resprouting from one fallen, slanted trunk</t>
  </si>
  <si>
    <t>H23T62C</t>
  </si>
  <si>
    <t>H23T62D</t>
  </si>
  <si>
    <t>Erycibe tomentosa, Dicranopteris linearis</t>
  </si>
  <si>
    <t>H23T62E</t>
  </si>
  <si>
    <t>H23T62F</t>
  </si>
  <si>
    <t>H23T63</t>
  </si>
  <si>
    <t>H23T64</t>
  </si>
  <si>
    <t>H23T65</t>
  </si>
  <si>
    <t>H23T66</t>
  </si>
  <si>
    <t>H23T67</t>
  </si>
  <si>
    <t>H23T68</t>
  </si>
  <si>
    <t>c.f. T11 Pseudoclausena</t>
  </si>
  <si>
    <t>H8T01</t>
  </si>
  <si>
    <t>H8T02</t>
  </si>
  <si>
    <t>Dead at 2.0</t>
  </si>
  <si>
    <t>2013- previously mis-tagged as T35 in 2012, and mis-id as Nephelium lappaceum in 2011. Correction made</t>
  </si>
  <si>
    <t>H8T02B</t>
  </si>
  <si>
    <t>H8T02C</t>
  </si>
  <si>
    <t>H8T03</t>
  </si>
  <si>
    <t>2013- tag not found but assumed to be T03</t>
  </si>
  <si>
    <t>H8T04</t>
  </si>
  <si>
    <t>H8T05</t>
  </si>
  <si>
    <t>H8T06</t>
  </si>
  <si>
    <t>Agelaea borneensis, Spatholobus ferrugineus</t>
  </si>
  <si>
    <t>H8T07</t>
  </si>
  <si>
    <t>H8T07B</t>
  </si>
  <si>
    <t>H8T07C</t>
  </si>
  <si>
    <t>H8T08</t>
  </si>
  <si>
    <t>Ficus globosa, Agelaea borneensis</t>
  </si>
  <si>
    <t>Erycibe tomentosa, Agelaea sp.</t>
  </si>
  <si>
    <t>H8T09</t>
  </si>
  <si>
    <t>H8T10</t>
  </si>
  <si>
    <t>H8T100</t>
  </si>
  <si>
    <t>Agalaea borneensis</t>
  </si>
  <si>
    <t>H8T101</t>
  </si>
  <si>
    <t>Agelaea borneensis, Ficus globosa</t>
  </si>
  <si>
    <t>Agalaea borneensis, Ficus globosa</t>
  </si>
  <si>
    <t>H8T102</t>
  </si>
  <si>
    <t>H8T103A</t>
  </si>
  <si>
    <t>H8T103B</t>
  </si>
  <si>
    <t>H8T104</t>
  </si>
  <si>
    <t>H8T105</t>
  </si>
  <si>
    <t>H8T106</t>
  </si>
  <si>
    <t>H8T107</t>
  </si>
  <si>
    <t>Agelaea borneensis, Rourea mimosoides</t>
  </si>
  <si>
    <t>H8T108</t>
  </si>
  <si>
    <t>H8T109</t>
  </si>
  <si>
    <t>H8T11</t>
  </si>
  <si>
    <t>H8T110</t>
  </si>
  <si>
    <t>H8T111</t>
  </si>
  <si>
    <t>H8-10</t>
  </si>
  <si>
    <t>H8T112</t>
  </si>
  <si>
    <t>H8T113</t>
  </si>
  <si>
    <t>H8T114</t>
  </si>
  <si>
    <t>H8T115</t>
  </si>
  <si>
    <t>H8T115b</t>
  </si>
  <si>
    <t>H8T116</t>
  </si>
  <si>
    <t>H8T117</t>
  </si>
  <si>
    <t>Fibraurea tinctoria, Erycibe tomentosa, Agelaea borneensis</t>
  </si>
  <si>
    <t>H8T118</t>
  </si>
  <si>
    <t>Turned out to be H8T43, which was tagged wrongly, now change to H8T118</t>
  </si>
  <si>
    <t>H8T119</t>
  </si>
  <si>
    <t>H8T12</t>
  </si>
  <si>
    <t>Ficus globosa, Fibraurea tinctoria, Piper sp. 1</t>
  </si>
  <si>
    <t>Ficus globosa, Tetracera cf. fagifolia</t>
  </si>
  <si>
    <t>H8T120</t>
  </si>
  <si>
    <t>H8T121</t>
  </si>
  <si>
    <t>H8T122</t>
  </si>
  <si>
    <t>H8T123</t>
  </si>
  <si>
    <t>H8T124</t>
  </si>
  <si>
    <t>H8T125</t>
  </si>
  <si>
    <t>previously marked as T119</t>
  </si>
  <si>
    <t>H8T126</t>
  </si>
  <si>
    <t>previously marked as T120</t>
  </si>
  <si>
    <t>compound leaf</t>
  </si>
  <si>
    <t>H8T14</t>
  </si>
  <si>
    <t>H8T15</t>
  </si>
  <si>
    <t>H8T16</t>
  </si>
  <si>
    <t>snapped, &lt;1.3m</t>
  </si>
  <si>
    <t>2012 - regrown</t>
  </si>
  <si>
    <t>H8T16B</t>
  </si>
  <si>
    <t>H8T16C</t>
  </si>
  <si>
    <t>H8T16D</t>
  </si>
  <si>
    <t>H8T17</t>
  </si>
  <si>
    <t>H8T18</t>
  </si>
  <si>
    <t>H8T19</t>
  </si>
  <si>
    <t>23.6 - measured over climber</t>
  </si>
  <si>
    <t>H8T19B</t>
  </si>
  <si>
    <t>H8T19C</t>
  </si>
  <si>
    <t>H8T20</t>
  </si>
  <si>
    <t>no tag</t>
  </si>
  <si>
    <t>H8T21</t>
  </si>
  <si>
    <t>H8T22</t>
  </si>
  <si>
    <t>H8T23</t>
  </si>
  <si>
    <t>Agelaea macrophylla, Agelaea borneensis, Erycibe tomentosa, Rourea mimosoides</t>
  </si>
  <si>
    <t>Erycibe tomentosa, Rourea mimosoides, Agelaea macrophylla, Spatholobus ferrugineus</t>
  </si>
  <si>
    <t>H8T24</t>
  </si>
  <si>
    <t>Tag eaten, presumed to be T24</t>
  </si>
  <si>
    <t>H8T25</t>
  </si>
  <si>
    <t xml:space="preserve"> Erycibe tomentosa</t>
  </si>
  <si>
    <t>H8T26</t>
  </si>
  <si>
    <t>H8T27</t>
  </si>
  <si>
    <t>H8T28</t>
  </si>
  <si>
    <t>H8T29</t>
  </si>
  <si>
    <t>H8T30</t>
  </si>
  <si>
    <t>H8T31</t>
  </si>
  <si>
    <t xml:space="preserve"> Erycibe tomentosa, Rourea mimosoides</t>
  </si>
  <si>
    <t>2013- tag eaten by tree</t>
  </si>
  <si>
    <t>H8T31B</t>
  </si>
  <si>
    <t>Derris amoena var. maingayana, Agelaea macrophylla</t>
  </si>
  <si>
    <t>H8T31C</t>
  </si>
  <si>
    <t>H8T32</t>
  </si>
  <si>
    <t>shade leaves</t>
  </si>
  <si>
    <t>H8T33</t>
  </si>
  <si>
    <t>H8T34</t>
  </si>
  <si>
    <t>Agalaea macrophylla</t>
  </si>
  <si>
    <t>H8T36</t>
  </si>
  <si>
    <t>H8T36B</t>
  </si>
  <si>
    <t>H8T37</t>
  </si>
  <si>
    <t>2013- resprouting</t>
  </si>
  <si>
    <t>H8T38</t>
  </si>
  <si>
    <t>2013- tag found on floor</t>
  </si>
  <si>
    <t>H8T39</t>
  </si>
  <si>
    <t>H8T40</t>
  </si>
  <si>
    <t>H8T40B</t>
  </si>
  <si>
    <t>H8T41</t>
  </si>
  <si>
    <t>H8T41B</t>
  </si>
  <si>
    <t>H8T42</t>
  </si>
  <si>
    <t>2013- near the line, stem dead, broken, tag removed</t>
  </si>
  <si>
    <t>H8T43</t>
  </si>
  <si>
    <t>H8T44A</t>
  </si>
  <si>
    <t>H8T44B</t>
  </si>
  <si>
    <t>H8T45</t>
  </si>
  <si>
    <t>H8T46</t>
  </si>
  <si>
    <t>Broken</t>
  </si>
  <si>
    <t>H8T47A</t>
  </si>
  <si>
    <t>H8T47B</t>
  </si>
  <si>
    <t>H8T47C</t>
  </si>
  <si>
    <t>H8T47D</t>
  </si>
  <si>
    <t>H8T47E</t>
  </si>
  <si>
    <t>H8T48</t>
  </si>
  <si>
    <t>H8T49</t>
  </si>
  <si>
    <t>H8T50</t>
  </si>
  <si>
    <t>H8T51</t>
  </si>
  <si>
    <t>H8T52</t>
  </si>
  <si>
    <t>previously ID-ed as Garcinia cf. parvifolia</t>
  </si>
  <si>
    <t>Bring back confirm ID</t>
  </si>
  <si>
    <t>H8T53</t>
  </si>
  <si>
    <t>H8T54</t>
  </si>
  <si>
    <t>Spatholobus ferrugineus, Derris amoena</t>
  </si>
  <si>
    <t>H8T55</t>
  </si>
  <si>
    <t>Spatholobus ferrugineus, Agalaea macrophylla</t>
  </si>
  <si>
    <t>H8T56</t>
  </si>
  <si>
    <t>H8T57A</t>
  </si>
  <si>
    <t>H8T57B</t>
  </si>
  <si>
    <t>H8T57C</t>
  </si>
  <si>
    <t>H8T58</t>
  </si>
  <si>
    <t>Oxyceros bispinosus, Erycibe tomentosa</t>
  </si>
  <si>
    <t>Oxyceros bispinosa, Rourea asplenifolia, Erycibe tomentosa</t>
  </si>
  <si>
    <t>H8T59A</t>
  </si>
  <si>
    <t>H8T59B</t>
  </si>
  <si>
    <t>H8T60</t>
  </si>
  <si>
    <t>H8T61</t>
  </si>
  <si>
    <t>Too high</t>
  </si>
  <si>
    <t>H8T62</t>
  </si>
  <si>
    <t>H8T63A</t>
  </si>
  <si>
    <t>H8T63B</t>
  </si>
  <si>
    <t>H8T63C</t>
  </si>
  <si>
    <t>Slanted, shade leaves</t>
  </si>
  <si>
    <t>H8T64</t>
  </si>
  <si>
    <t>H8T65</t>
  </si>
  <si>
    <t>H8T66A</t>
  </si>
  <si>
    <t>H8T66B</t>
  </si>
  <si>
    <t>H8T66C</t>
  </si>
  <si>
    <t>H8T67</t>
  </si>
  <si>
    <t>Rourea mimosoides, Gnetum cf. microcarpum</t>
  </si>
  <si>
    <t>H8T68</t>
  </si>
  <si>
    <t>shade leaves; previously ID-ed as Melicope accedens</t>
  </si>
  <si>
    <t>H8T69</t>
  </si>
  <si>
    <t>H8T70</t>
  </si>
  <si>
    <t>previously ID-ed as Santiria apiculata var. rubra , shade leaves</t>
  </si>
  <si>
    <t>H8T71</t>
  </si>
  <si>
    <t>H8T72</t>
  </si>
  <si>
    <t>resprout below 1.3m</t>
  </si>
  <si>
    <t>Top dead at 1.4</t>
  </si>
  <si>
    <t>H8T73</t>
  </si>
  <si>
    <t>H8T74</t>
  </si>
  <si>
    <t>H8T75</t>
  </si>
  <si>
    <t>H8T76</t>
  </si>
  <si>
    <t>H8T77</t>
  </si>
  <si>
    <t>Previously ID-ed as Gironniera nervosa</t>
  </si>
  <si>
    <t>H8T78</t>
  </si>
  <si>
    <t>Erycibe tomentosa, Spatholobus ferrugineus</t>
  </si>
  <si>
    <t>H8T78B</t>
  </si>
  <si>
    <t>&lt;1</t>
  </si>
  <si>
    <t>H8T79</t>
  </si>
  <si>
    <t>top snapped, &lt;1.3m</t>
  </si>
  <si>
    <t>Rourea mimosoides, Oxyceros bispinosa, Gnetum cf. microcarpum, Erycibe tomentosa, Spatholobus ferrugineus</t>
  </si>
  <si>
    <t>Top dead at 1.9, resprout from bottom</t>
  </si>
  <si>
    <t>H8T80</t>
  </si>
  <si>
    <t>H8T81</t>
  </si>
  <si>
    <t>Gnetum SP.</t>
  </si>
  <si>
    <t>H8T82</t>
  </si>
  <si>
    <t>H8T83</t>
  </si>
  <si>
    <t>H8T84</t>
  </si>
  <si>
    <t>Erycibe tomentosa, Agalaea macrophylla</t>
  </si>
  <si>
    <t>H8T85</t>
  </si>
  <si>
    <t>H8T86</t>
  </si>
  <si>
    <t>H8T87</t>
  </si>
  <si>
    <t>H8T88</t>
  </si>
  <si>
    <t>H8T89</t>
  </si>
  <si>
    <t>H8T90</t>
  </si>
  <si>
    <t>H8T91</t>
  </si>
  <si>
    <t>H8T92</t>
  </si>
  <si>
    <t>H8T93</t>
  </si>
  <si>
    <t>H8T94</t>
  </si>
  <si>
    <t>H8T95</t>
  </si>
  <si>
    <t>H8T96</t>
  </si>
  <si>
    <t>H8T97</t>
  </si>
  <si>
    <t>H8T98</t>
  </si>
  <si>
    <t>H8T99</t>
  </si>
  <si>
    <t>A8T81</t>
  </si>
  <si>
    <t>A8T82</t>
  </si>
  <si>
    <t>A8T83</t>
  </si>
  <si>
    <t>A8T84</t>
  </si>
  <si>
    <t>A8T85</t>
  </si>
  <si>
    <t>B10T101</t>
  </si>
  <si>
    <t>B10T101B</t>
  </si>
  <si>
    <t>B10T102</t>
  </si>
  <si>
    <t>B10T03T</t>
  </si>
  <si>
    <t>B10T65D</t>
  </si>
  <si>
    <t>B10T103</t>
  </si>
  <si>
    <t>B10T104</t>
  </si>
  <si>
    <t>B10T105</t>
  </si>
  <si>
    <t>B10T106</t>
  </si>
  <si>
    <t>B10T107</t>
  </si>
  <si>
    <t>B10T52M</t>
  </si>
  <si>
    <t>B10T108</t>
  </si>
  <si>
    <t>B10T52N</t>
  </si>
  <si>
    <t>B10T109</t>
  </si>
  <si>
    <t>B10T110</t>
  </si>
  <si>
    <t>B10T111</t>
  </si>
  <si>
    <t>B10T76B</t>
  </si>
  <si>
    <t>B10T112</t>
  </si>
  <si>
    <t>B10T87B</t>
  </si>
  <si>
    <t>B10T91B</t>
  </si>
  <si>
    <t>B10T31L</t>
  </si>
  <si>
    <t>B10T31M</t>
  </si>
  <si>
    <t>B10T113</t>
  </si>
  <si>
    <t>B10T114</t>
  </si>
  <si>
    <t>B10T115</t>
  </si>
  <si>
    <t>B10T116</t>
  </si>
  <si>
    <t>B10T117</t>
  </si>
  <si>
    <t>B10T118</t>
  </si>
  <si>
    <t>B10T119</t>
  </si>
  <si>
    <t>B10T120</t>
  </si>
  <si>
    <t>B10T121</t>
  </si>
  <si>
    <t>B10T122</t>
  </si>
  <si>
    <t>B10T123</t>
  </si>
  <si>
    <t>B10T124</t>
  </si>
  <si>
    <t>B10T125</t>
  </si>
  <si>
    <t>B10T126</t>
  </si>
  <si>
    <t>B10T127</t>
  </si>
  <si>
    <t>B10T93F</t>
  </si>
  <si>
    <t>B10T128</t>
  </si>
  <si>
    <t>B10T39G</t>
  </si>
  <si>
    <t>B10T129</t>
  </si>
  <si>
    <t>B10T130</t>
  </si>
  <si>
    <t>B29T37</t>
  </si>
  <si>
    <t>B29T38</t>
  </si>
  <si>
    <t>Litsea resinosa</t>
  </si>
  <si>
    <t>B29T39</t>
  </si>
  <si>
    <t>C12T70</t>
  </si>
  <si>
    <t>C12T71</t>
  </si>
  <si>
    <t>C12T72</t>
  </si>
  <si>
    <t>C12T73</t>
  </si>
  <si>
    <t>C12T74</t>
  </si>
  <si>
    <t>C12T75</t>
  </si>
  <si>
    <t>C12T76</t>
  </si>
  <si>
    <t>C12T77</t>
  </si>
  <si>
    <t>collected, ID by Jon Tan</t>
  </si>
  <si>
    <t>C12T78</t>
  </si>
  <si>
    <t>slanted, collected, ID by Jon Tan</t>
  </si>
  <si>
    <t>C12T79</t>
  </si>
  <si>
    <t>Fibraurea tinctoria, Ventilago malaccensis</t>
  </si>
  <si>
    <t>D13T03D</t>
  </si>
  <si>
    <t>D13T75F</t>
  </si>
  <si>
    <t>D13T95</t>
  </si>
  <si>
    <t>D13T96</t>
  </si>
  <si>
    <t>D13T97</t>
  </si>
  <si>
    <t>D13T98A</t>
  </si>
  <si>
    <t>D13T98B</t>
  </si>
  <si>
    <t>D13T99A</t>
  </si>
  <si>
    <t>D13T99B</t>
  </si>
  <si>
    <t>E6T76G</t>
  </si>
  <si>
    <t>F1T199</t>
  </si>
  <si>
    <t>F1T200</t>
  </si>
  <si>
    <t>G17T187</t>
  </si>
  <si>
    <t>G17T188</t>
  </si>
  <si>
    <t>G17T189</t>
  </si>
  <si>
    <t>G21T13B</t>
  </si>
  <si>
    <t>G21T81</t>
  </si>
  <si>
    <t>G21T82</t>
  </si>
  <si>
    <t>G21T83</t>
  </si>
  <si>
    <t>Garcinia</t>
  </si>
  <si>
    <t>G21T84</t>
  </si>
  <si>
    <t>G21T85</t>
  </si>
  <si>
    <t>G21T19B</t>
  </si>
  <si>
    <t>G21T19C</t>
  </si>
  <si>
    <t>G21T86</t>
  </si>
  <si>
    <t>ID by Jon Tan</t>
  </si>
  <si>
    <t>G21T29B</t>
  </si>
  <si>
    <t>G21T87</t>
  </si>
  <si>
    <t>G21T88</t>
  </si>
  <si>
    <t>H11T111</t>
  </si>
  <si>
    <t>H11T112</t>
  </si>
  <si>
    <t>H11T113</t>
  </si>
  <si>
    <t>H13T81</t>
  </si>
  <si>
    <t>H13T82</t>
  </si>
  <si>
    <t>Tetracera cf. fagifolia, Bauhinia semibifida var. semibifida</t>
  </si>
  <si>
    <t>H13T83A</t>
  </si>
  <si>
    <t>H13T83B</t>
  </si>
  <si>
    <t>H13T60C</t>
  </si>
  <si>
    <t>H13T84</t>
  </si>
  <si>
    <t>H13T85</t>
  </si>
  <si>
    <t>H13T78B</t>
  </si>
  <si>
    <t>H13T86</t>
  </si>
  <si>
    <t>H13T87</t>
  </si>
  <si>
    <t>H23T69</t>
  </si>
  <si>
    <t>previously ID-ed as Pseudoclausena chrysogyne</t>
  </si>
  <si>
    <t>H23T70</t>
  </si>
  <si>
    <t>H23T71</t>
  </si>
  <si>
    <t>H23T72</t>
  </si>
  <si>
    <t>Dicranopteris linearis, Agelaea macrophylla</t>
  </si>
  <si>
    <t>H23T47H</t>
  </si>
  <si>
    <t>H23T73</t>
  </si>
  <si>
    <t>H23T20B</t>
  </si>
  <si>
    <t>H23T74</t>
  </si>
  <si>
    <t>H23T75</t>
  </si>
  <si>
    <t>Subplot</t>
  </si>
  <si>
    <t>S/No.</t>
  </si>
  <si>
    <t>Height(mm) 2012</t>
  </si>
  <si>
    <t>Height(mm) 2013</t>
  </si>
  <si>
    <t>Height(mm) 2014</t>
  </si>
  <si>
    <t>Height (mm) 2015</t>
  </si>
  <si>
    <t>Image no.</t>
  </si>
  <si>
    <t>Remarks (2013)</t>
  </si>
  <si>
    <t>attained 1cm dbh, tagged D3T69</t>
  </si>
  <si>
    <t>2013- attained 1 cm dbh and tagged as D3T69</t>
  </si>
  <si>
    <t xml:space="preserve">2013- measured to leaf tip, might want to remove it </t>
  </si>
  <si>
    <t>probably crushed and is growing horizontally</t>
  </si>
  <si>
    <t>2013- slanted, crushed by a trunk</t>
  </si>
  <si>
    <t>previously ID-ed as Calophyllum ferrugineum</t>
  </si>
  <si>
    <t>too young to collect, 2013- previously cf. as Calophyllum pulcherrimum</t>
  </si>
  <si>
    <t>2013- might be part of the large Dillenia suffruticosa system</t>
  </si>
  <si>
    <t>attained 1cm dbh</t>
  </si>
  <si>
    <t>not measured, unsure if cant find or attained 1cm dbh</t>
  </si>
  <si>
    <t>cant find</t>
  </si>
  <si>
    <t>2013- bend by a climber</t>
  </si>
  <si>
    <t>trampled to the ground</t>
  </si>
  <si>
    <t>side branch: 450</t>
  </si>
  <si>
    <t>Side branch: 283</t>
  </si>
  <si>
    <t>dead, tag removed</t>
  </si>
  <si>
    <t>2013- crushed by branches, fell out of plot</t>
  </si>
  <si>
    <t>collected, opposite/sub-opposite</t>
  </si>
  <si>
    <t>tied with a thin string to test durability, 2013- on the line</t>
  </si>
  <si>
    <t>tag found without seedling</t>
  </si>
  <si>
    <t>dead at 275</t>
  </si>
  <si>
    <t>2013- attained 1 cm dbh and tagged as D3T71</t>
  </si>
  <si>
    <t>main shoot died, 2 side sprouts, taller of the 2 measured</t>
  </si>
  <si>
    <t>2013- climbed by Erycibe tomentosa, Rourea asplenifolia, Gnetum cf. microcarpum</t>
  </si>
  <si>
    <t>died at 560 from disease</t>
  </si>
  <si>
    <t>diseased, with broom</t>
  </si>
  <si>
    <t>2013- side branch dead, new shoot</t>
  </si>
  <si>
    <t>tip accidentally cut off</t>
  </si>
  <si>
    <t>top dead; side branch alive</t>
  </si>
  <si>
    <t>2013- attained 1 cm dbh and tagged as D3T72</t>
  </si>
  <si>
    <t>0713, 2013- dead, tag removed</t>
  </si>
  <si>
    <t>Missing, possibly dead</t>
  </si>
  <si>
    <t>less than 20 cm height</t>
  </si>
  <si>
    <t>2013- climbed by Erycibe tomentosa, Rourea asplenifolia</t>
  </si>
  <si>
    <t>cf. Syzygium grande</t>
  </si>
  <si>
    <t>dead at 385</t>
  </si>
  <si>
    <t>top branch dried up</t>
  </si>
  <si>
    <t>graduated</t>
  </si>
  <si>
    <t>2013-near line</t>
  </si>
  <si>
    <t>no leaves</t>
  </si>
  <si>
    <t>slanted, dead at 385</t>
  </si>
  <si>
    <t>dead at 460</t>
  </si>
  <si>
    <t>2013- top branch dead</t>
  </si>
  <si>
    <t>2013- previously ID as Calophyllum pulcherrimum</t>
  </si>
  <si>
    <t>cf. C12-NW-8</t>
  </si>
  <si>
    <t>2013- taller shoot dead</t>
  </si>
  <si>
    <t>found tag, probably dead</t>
  </si>
  <si>
    <t>2013- likely to be same individual as B13SE1</t>
  </si>
  <si>
    <t>same as SE5</t>
  </si>
  <si>
    <t>2013- top shoot dead, resprout from bottom</t>
  </si>
  <si>
    <t>SE plot covered in branchfall</t>
  </si>
  <si>
    <t xml:space="preserve">bent </t>
  </si>
  <si>
    <t>2013- stem slanted outwards outside of plots</t>
  </si>
  <si>
    <t>top dead, side branch survived and grew</t>
  </si>
  <si>
    <t>2013- forming a small bush</t>
  </si>
  <si>
    <t>same ID as SE5</t>
  </si>
  <si>
    <t>dead at 182, no leaves</t>
  </si>
  <si>
    <t>Used to be called Calophyllum ferrugineum</t>
  </si>
  <si>
    <t>tip infected with white crust</t>
  </si>
  <si>
    <t>uprooted</t>
  </si>
  <si>
    <t>Resprout from a dead stem</t>
  </si>
  <si>
    <t>stem is slightly greenish yellow, collected</t>
  </si>
  <si>
    <t>top slanted</t>
  </si>
  <si>
    <t>Tagged on a Erycibe tomentosa probably dead</t>
  </si>
  <si>
    <t>slanting out of plot</t>
  </si>
  <si>
    <t>top branch dead, side branches alive</t>
  </si>
  <si>
    <t>Bent outward of the plot</t>
  </si>
  <si>
    <t>dead at 780</t>
  </si>
  <si>
    <t>cf. Beilschmiedia madang</t>
  </si>
  <si>
    <t>149-2920</t>
  </si>
  <si>
    <t>dead at 203</t>
  </si>
  <si>
    <t>climbed by Derris amoena</t>
  </si>
  <si>
    <t>may have snapped on top</t>
  </si>
  <si>
    <t>missing, possibly dead, SE plot covered in branchfall</t>
  </si>
  <si>
    <t>2013- similar plant collected from outside the plot</t>
  </si>
  <si>
    <t>dead at 320</t>
  </si>
  <si>
    <t>spiral leaves, apparently no stipule</t>
  </si>
  <si>
    <t>lying on the ground</t>
  </si>
  <si>
    <t>2013- growing on dead long</t>
  </si>
  <si>
    <t>crushed</t>
  </si>
  <si>
    <t>tip dried</t>
  </si>
  <si>
    <t>Collect from outside plot, white latex</t>
  </si>
  <si>
    <t>didn’t measure</t>
  </si>
  <si>
    <t>2013- crushed down by branch, below 200 mm</t>
  </si>
  <si>
    <t>Top seems to snap, side branch, previously ID-ed as Garcinia forbesii</t>
  </si>
  <si>
    <t>2013- SW1,2,3 might be part of the large Dillenia suffruticasa system</t>
  </si>
  <si>
    <t>dead at 440</t>
  </si>
  <si>
    <t>Used to be called Calophyllum pulcherrimum</t>
  </si>
  <si>
    <t>2013- dead, resprout from side</t>
  </si>
  <si>
    <t>Pressed down by a branch</t>
  </si>
  <si>
    <t>previously ID-ed as Garcinia forbesii, Resprout stem</t>
  </si>
  <si>
    <t>2013- top bent</t>
  </si>
  <si>
    <t>Top slanted</t>
  </si>
  <si>
    <t>infected</t>
  </si>
  <si>
    <t>Pressed down by branches, lying on the ground</t>
  </si>
  <si>
    <t>2013- on the line, dbh 0.9 cm</t>
  </si>
  <si>
    <t>top snapped, measured resprout</t>
  </si>
  <si>
    <t>2013- looks unhealthy</t>
  </si>
  <si>
    <t>Side branch</t>
  </si>
  <si>
    <t>Canon 2971-2972</t>
  </si>
  <si>
    <t>Alternate, no stipule? Xanthophyllum c.f. eurhynchum</t>
  </si>
  <si>
    <t>2013- alternate leaves, too young cannot collect</t>
  </si>
  <si>
    <t>2014-slanted</t>
  </si>
  <si>
    <t>Dead, tag removed</t>
  </si>
  <si>
    <t>2013- fell and stuck to the ground</t>
  </si>
  <si>
    <t>2013- outside plot?</t>
  </si>
  <si>
    <t>top crushed, side branch</t>
  </si>
  <si>
    <t>2013- measured at 205 mm</t>
  </si>
  <si>
    <t>dead at 120</t>
  </si>
  <si>
    <t>2013- crushed down to the ground</t>
  </si>
  <si>
    <t>Might be Calophyllum teysmannii</t>
  </si>
  <si>
    <t>Tallest stem is slanted; multiple stems</t>
  </si>
  <si>
    <t>Division</t>
  </si>
  <si>
    <t>Class</t>
  </si>
  <si>
    <t>Order</t>
  </si>
  <si>
    <t>Family</t>
  </si>
  <si>
    <t>Native</t>
  </si>
  <si>
    <t>Status</t>
  </si>
  <si>
    <t>Habit</t>
  </si>
  <si>
    <t>Acacia kekapur</t>
  </si>
  <si>
    <t>Spermatophyta</t>
  </si>
  <si>
    <t>Magnoliopsida</t>
  </si>
  <si>
    <t>Fabales</t>
  </si>
  <si>
    <t>Fabaceae</t>
  </si>
  <si>
    <t>yes</t>
  </si>
  <si>
    <t>Extinct</t>
  </si>
  <si>
    <t>Laurales</t>
  </si>
  <si>
    <t>Lauraceae</t>
  </si>
  <si>
    <t>Vulnerable</t>
  </si>
  <si>
    <t>Monilophyta</t>
  </si>
  <si>
    <t>Polypodiopsida</t>
  </si>
  <si>
    <t>Polypodiales</t>
  </si>
  <si>
    <t>Adiantaceae</t>
  </si>
  <si>
    <t>no</t>
  </si>
  <si>
    <t>Naturalized</t>
  </si>
  <si>
    <t>herb</t>
  </si>
  <si>
    <t>Ericales</t>
  </si>
  <si>
    <t>Pentaphylacaceae</t>
  </si>
  <si>
    <t>Common</t>
  </si>
  <si>
    <t>Oxalidales</t>
  </si>
  <si>
    <t>Connaraceae</t>
  </si>
  <si>
    <t>Crit. End.</t>
  </si>
  <si>
    <t>Aglaia leptantha</t>
  </si>
  <si>
    <t>Sapindales</t>
  </si>
  <si>
    <t>Meliaceae</t>
  </si>
  <si>
    <t>Malpighiales</t>
  </si>
  <si>
    <t>Euphorbiaceae</t>
  </si>
  <si>
    <t>Agrostistachys longifolia</t>
  </si>
  <si>
    <t>Taxonomic confusion</t>
  </si>
  <si>
    <t>Gentianales</t>
  </si>
  <si>
    <t>Rubiaceae</t>
  </si>
  <si>
    <t>Alismatales</t>
  </si>
  <si>
    <t>Apocynaceae</t>
  </si>
  <si>
    <t>Commelinales</t>
  </si>
  <si>
    <t>Commelinaceae</t>
  </si>
  <si>
    <t>Vitales</t>
  </si>
  <si>
    <t>Vitaceae</t>
  </si>
  <si>
    <t>Endangered</t>
  </si>
  <si>
    <t>Anadendrum microstachyum</t>
  </si>
  <si>
    <t>New Record</t>
  </si>
  <si>
    <t>Cucurbitales</t>
  </si>
  <si>
    <t>Anisophyllaceae</t>
  </si>
  <si>
    <t>shrub</t>
  </si>
  <si>
    <t>Antidesma coriaceum</t>
  </si>
  <si>
    <t>Phyllanthaceae</t>
  </si>
  <si>
    <t>Malvales</t>
  </si>
  <si>
    <t>Thymelaeaceae</t>
  </si>
  <si>
    <t>Ardisia colorata</t>
  </si>
  <si>
    <t>Primulaceae</t>
  </si>
  <si>
    <t>Artabotrys crassifolius</t>
  </si>
  <si>
    <t>Magnoliales</t>
  </si>
  <si>
    <t>Annonaceae</t>
  </si>
  <si>
    <t>Apiales</t>
  </si>
  <si>
    <t>Araliaceae</t>
  </si>
  <si>
    <t>Rosales</t>
  </si>
  <si>
    <t>Moraceae</t>
  </si>
  <si>
    <t>Casual</t>
  </si>
  <si>
    <t>Malpighiaceae</t>
  </si>
  <si>
    <t>Aspleniaceae</t>
  </si>
  <si>
    <t>epiphyte</t>
  </si>
  <si>
    <t>Baccaurea macrophylla</t>
  </si>
  <si>
    <t>Centroplacaceae</t>
  </si>
  <si>
    <t>Blechnaceae</t>
  </si>
  <si>
    <t>Anacardiaceae</t>
  </si>
  <si>
    <t>Malvaceae</t>
  </si>
  <si>
    <t>Calophyllaceae</t>
  </si>
  <si>
    <t>Calophyllum lanigerum</t>
  </si>
  <si>
    <t>Campnosperma auriculata</t>
  </si>
  <si>
    <t>Burseraceae</t>
  </si>
  <si>
    <t>Rhizophoraceae</t>
  </si>
  <si>
    <t>Arecales</t>
  </si>
  <si>
    <t>Arecaceae</t>
  </si>
  <si>
    <t>Salicaceae</t>
  </si>
  <si>
    <t>Fagales</t>
  </si>
  <si>
    <t>Fagaceae</t>
  </si>
  <si>
    <t>Castanopsis wallichii</t>
  </si>
  <si>
    <t>Santalales</t>
  </si>
  <si>
    <t>Opiliaceae</t>
  </si>
  <si>
    <t>Rutaceae</t>
  </si>
  <si>
    <t>Lamiales</t>
  </si>
  <si>
    <t>Lamiaceae</t>
  </si>
  <si>
    <t>Clerodendrum disparifolium</t>
  </si>
  <si>
    <t>Myrtales</t>
  </si>
  <si>
    <t>Melastomataceae</t>
  </si>
  <si>
    <t>Combretaceae</t>
  </si>
  <si>
    <t>Hypericaceae</t>
  </si>
  <si>
    <t>Cyatheales</t>
  </si>
  <si>
    <t>Cyatheaceae</t>
  </si>
  <si>
    <t>Cyathocalyx ramuliflorus</t>
  </si>
  <si>
    <t>Dalbergia parviflora</t>
  </si>
  <si>
    <t>Saxifragales</t>
  </si>
  <si>
    <t>Daphniphyllaceae</t>
  </si>
  <si>
    <t>Dichapetalaceae</t>
  </si>
  <si>
    <t>Gleicheniales</t>
  </si>
  <si>
    <t>Gleicheniaceae</t>
  </si>
  <si>
    <t>Dilleniales</t>
  </si>
  <si>
    <t>Dilleniaceae</t>
  </si>
  <si>
    <t>Dioscoreales</t>
  </si>
  <si>
    <t>Dioscoreaceae</t>
  </si>
  <si>
    <t>Diospyros lanceaefolia</t>
  </si>
  <si>
    <t>Ebenaceae</t>
  </si>
  <si>
    <t>Asparagales</t>
  </si>
  <si>
    <t>Asparagaceae</t>
  </si>
  <si>
    <t>Elaeocarpaceae</t>
  </si>
  <si>
    <t>Solanales</t>
  </si>
  <si>
    <t>Convolvulaceae</t>
  </si>
  <si>
    <t>Cryptogenic Weed</t>
  </si>
  <si>
    <t>Simaroubaceae</t>
  </si>
  <si>
    <t>Ranunculales</t>
  </si>
  <si>
    <t>Menispermaceae</t>
  </si>
  <si>
    <t>strangler</t>
  </si>
  <si>
    <t>Poales</t>
  </si>
  <si>
    <t>Flagellariaceae</t>
  </si>
  <si>
    <t>Pandaceae</t>
  </si>
  <si>
    <t>Garcinia eugeniifolia</t>
  </si>
  <si>
    <t>Clusiaceae</t>
  </si>
  <si>
    <t>Garcinia rostrata</t>
  </si>
  <si>
    <t>Cannabaceae</t>
  </si>
  <si>
    <t>Gnetopsida</t>
  </si>
  <si>
    <t>Gnetales</t>
  </si>
  <si>
    <t>Gnetaceae</t>
  </si>
  <si>
    <t>Aquifoliales</t>
  </si>
  <si>
    <t>Stemonuraceae</t>
  </si>
  <si>
    <t>Gordonia singaporiana</t>
  </si>
  <si>
    <t>Theaceae</t>
  </si>
  <si>
    <t>Sapindaceae</t>
  </si>
  <si>
    <t>Myristicaceae</t>
  </si>
  <si>
    <t>Dipterocarpaceae</t>
  </si>
  <si>
    <t>Horsfieldia polyspherula var. polyspherula</t>
  </si>
  <si>
    <t>Horsfieldia polyspherula var. sumatrana</t>
  </si>
  <si>
    <t>Linaceae</t>
  </si>
  <si>
    <t>Icacinales</t>
  </si>
  <si>
    <t>Icacinaceae</t>
  </si>
  <si>
    <t>Ixonanthaceae</t>
  </si>
  <si>
    <t>Austrobaileyales</t>
  </si>
  <si>
    <t>Schisandraceae</t>
  </si>
  <si>
    <t>Litsea accedens</t>
  </si>
  <si>
    <t>Litsea ferruginea</t>
  </si>
  <si>
    <t>Celastrales</t>
  </si>
  <si>
    <t>Celastraceae</t>
  </si>
  <si>
    <t>Schizaeales</t>
  </si>
  <si>
    <t>Schizaeaceae</t>
  </si>
  <si>
    <t>Macaranga hullettii</t>
  </si>
  <si>
    <t>Sabiales</t>
  </si>
  <si>
    <t>Sabiaceae</t>
  </si>
  <si>
    <t>Caryophyllales</t>
  </si>
  <si>
    <t>Nepenthaceae</t>
  </si>
  <si>
    <t>Nephelium c.f. maingayi</t>
  </si>
  <si>
    <t>Olacaceae</t>
  </si>
  <si>
    <t>Palaquium hexandrum</t>
  </si>
  <si>
    <t>Sapotaceae</t>
  </si>
  <si>
    <t>Pandanales</t>
  </si>
  <si>
    <t>Pandanaceae</t>
  </si>
  <si>
    <t>Piperales</t>
  </si>
  <si>
    <t>Piperaceae</t>
  </si>
  <si>
    <t>Polypodiaceae</t>
  </si>
  <si>
    <t>Bonnetiaceae</t>
  </si>
  <si>
    <t>Thelypteridaceae</t>
  </si>
  <si>
    <t>Rosaceae</t>
  </si>
  <si>
    <t>Myrtaceae</t>
  </si>
  <si>
    <t>Santiria apiculata var. rubra</t>
  </si>
  <si>
    <t>Oxalidaceae</t>
  </si>
  <si>
    <t>Santalaceae</t>
  </si>
  <si>
    <t>Liliales</t>
  </si>
  <si>
    <t>Smilacaceae</t>
  </si>
  <si>
    <t>Bignoniaceae</t>
  </si>
  <si>
    <t>Cultivated only</t>
  </si>
  <si>
    <t>Sterculia lanceolata var. coccinea</t>
  </si>
  <si>
    <t>Loganiaceae</t>
  </si>
  <si>
    <t>Syzygium accuminatissimum</t>
  </si>
  <si>
    <t>Syzygium claviflorum var. claviflorum</t>
  </si>
  <si>
    <t>Pteridaceae</t>
  </si>
  <si>
    <t>Dryopteridaceae</t>
  </si>
  <si>
    <t>Tetracera maingayi</t>
  </si>
  <si>
    <t>Aristolochiaceae</t>
  </si>
  <si>
    <t>Cucurbitaceae</t>
  </si>
  <si>
    <t>Uncaria lanosa var. glabrata</t>
  </si>
  <si>
    <t>Rhamnaceae</t>
  </si>
  <si>
    <t>Wrightia laevis</t>
  </si>
  <si>
    <t>Xanthophyllum affine</t>
  </si>
  <si>
    <t>Polygalaceae</t>
  </si>
  <si>
    <t>Xerospermum noronhianum</t>
  </si>
  <si>
    <t>Xylopia ferruginea var. oxyantha</t>
  </si>
  <si>
    <t>Plot no.</t>
  </si>
  <si>
    <t>No. of rattans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</si>
</sst>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scheme val="minor"/>
    </font>
    <font>
      <b/>
      <sz val="11"/>
      <color theme="1"/>
      <name val="Calibri"/>
      <family val="2"/>
      <scheme val="minor"/>
    </font>
    <font>
      <sz val="11"/>
      <color theme="1"/>
      <name val="Wingdings"/>
      <charset val="2"/>
    </font>
    <font>
      <sz val="11"/>
      <name val="Calibri"/>
      <family val="2"/>
      <scheme val="minor"/>
    </font>
    <font>
      <i/>
      <sz val="11"/>
      <color theme="1"/>
      <name val="Calibri"/>
      <family val="2"/>
      <scheme val="minor"/>
    </font>
    <font>
      <strike/>
      <sz val="11"/>
      <color theme="1"/>
      <name val="Calibri"/>
      <family val="2"/>
      <scheme val="minor"/>
    </font>
    <font>
      <sz val="11"/>
      <color rgb="FF222222"/>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indexed="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8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3">
    <xf numFmtId="0" fontId="0" fillId="0" borderId="0" xfId="0"/>
    <xf numFmtId="0" fontId="0" fillId="2" borderId="1" xfId="0" applyFill="1" applyBorder="1" applyAlignment="1">
      <alignment horizontal="center" wrapText="1"/>
    </xf>
    <xf numFmtId="0" fontId="0" fillId="0" borderId="0" xfId="0" applyAlignment="1">
      <alignment horizontal="center"/>
    </xf>
    <xf numFmtId="15" fontId="0" fillId="0" borderId="0" xfId="0" applyNumberFormat="1"/>
    <xf numFmtId="0" fontId="0" fillId="0" borderId="0" xfId="0" applyAlignment="1">
      <alignment wrapText="1"/>
    </xf>
    <xf numFmtId="0" fontId="0" fillId="3" borderId="0" xfId="0" applyFill="1"/>
    <xf numFmtId="0" fontId="2" fillId="0" borderId="0" xfId="0" applyFont="1" applyAlignment="1">
      <alignment horizontal="center"/>
    </xf>
    <xf numFmtId="0" fontId="0" fillId="2" borderId="0" xfId="0" applyFill="1" applyAlignment="1">
      <alignment horizontal="center" wrapText="1"/>
    </xf>
    <xf numFmtId="0" fontId="0" fillId="0" borderId="0" xfId="0" applyAlignment="1">
      <alignment horizontal="center" vertical="top"/>
    </xf>
    <xf numFmtId="0" fontId="0" fillId="2" borderId="1" xfId="0" applyFill="1" applyBorder="1" applyAlignment="1">
      <alignment horizontal="center"/>
    </xf>
    <xf numFmtId="0" fontId="0" fillId="3" borderId="0" xfId="0" applyFill="1" applyAlignment="1">
      <alignment wrapText="1"/>
    </xf>
    <xf numFmtId="0" fontId="0" fillId="0" borderId="0" xfId="0" applyAlignment="1">
      <alignment vertical="top"/>
    </xf>
    <xf numFmtId="0" fontId="1" fillId="0" borderId="0" xfId="0" applyFont="1"/>
    <xf numFmtId="3" fontId="0" fillId="0" borderId="0" xfId="0" applyNumberFormat="1" applyAlignment="1">
      <alignment horizontal="center" vertical="top"/>
    </xf>
    <xf numFmtId="49" fontId="0" fillId="0" borderId="0" xfId="0" applyNumberFormat="1" applyAlignment="1">
      <alignment horizontal="center" vertical="top"/>
    </xf>
    <xf numFmtId="49" fontId="0" fillId="0" borderId="0" xfId="0" applyNumberFormat="1"/>
    <xf numFmtId="14" fontId="0" fillId="0" borderId="0" xfId="0" applyNumberFormat="1"/>
    <xf numFmtId="14" fontId="0" fillId="0" borderId="0" xfId="0" applyNumberFormat="1" applyAlignment="1">
      <alignment vertical="top"/>
    </xf>
    <xf numFmtId="0" fontId="0" fillId="0" borderId="0" xfId="0" applyAlignment="1">
      <alignment horizontal="left" vertical="top"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applyAlignment="1">
      <alignment horizontal="center" wrapText="1"/>
    </xf>
    <xf numFmtId="0" fontId="0" fillId="2" borderId="1" xfId="0" applyFill="1" applyBorder="1" applyAlignment="1">
      <alignment horizontal="center" vertical="top"/>
    </xf>
    <xf numFmtId="0" fontId="0" fillId="2" borderId="0" xfId="0" applyFill="1" applyAlignment="1">
      <alignment horizontal="center" vertical="top" wrapText="1"/>
    </xf>
    <xf numFmtId="0" fontId="0" fillId="2" borderId="1" xfId="0" applyFill="1" applyBorder="1" applyAlignment="1">
      <alignment horizontal="center" vertical="top" wrapText="1"/>
    </xf>
    <xf numFmtId="164" fontId="0" fillId="0" borderId="0" xfId="0" applyNumberFormat="1" applyAlignment="1">
      <alignment wrapText="1"/>
    </xf>
    <xf numFmtId="164" fontId="0" fillId="0" borderId="0" xfId="0" applyNumberFormat="1"/>
    <xf numFmtId="49" fontId="0" fillId="0" borderId="0" xfId="0" applyNumberFormat="1" applyAlignment="1">
      <alignment vertical="top"/>
    </xf>
    <xf numFmtId="0" fontId="0" fillId="0" borderId="0" xfId="0" applyAlignment="1">
      <alignment horizontal="right" wrapText="1"/>
    </xf>
    <xf numFmtId="49" fontId="0" fillId="3" borderId="0" xfId="0" applyNumberFormat="1" applyFill="1"/>
    <xf numFmtId="2" fontId="0" fillId="0" borderId="0" xfId="0" applyNumberFormat="1" applyAlignment="1">
      <alignment wrapText="1"/>
    </xf>
    <xf numFmtId="1" fontId="0" fillId="0" borderId="0" xfId="0" applyNumberFormat="1" applyAlignment="1">
      <alignment wrapText="1"/>
    </xf>
    <xf numFmtId="0" fontId="7" fillId="0" borderId="0" xfId="0" applyFont="1"/>
    <xf numFmtId="0" fontId="0" fillId="0" borderId="0" xfId="0" applyAlignment="1">
      <alignment horizontal="right"/>
    </xf>
    <xf numFmtId="0" fontId="0" fillId="0" borderId="0" xfId="0" applyAlignment="1">
      <alignment vertical="center"/>
    </xf>
    <xf numFmtId="164" fontId="0" fillId="0" borderId="0" xfId="0" applyNumberFormat="1" applyAlignment="1">
      <alignment horizontal="right" vertical="center"/>
    </xf>
    <xf numFmtId="164" fontId="0" fillId="0" borderId="0" xfId="0" applyNumberFormat="1" applyAlignment="1">
      <alignment vertical="center"/>
    </xf>
    <xf numFmtId="0" fontId="0" fillId="3" borderId="0" xfId="0" applyFill="1" applyAlignment="1">
      <alignment vertical="center"/>
    </xf>
    <xf numFmtId="164" fontId="0" fillId="0" borderId="0" xfId="0" quotePrefix="1" applyNumberFormat="1" applyAlignment="1">
      <alignment horizontal="right" vertical="center"/>
    </xf>
    <xf numFmtId="0" fontId="0" fillId="0" borderId="0" xfId="0" applyAlignment="1">
      <alignment horizontal="left" vertical="center"/>
    </xf>
    <xf numFmtId="164" fontId="0" fillId="3" borderId="0" xfId="0" applyNumberFormat="1" applyFill="1" applyAlignment="1">
      <alignment horizontal="right" vertical="center"/>
    </xf>
    <xf numFmtId="16" fontId="0" fillId="0" borderId="0" xfId="0" applyNumberFormat="1" applyAlignment="1">
      <alignment vertical="center"/>
    </xf>
    <xf numFmtId="164" fontId="7" fillId="0" borderId="0" xfId="0" applyNumberFormat="1" applyFont="1" applyAlignment="1">
      <alignment horizontal="right" vertical="center"/>
    </xf>
    <xf numFmtId="0" fontId="7" fillId="0" borderId="0" xfId="0" applyFont="1" applyAlignment="1">
      <alignment vertical="center"/>
    </xf>
    <xf numFmtId="0" fontId="0" fillId="5" borderId="0" xfId="0" applyFill="1" applyAlignment="1">
      <alignment vertical="center"/>
    </xf>
    <xf numFmtId="0" fontId="0" fillId="0" borderId="0" xfId="0" quotePrefix="1" applyAlignment="1">
      <alignment vertical="center"/>
    </xf>
    <xf numFmtId="0" fontId="0" fillId="4" borderId="0" xfId="0" applyFill="1" applyAlignment="1">
      <alignment vertical="center"/>
    </xf>
    <xf numFmtId="164" fontId="0" fillId="5" borderId="0" xfId="0" applyNumberFormat="1" applyFill="1" applyAlignment="1">
      <alignment horizontal="right" vertical="center"/>
    </xf>
    <xf numFmtId="0" fontId="6" fillId="0" borderId="0" xfId="0" applyFont="1" applyAlignment="1">
      <alignment vertical="center"/>
    </xf>
    <xf numFmtId="0" fontId="0" fillId="0" borderId="0" xfId="0" applyAlignment="1">
      <alignment vertical="center" wrapText="1"/>
    </xf>
    <xf numFmtId="164" fontId="0" fillId="4" borderId="0" xfId="0" applyNumberFormat="1" applyFill="1" applyAlignment="1">
      <alignment horizontal="right" vertical="center"/>
    </xf>
    <xf numFmtId="0" fontId="3" fillId="0" borderId="0" xfId="0" applyFont="1" applyAlignment="1">
      <alignment vertical="center"/>
    </xf>
    <xf numFmtId="0" fontId="0" fillId="0" borderId="0" xfId="0" applyAlignment="1">
      <alignment horizontal="right" vertical="center"/>
    </xf>
    <xf numFmtId="0" fontId="0" fillId="0" borderId="0" xfId="0" quotePrefix="1" applyAlignment="1">
      <alignment horizontal="right" vertical="center"/>
    </xf>
    <xf numFmtId="164" fontId="0" fillId="3" borderId="0" xfId="0" applyNumberFormat="1" applyFill="1" applyAlignment="1">
      <alignment vertical="center"/>
    </xf>
    <xf numFmtId="164" fontId="0" fillId="0" borderId="0" xfId="0" applyNumberFormat="1" applyAlignment="1">
      <alignment vertical="center" wrapText="1"/>
    </xf>
    <xf numFmtId="164" fontId="3" fillId="0" borderId="0" xfId="0" applyNumberFormat="1" applyFont="1" applyAlignment="1">
      <alignment vertical="center"/>
    </xf>
    <xf numFmtId="164" fontId="0" fillId="0" borderId="0" xfId="0" quotePrefix="1" applyNumberFormat="1" applyAlignment="1">
      <alignment vertical="center"/>
    </xf>
    <xf numFmtId="164" fontId="7" fillId="0" borderId="0" xfId="0" applyNumberFormat="1" applyFont="1" applyAlignment="1">
      <alignment vertical="center"/>
    </xf>
    <xf numFmtId="164" fontId="1" fillId="0" borderId="0" xfId="0" applyNumberFormat="1" applyFont="1" applyAlignment="1">
      <alignment vertical="center"/>
    </xf>
    <xf numFmtId="164" fontId="0" fillId="4" borderId="0" xfId="0" applyNumberFormat="1" applyFill="1" applyAlignment="1">
      <alignment vertical="center"/>
    </xf>
    <xf numFmtId="164" fontId="0" fillId="5" borderId="0" xfId="0" applyNumberFormat="1" applyFill="1" applyAlignment="1">
      <alignment vertical="center"/>
    </xf>
    <xf numFmtId="3" fontId="0" fillId="0" borderId="0" xfId="0" applyNumberFormat="1"/>
    <xf numFmtId="0" fontId="0" fillId="3" borderId="0" xfId="0" applyFill="1" applyAlignment="1">
      <alignment horizontal="right" vertical="center"/>
    </xf>
    <xf numFmtId="164" fontId="0" fillId="0" borderId="0" xfId="0" applyNumberFormat="1" applyAlignment="1">
      <alignment horizontal="left" vertical="center"/>
    </xf>
    <xf numFmtId="0" fontId="0" fillId="0" borderId="0" xfId="0" applyAlignment="1">
      <alignment horizontal="left"/>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14" fontId="0" fillId="2" borderId="5" xfId="0" applyNumberFormat="1" applyFill="1" applyBorder="1" applyAlignment="1">
      <alignment horizontal="center"/>
    </xf>
    <xf numFmtId="14" fontId="0" fillId="2" borderId="6" xfId="0" applyNumberFormat="1"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14" fontId="0" fillId="2" borderId="5" xfId="0" applyNumberFormat="1" applyFill="1" applyBorder="1" applyAlignment="1">
      <alignment horizontal="center" vertical="top"/>
    </xf>
    <xf numFmtId="14" fontId="0" fillId="2" borderId="6" xfId="0" applyNumberFormat="1" applyFill="1" applyBorder="1" applyAlignment="1">
      <alignment horizontal="center" vertical="top"/>
    </xf>
  </cellXfs>
  <cellStyles count="682">
    <cellStyle name="Followed Hyperlink" xfId="286" builtinId="9" hidden="1"/>
    <cellStyle name="Followed Hyperlink" xfId="359" builtinId="9" hidden="1"/>
    <cellStyle name="Followed Hyperlink" xfId="430" builtinId="9" hidden="1"/>
    <cellStyle name="Followed Hyperlink" xfId="505" builtinId="9" hidden="1"/>
    <cellStyle name="Followed Hyperlink" xfId="607" builtinId="9" hidden="1"/>
    <cellStyle name="Followed Hyperlink" xfId="643" builtinId="9" hidden="1"/>
    <cellStyle name="Followed Hyperlink" xfId="533" builtinId="9" hidden="1"/>
    <cellStyle name="Followed Hyperlink" xfId="455" builtinId="9" hidden="1"/>
    <cellStyle name="Followed Hyperlink" xfId="384" builtinId="9" hidden="1"/>
    <cellStyle name="Followed Hyperlink" xfId="316" builtinId="9" hidden="1"/>
    <cellStyle name="Followed Hyperlink" xfId="208" builtinId="9" hidden="1"/>
    <cellStyle name="Followed Hyperlink" xfId="81" builtinId="9" hidden="1"/>
    <cellStyle name="Followed Hyperlink" xfId="16" builtinId="9" hidden="1"/>
    <cellStyle name="Followed Hyperlink" xfId="42" builtinId="9" hidden="1"/>
    <cellStyle name="Followed Hyperlink" xfId="148" builtinId="9" hidden="1"/>
    <cellStyle name="Followed Hyperlink" xfId="276" builtinId="9" hidden="1"/>
    <cellStyle name="Followed Hyperlink" xfId="354" builtinId="9" hidden="1"/>
    <cellStyle name="Followed Hyperlink" xfId="425" builtinId="9" hidden="1"/>
    <cellStyle name="Followed Hyperlink" xfId="500" builtinId="9" hidden="1"/>
    <cellStyle name="Followed Hyperlink" xfId="601" builtinId="9" hidden="1"/>
    <cellStyle name="Followed Hyperlink" xfId="653" builtinId="9" hidden="1"/>
    <cellStyle name="Followed Hyperlink" xfId="543" builtinId="9" hidden="1"/>
    <cellStyle name="Followed Hyperlink" xfId="460" builtinId="9" hidden="1"/>
    <cellStyle name="Followed Hyperlink" xfId="389" builtinId="9" hidden="1"/>
    <cellStyle name="Followed Hyperlink" xfId="309" builtinId="9" hidden="1"/>
    <cellStyle name="Followed Hyperlink" xfId="357" builtinId="9" hidden="1"/>
    <cellStyle name="Followed Hyperlink" xfId="266" builtinId="9" hidden="1"/>
    <cellStyle name="Followed Hyperlink" xfId="210" builtinId="9" hidden="1"/>
    <cellStyle name="Followed Hyperlink" xfId="258" builtinId="9" hidden="1"/>
    <cellStyle name="Followed Hyperlink" xfId="329" builtinId="9" hidden="1"/>
    <cellStyle name="Followed Hyperlink" xfId="337" builtinId="9" hidden="1"/>
    <cellStyle name="Followed Hyperlink" xfId="290" builtinId="9" hidden="1"/>
    <cellStyle name="Followed Hyperlink" xfId="420" builtinId="9" hidden="1"/>
    <cellStyle name="Followed Hyperlink" xfId="495" builtinId="9" hidden="1"/>
    <cellStyle name="Followed Hyperlink" xfId="591" builtinId="9" hidden="1"/>
    <cellStyle name="Followed Hyperlink" xfId="663" builtinId="9" hidden="1"/>
    <cellStyle name="Followed Hyperlink" xfId="553" builtinId="9" hidden="1"/>
    <cellStyle name="Followed Hyperlink" xfId="465" builtinId="9" hidden="1"/>
    <cellStyle name="Followed Hyperlink" xfId="394" builtinId="9" hidden="1"/>
    <cellStyle name="Followed Hyperlink" xfId="326" builtinId="9" hidden="1"/>
    <cellStyle name="Followed Hyperlink" xfId="228" builtinId="9" hidden="1"/>
    <cellStyle name="Followed Hyperlink" xfId="100" builtinId="9" hidden="1"/>
    <cellStyle name="Followed Hyperlink" xfId="38" builtinId="9" hidden="1"/>
    <cellStyle name="Followed Hyperlink" xfId="56" builtinId="9" hidden="1"/>
    <cellStyle name="Followed Hyperlink" xfId="128" builtinId="9" hidden="1"/>
    <cellStyle name="Followed Hyperlink" xfId="256" builtinId="9" hidden="1"/>
    <cellStyle name="Followed Hyperlink" xfId="341" builtinId="9" hidden="1"/>
    <cellStyle name="Followed Hyperlink" xfId="414" builtinId="9" hidden="1"/>
    <cellStyle name="Followed Hyperlink" xfId="489" builtinId="9" hidden="1"/>
    <cellStyle name="Followed Hyperlink" xfId="581" builtinId="9" hidden="1"/>
    <cellStyle name="Followed Hyperlink" xfId="673" builtinId="9" hidden="1"/>
    <cellStyle name="Followed Hyperlink" xfId="563" builtinId="9" hidden="1"/>
    <cellStyle name="Followed Hyperlink" xfId="471" builtinId="9" hidden="1"/>
    <cellStyle name="Followed Hyperlink" xfId="399" builtinId="9" hidden="1"/>
    <cellStyle name="Followed Hyperlink" xfId="331" builtinId="9" hidden="1"/>
    <cellStyle name="Followed Hyperlink" xfId="238" builtinId="9" hidden="1"/>
    <cellStyle name="Followed Hyperlink" xfId="138" builtinId="9" hidden="1"/>
    <cellStyle name="Followed Hyperlink" xfId="82" builtinId="9" hidden="1"/>
    <cellStyle name="Followed Hyperlink" xfId="78" builtinId="9" hidden="1"/>
    <cellStyle name="Followed Hyperlink" xfId="134" builtinId="9" hidden="1"/>
    <cellStyle name="Followed Hyperlink" xfId="246" builtinId="9" hidden="1"/>
    <cellStyle name="Followed Hyperlink" xfId="335" builtinId="9" hidden="1"/>
    <cellStyle name="Followed Hyperlink" xfId="404" builtinId="9" hidden="1"/>
    <cellStyle name="Followed Hyperlink" xfId="479" builtinId="9" hidden="1"/>
    <cellStyle name="Followed Hyperlink" xfId="571" builtinId="9" hidden="1"/>
    <cellStyle name="Followed Hyperlink" xfId="681" builtinId="9" hidden="1"/>
    <cellStyle name="Followed Hyperlink" xfId="573" builtinId="9" hidden="1"/>
    <cellStyle name="Followed Hyperlink" xfId="481" builtinId="9" hidden="1"/>
    <cellStyle name="Followed Hyperlink" xfId="406" builtinId="9" hidden="1"/>
    <cellStyle name="Followed Hyperlink" xfId="336" builtinId="9" hidden="1"/>
    <cellStyle name="Followed Hyperlink" xfId="248" builtinId="9" hidden="1"/>
    <cellStyle name="Followed Hyperlink" xfId="120" builtinId="9" hidden="1"/>
    <cellStyle name="Followed Hyperlink" xfId="60" builtinId="9" hidden="1"/>
    <cellStyle name="Followed Hyperlink" xfId="54" builtinId="9" hidden="1"/>
    <cellStyle name="Followed Hyperlink" xfId="108" builtinId="9" hidden="1"/>
    <cellStyle name="Followed Hyperlink" xfId="236" builtinId="9" hidden="1"/>
    <cellStyle name="Followed Hyperlink" xfId="330" builtinId="9" hidden="1"/>
    <cellStyle name="Followed Hyperlink" xfId="398" builtinId="9" hidden="1"/>
    <cellStyle name="Followed Hyperlink" xfId="469" builtinId="9" hidden="1"/>
    <cellStyle name="Followed Hyperlink" xfId="561" builtinId="9" hidden="1"/>
    <cellStyle name="Followed Hyperlink" xfId="491" builtinId="9" hidden="1"/>
    <cellStyle name="Followed Hyperlink" xfId="535" builtinId="9" hidden="1"/>
    <cellStyle name="Followed Hyperlink" xfId="617" builtinId="9" hidden="1"/>
    <cellStyle name="Followed Hyperlink" xfId="671" builtinId="9" hidden="1"/>
    <cellStyle name="Followed Hyperlink" xfId="661" builtinId="9" hidden="1"/>
    <cellStyle name="Followed Hyperlink" xfId="464" builtinId="9" hidden="1"/>
    <cellStyle name="Followed Hyperlink" xfId="448" builtinId="9" hidden="1"/>
    <cellStyle name="Followed Hyperlink" xfId="401" builtinId="9" hidden="1"/>
    <cellStyle name="Followed Hyperlink" xfId="385" builtinId="9" hidden="1"/>
    <cellStyle name="Followed Hyperlink" xfId="456" builtinId="9" hidden="1"/>
    <cellStyle name="Followed Hyperlink" xfId="416" builtinId="9" hidden="1"/>
    <cellStyle name="Followed Hyperlink" xfId="609" builtinId="9" hidden="1"/>
    <cellStyle name="Followed Hyperlink" xfId="655" builtinId="9" hidden="1"/>
    <cellStyle name="Followed Hyperlink" xfId="629" builtinId="9" hidden="1"/>
    <cellStyle name="Followed Hyperlink" xfId="567" builtinId="9" hidden="1"/>
    <cellStyle name="Followed Hyperlink" xfId="499" builtinId="9" hidden="1"/>
    <cellStyle name="Followed Hyperlink" xfId="593" builtinId="9" hidden="1"/>
    <cellStyle name="Followed Hyperlink" xfId="496" builtinId="9" hidden="1"/>
    <cellStyle name="Followed Hyperlink" xfId="421" builtinId="9" hidden="1"/>
    <cellStyle name="Followed Hyperlink" xfId="350" builtinId="9" hidden="1"/>
    <cellStyle name="Followed Hyperlink" xfId="268" builtinId="9" hidden="1"/>
    <cellStyle name="Followed Hyperlink" xfId="140" builtinId="9" hidden="1"/>
    <cellStyle name="Followed Hyperlink" xfId="48" builtinId="9" hidden="1"/>
    <cellStyle name="Followed Hyperlink" xfId="10" builtinId="9" hidden="1"/>
    <cellStyle name="Followed Hyperlink" xfId="88" builtinId="9" hidden="1"/>
    <cellStyle name="Followed Hyperlink" xfId="216" builtinId="9" hidden="1"/>
    <cellStyle name="Followed Hyperlink" xfId="320" builtinId="9" hidden="1"/>
    <cellStyle name="Followed Hyperlink" xfId="388" builtinId="9" hidden="1"/>
    <cellStyle name="Followed Hyperlink" xfId="459" builtinId="9" hidden="1"/>
    <cellStyle name="Followed Hyperlink" xfId="541" builtinId="9" hidden="1"/>
    <cellStyle name="Followed Hyperlink" xfId="651" builtinId="9" hidden="1"/>
    <cellStyle name="Followed Hyperlink" xfId="603" builtinId="9" hidden="1"/>
    <cellStyle name="Followed Hyperlink" xfId="501" builtinId="9" hidden="1"/>
    <cellStyle name="Followed Hyperlink" xfId="426" builtinId="9" hidden="1"/>
    <cellStyle name="Followed Hyperlink" xfId="355" builtinId="9" hidden="1"/>
    <cellStyle name="Followed Hyperlink" xfId="278" builtinId="9" hidden="1"/>
    <cellStyle name="Followed Hyperlink" xfId="114" builtinId="9" hidden="1"/>
    <cellStyle name="Followed Hyperlink" xfId="126" builtinId="9" hidden="1"/>
    <cellStyle name="Followed Hyperlink" xfId="72" builtinId="9" hidden="1"/>
    <cellStyle name="Followed Hyperlink" xfId="162" builtinId="9" hidden="1"/>
    <cellStyle name="Followed Hyperlink" xfId="206" builtinId="9" hidden="1"/>
    <cellStyle name="Followed Hyperlink" xfId="315" builtinId="9" hidden="1"/>
    <cellStyle name="Followed Hyperlink" xfId="383" builtinId="9" hidden="1"/>
    <cellStyle name="Followed Hyperlink" xfId="454" builtinId="9" hidden="1"/>
    <cellStyle name="Followed Hyperlink" xfId="531" builtinId="9" hidden="1"/>
    <cellStyle name="Followed Hyperlink" xfId="641" builtinId="9" hidden="1"/>
    <cellStyle name="Followed Hyperlink" xfId="608" builtinId="9" hidden="1"/>
    <cellStyle name="Followed Hyperlink" xfId="506" builtinId="9" hidden="1"/>
    <cellStyle name="Followed Hyperlink" xfId="431" builtinId="9" hidden="1"/>
    <cellStyle name="Followed Hyperlink" xfId="360" builtinId="9" hidden="1"/>
    <cellStyle name="Followed Hyperlink" xfId="288" builtinId="9" hidden="1"/>
    <cellStyle name="Followed Hyperlink" xfId="160" builtinId="9" hidden="1"/>
    <cellStyle name="Followed Hyperlink" xfId="34" builtinId="9" hidden="1"/>
    <cellStyle name="Followed Hyperlink" xfId="14" builtinId="9" hidden="1"/>
    <cellStyle name="Followed Hyperlink" xfId="75" builtinId="9" hidden="1"/>
    <cellStyle name="Followed Hyperlink" xfId="196" builtinId="9" hidden="1"/>
    <cellStyle name="Followed Hyperlink" xfId="310" builtinId="9" hidden="1"/>
    <cellStyle name="Followed Hyperlink" xfId="378" builtinId="9" hidden="1"/>
    <cellStyle name="Followed Hyperlink" xfId="449" builtinId="9" hidden="1"/>
    <cellStyle name="Followed Hyperlink" xfId="524" builtinId="9" hidden="1"/>
    <cellStyle name="Followed Hyperlink" xfId="631" builtinId="9" hidden="1"/>
    <cellStyle name="Followed Hyperlink" xfId="613" builtinId="9" hidden="1"/>
    <cellStyle name="Followed Hyperlink" xfId="511" builtinId="9" hidden="1"/>
    <cellStyle name="Followed Hyperlink" xfId="436" builtinId="9" hidden="1"/>
    <cellStyle name="Followed Hyperlink" xfId="274" builtinId="9" hidden="1"/>
    <cellStyle name="Followed Hyperlink" xfId="325" builtinId="9" hidden="1"/>
    <cellStyle name="Followed Hyperlink" xfId="365" builtinId="9" hidden="1"/>
    <cellStyle name="Followed Hyperlink" xfId="242" builtinId="9" hidden="1"/>
    <cellStyle name="Followed Hyperlink" xfId="186" builtinId="9" hidden="1"/>
    <cellStyle name="Followed Hyperlink" xfId="226" builtinId="9" hidden="1"/>
    <cellStyle name="Followed Hyperlink" xfId="369" builtinId="9" hidden="1"/>
    <cellStyle name="Followed Hyperlink" xfId="321" builtinId="9" hidden="1"/>
    <cellStyle name="Followed Hyperlink" xfId="373" builtinId="9" hidden="1"/>
    <cellStyle name="Followed Hyperlink" xfId="444" builtinId="9" hidden="1"/>
    <cellStyle name="Followed Hyperlink" xfId="519" builtinId="9" hidden="1"/>
    <cellStyle name="Followed Hyperlink" xfId="621" builtinId="9" hidden="1"/>
    <cellStyle name="Followed Hyperlink" xfId="618" builtinId="9" hidden="1"/>
    <cellStyle name="Followed Hyperlink" xfId="516" builtinId="9" hidden="1"/>
    <cellStyle name="Followed Hyperlink" xfId="441" builtinId="9" hidden="1"/>
    <cellStyle name="Followed Hyperlink" xfId="370" builtinId="9" hidden="1"/>
    <cellStyle name="Followed Hyperlink" xfId="302" builtinId="9" hidden="1"/>
    <cellStyle name="Followed Hyperlink" xfId="180" builtinId="9" hidden="1"/>
    <cellStyle name="Followed Hyperlink" xfId="66" builtinId="9" hidden="1"/>
    <cellStyle name="Followed Hyperlink" xfId="2" builtinId="9" hidden="1"/>
    <cellStyle name="Followed Hyperlink" xfId="24" builtinId="9" hidden="1"/>
    <cellStyle name="Followed Hyperlink" xfId="176" builtinId="9" hidden="1"/>
    <cellStyle name="Followed Hyperlink" xfId="300" builtinId="9" hidden="1"/>
    <cellStyle name="Followed Hyperlink" xfId="368" builtinId="9" hidden="1"/>
    <cellStyle name="Followed Hyperlink" xfId="439" builtinId="9" hidden="1"/>
    <cellStyle name="Followed Hyperlink" xfId="514" builtinId="9" hidden="1"/>
    <cellStyle name="Followed Hyperlink" xfId="616" builtinId="9" hidden="1"/>
    <cellStyle name="Followed Hyperlink" xfId="625" builtinId="9" hidden="1"/>
    <cellStyle name="Followed Hyperlink" xfId="521" builtinId="9" hidden="1"/>
    <cellStyle name="Followed Hyperlink" xfId="446" builtinId="9" hidden="1"/>
    <cellStyle name="Followed Hyperlink" xfId="375" builtinId="9" hidden="1"/>
    <cellStyle name="Followed Hyperlink" xfId="307" builtinId="9" hidden="1"/>
    <cellStyle name="Followed Hyperlink" xfId="190" builtinId="9" hidden="1"/>
    <cellStyle name="Followed Hyperlink" xfId="170" builtinId="9" hidden="1"/>
    <cellStyle name="Followed Hyperlink" xfId="70" builtinId="9" hidden="1"/>
    <cellStyle name="Followed Hyperlink" xfId="158" builtinId="9" hidden="1"/>
    <cellStyle name="Followed Hyperlink" xfId="102" builtinId="9" hidden="1"/>
    <cellStyle name="Followed Hyperlink" xfId="294" builtinId="9" hidden="1"/>
    <cellStyle name="Followed Hyperlink" xfId="363" builtinId="9" hidden="1"/>
    <cellStyle name="Followed Hyperlink" xfId="434" builtinId="9" hidden="1"/>
    <cellStyle name="Followed Hyperlink" xfId="509" builtinId="9" hidden="1"/>
    <cellStyle name="Followed Hyperlink" xfId="611" builtinId="9" hidden="1"/>
    <cellStyle name="Followed Hyperlink" xfId="635" builtinId="9" hidden="1"/>
    <cellStyle name="Followed Hyperlink" xfId="526" builtinId="9" hidden="1"/>
    <cellStyle name="Followed Hyperlink" xfId="451" builtinId="9" hidden="1"/>
    <cellStyle name="Followed Hyperlink" xfId="380" builtinId="9" hidden="1"/>
    <cellStyle name="Followed Hyperlink" xfId="312" builtinId="9" hidden="1"/>
    <cellStyle name="Followed Hyperlink" xfId="200" builtinId="9" hidden="1"/>
    <cellStyle name="Followed Hyperlink" xfId="77" builtinId="9" hidden="1"/>
    <cellStyle name="Followed Hyperlink" xfId="358" builtinId="9" hidden="1"/>
    <cellStyle name="Followed Hyperlink" xfId="306" builtinId="9" hidden="1"/>
    <cellStyle name="Followed Hyperlink" xfId="252" builtinId="9" hidden="1"/>
    <cellStyle name="Followed Hyperlink" xfId="156" builtinId="9" hidden="1"/>
    <cellStyle name="Followed Hyperlink" xfId="71" builtinId="9" hidden="1"/>
    <cellStyle name="Followed Hyperlink" xfId="58" builtinId="9" hidden="1"/>
    <cellStyle name="Followed Hyperlink" xfId="20" builtinId="9" hidden="1"/>
    <cellStyle name="Followed Hyperlink" xfId="28" builtinId="9" hidden="1"/>
    <cellStyle name="Followed Hyperlink" xfId="22" builtinId="9" hidden="1"/>
    <cellStyle name="Followed Hyperlink" xfId="220" builtinId="9" hidden="1"/>
    <cellStyle name="Followed Hyperlink" xfId="390" builtinId="9" hidden="1"/>
    <cellStyle name="Followed Hyperlink" xfId="485" builtinId="9" hidden="1"/>
    <cellStyle name="Followed Hyperlink" xfId="429" builtinId="9" hidden="1"/>
    <cellStyle name="Followed Hyperlink" xfId="461" builtinId="9" hidden="1"/>
    <cellStyle name="Followed Hyperlink" xfId="520" builtinId="9" hidden="1"/>
    <cellStyle name="Followed Hyperlink" xfId="606" builtinId="9" hidden="1"/>
    <cellStyle name="Followed Hyperlink" xfId="577" builtinId="9" hidden="1"/>
    <cellStyle name="Followed Hyperlink" xfId="545" builtinId="9" hidden="1"/>
    <cellStyle name="Followed Hyperlink" xfId="410" builtinId="9" hidden="1"/>
    <cellStyle name="Followed Hyperlink" xfId="445" builtinId="9" hidden="1"/>
    <cellStyle name="Followed Hyperlink" xfId="504" builtinId="9" hidden="1"/>
    <cellStyle name="Followed Hyperlink" xfId="322" builtinId="9" hidden="1"/>
    <cellStyle name="Followed Hyperlink" xfId="92" builtinId="9" hidden="1"/>
    <cellStyle name="Followed Hyperlink" xfId="50" builtinId="9" hidden="1"/>
    <cellStyle name="Followed Hyperlink" xfId="46" builtinId="9" hidden="1"/>
    <cellStyle name="Followed Hyperlink" xfId="8" builtinId="9" hidden="1"/>
    <cellStyle name="Followed Hyperlink" xfId="36" builtinId="9" hidden="1"/>
    <cellStyle name="Followed Hyperlink" xfId="124" builtinId="9" hidden="1"/>
    <cellStyle name="Followed Hyperlink" xfId="188" builtinId="9" hidden="1"/>
    <cellStyle name="Followed Hyperlink" xfId="284" builtinId="9" hidden="1"/>
    <cellStyle name="Followed Hyperlink" xfId="338" builtinId="9" hidden="1"/>
    <cellStyle name="Followed Hyperlink" xfId="374" builtinId="9" hidden="1"/>
    <cellStyle name="Followed Hyperlink" xfId="136" builtinId="9" hidden="1"/>
    <cellStyle name="Followed Hyperlink" xfId="264" builtinId="9" hidden="1"/>
    <cellStyle name="Followed Hyperlink" xfId="348" builtinId="9" hidden="1"/>
    <cellStyle name="Followed Hyperlink" xfId="419" builtinId="9" hidden="1"/>
    <cellStyle name="Followed Hyperlink" xfId="494" builtinId="9" hidden="1"/>
    <cellStyle name="Followed Hyperlink" xfId="589" builtinId="9" hidden="1"/>
    <cellStyle name="Followed Hyperlink" xfId="665" builtinId="9" hidden="1"/>
    <cellStyle name="Followed Hyperlink" xfId="555" builtinId="9" hidden="1"/>
    <cellStyle name="Followed Hyperlink" xfId="466" builtinId="9" hidden="1"/>
    <cellStyle name="Followed Hyperlink" xfId="395" builtinId="9" hidden="1"/>
    <cellStyle name="Followed Hyperlink" xfId="327" builtinId="9" hidden="1"/>
    <cellStyle name="Followed Hyperlink" xfId="230" builtinId="9" hidden="1"/>
    <cellStyle name="Followed Hyperlink" xfId="146" builtinId="9" hidden="1"/>
    <cellStyle name="Followed Hyperlink" xfId="86" builtinId="9" hidden="1"/>
    <cellStyle name="Followed Hyperlink" xfId="76" builtinId="9" hidden="1"/>
    <cellStyle name="Followed Hyperlink" xfId="130" builtinId="9" hidden="1"/>
    <cellStyle name="Followed Hyperlink" xfId="254" builtinId="9" hidden="1"/>
    <cellStyle name="Followed Hyperlink" xfId="339" builtinId="9" hidden="1"/>
    <cellStyle name="Followed Hyperlink" xfId="412" builtinId="9" hidden="1"/>
    <cellStyle name="Followed Hyperlink" xfId="487" builtinId="9" hidden="1"/>
    <cellStyle name="Followed Hyperlink" xfId="579" builtinId="9" hidden="1"/>
    <cellStyle name="Followed Hyperlink" xfId="675" builtinId="9" hidden="1"/>
    <cellStyle name="Followed Hyperlink" xfId="565" builtinId="9" hidden="1"/>
    <cellStyle name="Followed Hyperlink" xfId="473" builtinId="9" hidden="1"/>
    <cellStyle name="Followed Hyperlink" xfId="400" builtinId="9" hidden="1"/>
    <cellStyle name="Followed Hyperlink" xfId="332" builtinId="9" hidden="1"/>
    <cellStyle name="Followed Hyperlink" xfId="240" builtinId="9" hidden="1"/>
    <cellStyle name="Followed Hyperlink" xfId="112" builtinId="9" hidden="1"/>
    <cellStyle name="Followed Hyperlink" xfId="62" builtinId="9" hidden="1"/>
    <cellStyle name="Followed Hyperlink" xfId="64" builtinId="9" hidden="1"/>
    <cellStyle name="Followed Hyperlink" xfId="116" builtinId="9" hidden="1"/>
    <cellStyle name="Followed Hyperlink" xfId="244" builtinId="9" hidden="1"/>
    <cellStyle name="Followed Hyperlink" xfId="334" builtinId="9" hidden="1"/>
    <cellStyle name="Followed Hyperlink" xfId="402" builtinId="9" hidden="1"/>
    <cellStyle name="Followed Hyperlink" xfId="477" builtinId="9" hidden="1"/>
    <cellStyle name="Followed Hyperlink" xfId="569" builtinId="9" hidden="1"/>
    <cellStyle name="Followed Hyperlink" xfId="679" builtinId="9" hidden="1"/>
    <cellStyle name="Followed Hyperlink" xfId="575" builtinId="9" hidden="1"/>
    <cellStyle name="Followed Hyperlink" xfId="483" builtinId="9" hidden="1"/>
    <cellStyle name="Followed Hyperlink" xfId="408" builtinId="9" hidden="1"/>
    <cellStyle name="Followed Hyperlink" xfId="301" builtinId="9" hidden="1"/>
    <cellStyle name="Followed Hyperlink" xfId="343" builtinId="9" hidden="1"/>
    <cellStyle name="Followed Hyperlink" xfId="313" builtinId="9" hidden="1"/>
    <cellStyle name="Followed Hyperlink" xfId="234" builtinId="9" hidden="1"/>
    <cellStyle name="Followed Hyperlink" xfId="202" builtinId="9" hidden="1"/>
    <cellStyle name="Followed Hyperlink" xfId="297" builtinId="9" hidden="1"/>
    <cellStyle name="Followed Hyperlink" xfId="353" builtinId="9" hidden="1"/>
    <cellStyle name="Followed Hyperlink" xfId="305" builtinId="9" hidden="1"/>
    <cellStyle name="Followed Hyperlink" xfId="397" builtinId="9" hidden="1"/>
    <cellStyle name="Followed Hyperlink" xfId="468" builtinId="9" hidden="1"/>
    <cellStyle name="Followed Hyperlink" xfId="559" builtinId="9" hidden="1"/>
    <cellStyle name="Followed Hyperlink" xfId="669" builtinId="9" hidden="1"/>
    <cellStyle name="Followed Hyperlink" xfId="585" builtinId="9" hidden="1"/>
    <cellStyle name="Followed Hyperlink" xfId="492" builtinId="9" hidden="1"/>
    <cellStyle name="Followed Hyperlink" xfId="417" builtinId="9" hidden="1"/>
    <cellStyle name="Followed Hyperlink" xfId="345" builtinId="9" hidden="1"/>
    <cellStyle name="Followed Hyperlink" xfId="260" builtinId="9" hidden="1"/>
    <cellStyle name="Followed Hyperlink" xfId="132" builtinId="9" hidden="1"/>
    <cellStyle name="Followed Hyperlink" xfId="52" builtinId="9" hidden="1"/>
    <cellStyle name="Followed Hyperlink" xfId="30" builtinId="9" hidden="1"/>
    <cellStyle name="Followed Hyperlink" xfId="96" builtinId="9" hidden="1"/>
    <cellStyle name="Followed Hyperlink" xfId="224" builtinId="9" hidden="1"/>
    <cellStyle name="Followed Hyperlink" xfId="324" builtinId="9" hidden="1"/>
    <cellStyle name="Followed Hyperlink" xfId="392" builtinId="9" hidden="1"/>
    <cellStyle name="Followed Hyperlink" xfId="463" builtinId="9" hidden="1"/>
    <cellStyle name="Followed Hyperlink" xfId="549" builtinId="9" hidden="1"/>
    <cellStyle name="Followed Hyperlink" xfId="659" builtinId="9" hidden="1"/>
    <cellStyle name="Followed Hyperlink" xfId="595" builtinId="9" hidden="1"/>
    <cellStyle name="Followed Hyperlink" xfId="497" builtinId="9" hidden="1"/>
    <cellStyle name="Followed Hyperlink" xfId="422" builtinId="9" hidden="1"/>
    <cellStyle name="Followed Hyperlink" xfId="351" builtinId="9" hidden="1"/>
    <cellStyle name="Followed Hyperlink" xfId="270" builtinId="9" hidden="1"/>
    <cellStyle name="Followed Hyperlink" xfId="118" builtinId="9" hidden="1"/>
    <cellStyle name="Followed Hyperlink" xfId="110" builtinId="9" hidden="1"/>
    <cellStyle name="Followed Hyperlink" xfId="80" builtinId="9" hidden="1"/>
    <cellStyle name="Followed Hyperlink" xfId="154" builtinId="9" hidden="1"/>
    <cellStyle name="Followed Hyperlink" xfId="214" builtinId="9" hidden="1"/>
    <cellStyle name="Followed Hyperlink" xfId="319" builtinId="9" hidden="1"/>
    <cellStyle name="Followed Hyperlink" xfId="387" builtinId="9" hidden="1"/>
    <cellStyle name="Followed Hyperlink" xfId="458" builtinId="9" hidden="1"/>
    <cellStyle name="Followed Hyperlink" xfId="539" builtinId="9" hidden="1"/>
    <cellStyle name="Followed Hyperlink" xfId="649" builtinId="9" hidden="1"/>
    <cellStyle name="Followed Hyperlink" xfId="604" builtinId="9" hidden="1"/>
    <cellStyle name="Followed Hyperlink" xfId="502" builtinId="9" hidden="1"/>
    <cellStyle name="Followed Hyperlink" xfId="427" builtinId="9" hidden="1"/>
    <cellStyle name="Followed Hyperlink" xfId="356" builtinId="9" hidden="1"/>
    <cellStyle name="Followed Hyperlink" xfId="280" builtinId="9" hidden="1"/>
    <cellStyle name="Followed Hyperlink" xfId="152" builtinId="9" hidden="1"/>
    <cellStyle name="Followed Hyperlink" xfId="40" builtinId="9" hidden="1"/>
    <cellStyle name="Followed Hyperlink" xfId="18" builtinId="9" hidden="1"/>
    <cellStyle name="Followed Hyperlink" xfId="79" builtinId="9" hidden="1"/>
    <cellStyle name="Followed Hyperlink" xfId="204" builtinId="9" hidden="1"/>
    <cellStyle name="Followed Hyperlink" xfId="314" builtinId="9" hidden="1"/>
    <cellStyle name="Followed Hyperlink" xfId="382" builtinId="9" hidden="1"/>
    <cellStyle name="Followed Hyperlink" xfId="453" builtinId="9" hidden="1"/>
    <cellStyle name="Followed Hyperlink" xfId="529" builtinId="9" hidden="1"/>
    <cellStyle name="Followed Hyperlink" xfId="475" builtinId="9" hidden="1"/>
    <cellStyle name="Followed Hyperlink" xfId="523" builtinId="9" hidden="1"/>
    <cellStyle name="Followed Hyperlink" xfId="599" builtinId="9" hidden="1"/>
    <cellStyle name="Followed Hyperlink" xfId="677" builtinId="9" hidden="1"/>
    <cellStyle name="Followed Hyperlink" xfId="639" builtinId="9" hidden="1"/>
    <cellStyle name="Followed Hyperlink" xfId="507" builtinId="9" hidden="1"/>
    <cellStyle name="Followed Hyperlink" xfId="440" builtinId="9" hidden="1"/>
    <cellStyle name="Followed Hyperlink" xfId="393" builtinId="9" hidden="1"/>
    <cellStyle name="Followed Hyperlink" xfId="377" builtinId="9" hidden="1"/>
    <cellStyle name="Followed Hyperlink" xfId="432" builtinId="9" hidden="1"/>
    <cellStyle name="Followed Hyperlink" xfId="424" builtinId="9" hidden="1"/>
    <cellStyle name="Followed Hyperlink" xfId="551" builtinId="9" hidden="1"/>
    <cellStyle name="Followed Hyperlink" xfId="623" builtinId="9" hidden="1"/>
    <cellStyle name="Followed Hyperlink" xfId="645" builtinId="9" hidden="1"/>
    <cellStyle name="Followed Hyperlink" xfId="583" builtinId="9" hidden="1"/>
    <cellStyle name="Followed Hyperlink" xfId="515" builtinId="9" hidden="1"/>
    <cellStyle name="Followed Hyperlink" xfId="614" builtinId="9" hidden="1"/>
    <cellStyle name="Followed Hyperlink" xfId="512" builtinId="9" hidden="1"/>
    <cellStyle name="Followed Hyperlink" xfId="437" builtinId="9" hidden="1"/>
    <cellStyle name="Followed Hyperlink" xfId="366" builtinId="9" hidden="1"/>
    <cellStyle name="Followed Hyperlink" xfId="298" builtinId="9" hidden="1"/>
    <cellStyle name="Followed Hyperlink" xfId="172" builtinId="9" hidden="1"/>
    <cellStyle name="Followed Hyperlink" xfId="26" builtinId="9" hidden="1"/>
    <cellStyle name="Followed Hyperlink" xfId="4" builtinId="9" hidden="1"/>
    <cellStyle name="Followed Hyperlink" xfId="69" builtinId="9" hidden="1"/>
    <cellStyle name="Followed Hyperlink" xfId="184" builtinId="9" hidden="1"/>
    <cellStyle name="Followed Hyperlink" xfId="304" builtinId="9" hidden="1"/>
    <cellStyle name="Followed Hyperlink" xfId="372" builtinId="9" hidden="1"/>
    <cellStyle name="Followed Hyperlink" xfId="443" builtinId="9" hidden="1"/>
    <cellStyle name="Followed Hyperlink" xfId="518" builtinId="9" hidden="1"/>
    <cellStyle name="Followed Hyperlink" xfId="620" builtinId="9" hidden="1"/>
    <cellStyle name="Followed Hyperlink" xfId="619" builtinId="9" hidden="1"/>
    <cellStyle name="Followed Hyperlink" xfId="517" builtinId="9" hidden="1"/>
    <cellStyle name="Followed Hyperlink" xfId="442" builtinId="9" hidden="1"/>
    <cellStyle name="Followed Hyperlink" xfId="371" builtinId="9" hidden="1"/>
    <cellStyle name="Followed Hyperlink" xfId="303" builtinId="9" hidden="1"/>
    <cellStyle name="Followed Hyperlink" xfId="182" builtinId="9" hidden="1"/>
    <cellStyle name="Followed Hyperlink" xfId="178" builtinId="9" hidden="1"/>
    <cellStyle name="Followed Hyperlink" xfId="68" builtinId="9" hidden="1"/>
    <cellStyle name="Followed Hyperlink" xfId="174" builtinId="9" hidden="1"/>
    <cellStyle name="Followed Hyperlink" xfId="98" builtinId="9" hidden="1"/>
    <cellStyle name="Followed Hyperlink" xfId="299" builtinId="9" hidden="1"/>
    <cellStyle name="Followed Hyperlink" xfId="367" builtinId="9" hidden="1"/>
    <cellStyle name="Followed Hyperlink" xfId="438" builtinId="9" hidden="1"/>
    <cellStyle name="Followed Hyperlink" xfId="513" builtinId="9" hidden="1"/>
    <cellStyle name="Followed Hyperlink" xfId="615" builtinId="9" hidden="1"/>
    <cellStyle name="Followed Hyperlink" xfId="627" builtinId="9" hidden="1"/>
    <cellStyle name="Followed Hyperlink" xfId="522" builtinId="9" hidden="1"/>
    <cellStyle name="Followed Hyperlink" xfId="447" builtinId="9" hidden="1"/>
    <cellStyle name="Followed Hyperlink" xfId="376" builtinId="9" hidden="1"/>
    <cellStyle name="Followed Hyperlink" xfId="308" builtinId="9" hidden="1"/>
    <cellStyle name="Followed Hyperlink" xfId="192" builtinId="9" hidden="1"/>
    <cellStyle name="Followed Hyperlink" xfId="73" builtinId="9" hidden="1"/>
    <cellStyle name="Followed Hyperlink" xfId="6" builtinId="9" hidden="1"/>
    <cellStyle name="Followed Hyperlink" xfId="32" builtinId="9" hidden="1"/>
    <cellStyle name="Followed Hyperlink" xfId="164" builtinId="9" hidden="1"/>
    <cellStyle name="Followed Hyperlink" xfId="292" builtinId="9" hidden="1"/>
    <cellStyle name="Followed Hyperlink" xfId="362" builtinId="9" hidden="1"/>
    <cellStyle name="Followed Hyperlink" xfId="433" builtinId="9" hidden="1"/>
    <cellStyle name="Followed Hyperlink" xfId="508" builtinId="9" hidden="1"/>
    <cellStyle name="Followed Hyperlink" xfId="610" builtinId="9" hidden="1"/>
    <cellStyle name="Followed Hyperlink" xfId="637" builtinId="9" hidden="1"/>
    <cellStyle name="Followed Hyperlink" xfId="527" builtinId="9" hidden="1"/>
    <cellStyle name="Followed Hyperlink" xfId="452" builtinId="9" hidden="1"/>
    <cellStyle name="Followed Hyperlink" xfId="381" builtinId="9" hidden="1"/>
    <cellStyle name="Followed Hyperlink" xfId="317" builtinId="9" hidden="1"/>
    <cellStyle name="Followed Hyperlink" xfId="361" builtinId="9" hidden="1"/>
    <cellStyle name="Followed Hyperlink" xfId="218" builtinId="9" hidden="1"/>
    <cellStyle name="Followed Hyperlink" xfId="194" builtinId="9" hidden="1"/>
    <cellStyle name="Followed Hyperlink" xfId="250" builtinId="9" hidden="1"/>
    <cellStyle name="Followed Hyperlink" xfId="349" builtinId="9" hidden="1"/>
    <cellStyle name="Followed Hyperlink" xfId="333" builtinId="9" hidden="1"/>
    <cellStyle name="Followed Hyperlink" xfId="282" builtinId="9" hidden="1"/>
    <cellStyle name="Followed Hyperlink" xfId="428" builtinId="9" hidden="1"/>
    <cellStyle name="Followed Hyperlink" xfId="503" builtinId="9" hidden="1"/>
    <cellStyle name="Followed Hyperlink" xfId="605" builtinId="9" hidden="1"/>
    <cellStyle name="Followed Hyperlink" xfId="647" builtinId="9" hidden="1"/>
    <cellStyle name="Followed Hyperlink" xfId="537" builtinId="9" hidden="1"/>
    <cellStyle name="Followed Hyperlink" xfId="457" builtinId="9" hidden="1"/>
    <cellStyle name="Followed Hyperlink" xfId="386" builtinId="9" hidden="1"/>
    <cellStyle name="Followed Hyperlink" xfId="318" builtinId="9" hidden="1"/>
    <cellStyle name="Followed Hyperlink" xfId="212" builtinId="9" hidden="1"/>
    <cellStyle name="Followed Hyperlink" xfId="84" builtinId="9" hidden="1"/>
    <cellStyle name="Followed Hyperlink" xfId="12" builtinId="9" hidden="1"/>
    <cellStyle name="Followed Hyperlink" xfId="44" builtinId="9" hidden="1"/>
    <cellStyle name="Followed Hyperlink" xfId="144" builtinId="9" hidden="1"/>
    <cellStyle name="Followed Hyperlink" xfId="272" builtinId="9" hidden="1"/>
    <cellStyle name="Followed Hyperlink" xfId="352" builtinId="9" hidden="1"/>
    <cellStyle name="Followed Hyperlink" xfId="423" builtinId="9" hidden="1"/>
    <cellStyle name="Followed Hyperlink" xfId="498" builtinId="9" hidden="1"/>
    <cellStyle name="Followed Hyperlink" xfId="597" builtinId="9" hidden="1"/>
    <cellStyle name="Followed Hyperlink" xfId="657" builtinId="9" hidden="1"/>
    <cellStyle name="Followed Hyperlink" xfId="547" builtinId="9" hidden="1"/>
    <cellStyle name="Followed Hyperlink" xfId="462" builtinId="9" hidden="1"/>
    <cellStyle name="Followed Hyperlink" xfId="391" builtinId="9" hidden="1"/>
    <cellStyle name="Followed Hyperlink" xfId="323" builtinId="9" hidden="1"/>
    <cellStyle name="Followed Hyperlink" xfId="222" builtinId="9" hidden="1"/>
    <cellStyle name="Followed Hyperlink" xfId="612" builtinId="9" hidden="1"/>
    <cellStyle name="Followed Hyperlink" xfId="667" builtinId="9" hidden="1"/>
    <cellStyle name="Followed Hyperlink" xfId="633" builtinId="9" hidden="1"/>
    <cellStyle name="Followed Hyperlink" xfId="525" builtinId="9" hidden="1"/>
    <cellStyle name="Followed Hyperlink" xfId="493" builtinId="9" hidden="1"/>
    <cellStyle name="Followed Hyperlink" xfId="450" builtinId="9" hidden="1"/>
    <cellStyle name="Followed Hyperlink" xfId="379" builtinId="9" hidden="1"/>
    <cellStyle name="Followed Hyperlink" xfId="347" builtinId="9" hidden="1"/>
    <cellStyle name="Followed Hyperlink" xfId="311" builtinId="9" hidden="1"/>
    <cellStyle name="Followed Hyperlink" xfId="198" builtinId="9" hidden="1"/>
    <cellStyle name="Followed Hyperlink" xfId="122" builtinId="9" hidden="1"/>
    <cellStyle name="Followed Hyperlink" xfId="166" builtinId="9" hidden="1"/>
    <cellStyle name="Followed Hyperlink" xfId="74" builtinId="9" hidden="1"/>
    <cellStyle name="Followed Hyperlink" xfId="90" builtinId="9" hidden="1"/>
    <cellStyle name="Followed Hyperlink" xfId="142" builtinId="9" hidden="1"/>
    <cellStyle name="Followed Hyperlink" xfId="106" builtinId="9" hidden="1"/>
    <cellStyle name="Followed Hyperlink" xfId="150" builtinId="9" hidden="1"/>
    <cellStyle name="Followed Hyperlink" xfId="94" builtinId="9" hidden="1"/>
    <cellStyle name="Followed Hyperlink" xfId="262" builtinId="9" hidden="1"/>
    <cellStyle name="Followed Hyperlink" xfId="418" builtinId="9" hidden="1"/>
    <cellStyle name="Followed Hyperlink" xfId="587" builtinId="9" hidden="1"/>
    <cellStyle name="Followed Hyperlink" xfId="557" builtinId="9" hidden="1"/>
    <cellStyle name="Followed Hyperlink" xfId="328" builtinId="9" hidden="1"/>
    <cellStyle name="Followed Hyperlink" xfId="364" builtinId="9" hidden="1"/>
    <cellStyle name="Followed Hyperlink" xfId="435" builtinId="9" hidden="1"/>
    <cellStyle name="Followed Hyperlink" xfId="467" builtinId="9" hidden="1"/>
    <cellStyle name="Followed Hyperlink" xfId="510" builtinId="9" hidden="1"/>
    <cellStyle name="Followed Hyperlink" xfId="396" builtinId="9" hidden="1"/>
    <cellStyle name="Followed Hyperlink" xfId="232" builtinId="9" hidden="1"/>
    <cellStyle name="Followed Hyperlink" xfId="296" builtinId="9" hidden="1"/>
    <cellStyle name="Followed Hyperlink" xfId="168" builtinId="9" hidden="1"/>
    <cellStyle name="Followed Hyperlink" xfId="104" builtinId="9" hidden="1"/>
    <cellStyle name="Hyperlink" xfId="147" builtinId="8" hidden="1"/>
    <cellStyle name="Hyperlink" xfId="151" builtinId="8" hidden="1"/>
    <cellStyle name="Hyperlink" xfId="125" builtinId="8" hidden="1"/>
    <cellStyle name="Hyperlink" xfId="35" builtinId="8" hidden="1"/>
    <cellStyle name="Hyperlink" xfId="145" builtinId="8" hidden="1"/>
    <cellStyle name="Hyperlink" xfId="101" builtinId="8" hidden="1"/>
    <cellStyle name="Hyperlink" xfId="109" builtinId="8" hidden="1"/>
    <cellStyle name="Hyperlink" xfId="111" builtinId="8" hidden="1"/>
    <cellStyle name="Hyperlink" xfId="113" builtinId="8" hidden="1"/>
    <cellStyle name="Hyperlink" xfId="87" builtinId="8" hidden="1"/>
    <cellStyle name="Hyperlink" xfId="91" builtinId="8" hidden="1"/>
    <cellStyle name="Hyperlink" xfId="97" builtinId="8" hidden="1"/>
    <cellStyle name="Hyperlink" xfId="85" builtinId="8" hidden="1"/>
    <cellStyle name="Hyperlink" xfId="65" builtinId="8" hidden="1"/>
    <cellStyle name="Hyperlink" xfId="95" builtinId="8" hidden="1"/>
    <cellStyle name="Hyperlink" xfId="41" builtinId="8" hidden="1"/>
    <cellStyle name="Hyperlink" xfId="93" builtinId="8" hidden="1"/>
    <cellStyle name="Hyperlink" xfId="143" builtinId="8" hidden="1"/>
    <cellStyle name="Hyperlink" xfId="63" builtinId="8" hidden="1"/>
    <cellStyle name="Hyperlink" xfId="99" builtinId="8" hidden="1"/>
    <cellStyle name="Hyperlink" xfId="133" builtinId="8" hidden="1"/>
    <cellStyle name="Hyperlink" xfId="29" builtinId="8" hidden="1"/>
    <cellStyle name="Hyperlink" xfId="3" builtinId="8" hidden="1"/>
    <cellStyle name="Hyperlink" xfId="27" builtinId="8" hidden="1"/>
    <cellStyle name="Hyperlink" xfId="55" builtinId="8" hidden="1"/>
    <cellStyle name="Hyperlink" xfId="43" builtinId="8" hidden="1"/>
    <cellStyle name="Hyperlink" xfId="105" builtinId="8" hidden="1"/>
    <cellStyle name="Hyperlink" xfId="21" builtinId="8" hidden="1"/>
    <cellStyle name="Hyperlink" xfId="57" builtinId="8" hidden="1"/>
    <cellStyle name="Hyperlink" xfId="49" builtinId="8" hidden="1"/>
    <cellStyle name="Hyperlink" xfId="149" builtinId="8" hidden="1"/>
    <cellStyle name="Hyperlink" xfId="141" builtinId="8" hidden="1"/>
    <cellStyle name="Hyperlink" xfId="123" builtinId="8" hidden="1"/>
    <cellStyle name="Hyperlink" xfId="89" builtinId="8" hidden="1"/>
    <cellStyle name="Hyperlink" xfId="67" builtinId="8" hidden="1"/>
    <cellStyle name="Hyperlink" xfId="47" builtinId="8" hidden="1"/>
    <cellStyle name="Hyperlink" xfId="127" builtinId="8" hidden="1"/>
    <cellStyle name="Hyperlink" xfId="129" builtinId="8" hidden="1"/>
    <cellStyle name="Hyperlink" xfId="135" builtinId="8" hidden="1"/>
    <cellStyle name="Hyperlink" xfId="115" builtinId="8" hidden="1"/>
    <cellStyle name="Hyperlink" xfId="23" builtinId="8" hidden="1"/>
    <cellStyle name="Hyperlink" xfId="25" builtinId="8" hidden="1"/>
    <cellStyle name="Hyperlink" xfId="9" builtinId="8" hidden="1"/>
    <cellStyle name="Hyperlink" xfId="11" builtinId="8" hidden="1"/>
    <cellStyle name="Hyperlink" xfId="5" builtinId="8" hidden="1"/>
    <cellStyle name="Hyperlink" xfId="13" builtinId="8" hidden="1"/>
    <cellStyle name="Hyperlink" xfId="59" builtinId="8" hidden="1"/>
    <cellStyle name="Hyperlink" xfId="61" builtinId="8" hidden="1"/>
    <cellStyle name="Hyperlink" xfId="19" builtinId="8" hidden="1"/>
    <cellStyle name="Hyperlink" xfId="51" builtinId="8" hidden="1"/>
    <cellStyle name="Hyperlink" xfId="53" builtinId="8" hidden="1"/>
    <cellStyle name="Hyperlink" xfId="45" builtinId="8" hidden="1"/>
    <cellStyle name="Hyperlink" xfId="15" builtinId="8" hidden="1"/>
    <cellStyle name="Hyperlink" xfId="1" builtinId="8" hidden="1"/>
    <cellStyle name="Hyperlink" xfId="7" builtinId="8" hidden="1"/>
    <cellStyle name="Hyperlink" xfId="137" builtinId="8" hidden="1"/>
    <cellStyle name="Hyperlink" xfId="121" builtinId="8" hidden="1"/>
    <cellStyle name="Hyperlink" xfId="107" builtinId="8" hidden="1"/>
    <cellStyle name="Hyperlink" xfId="31" builtinId="8" hidden="1"/>
    <cellStyle name="Hyperlink" xfId="37" builtinId="8" hidden="1"/>
    <cellStyle name="Hyperlink" xfId="17" builtinId="8" hidden="1"/>
    <cellStyle name="Hyperlink" xfId="39" builtinId="8" hidden="1"/>
    <cellStyle name="Hyperlink" xfId="131" builtinId="8" hidden="1"/>
    <cellStyle name="Hyperlink" xfId="117" builtinId="8" hidden="1"/>
    <cellStyle name="Hyperlink" xfId="83" builtinId="8" hidden="1"/>
    <cellStyle name="Hyperlink" xfId="119" builtinId="8" hidden="1"/>
    <cellStyle name="Hyperlink" xfId="103" builtinId="8" hidden="1"/>
    <cellStyle name="Hyperlink" xfId="33" builtinId="8" hidden="1"/>
    <cellStyle name="Hyperlink" xfId="139" builtinId="8" hidden="1"/>
    <cellStyle name="Hyperlink" xfId="153" builtinId="8" hidden="1"/>
    <cellStyle name="Hyperlink" xfId="167" builtinId="8" hidden="1"/>
    <cellStyle name="Hyperlink" xfId="169" builtinId="8" hidden="1"/>
    <cellStyle name="Hyperlink" xfId="171" builtinId="8" hidden="1"/>
    <cellStyle name="Hyperlink" xfId="175" builtinId="8" hidden="1"/>
    <cellStyle name="Hyperlink" xfId="179" builtinId="8" hidden="1"/>
    <cellStyle name="Hyperlink" xfId="185" builtinId="8" hidden="1"/>
    <cellStyle name="Hyperlink" xfId="191" builtinId="8" hidden="1"/>
    <cellStyle name="Hyperlink" xfId="197" builtinId="8" hidden="1"/>
    <cellStyle name="Hyperlink" xfId="199" builtinId="8" hidden="1"/>
    <cellStyle name="Hyperlink" xfId="203" builtinId="8" hidden="1"/>
    <cellStyle name="Hyperlink" xfId="209" builtinId="8" hidden="1"/>
    <cellStyle name="Hyperlink" xfId="211" builtinId="8" hidden="1"/>
    <cellStyle name="Hyperlink" xfId="217" builtinId="8" hidden="1"/>
    <cellStyle name="Hyperlink" xfId="219" builtinId="8" hidden="1"/>
    <cellStyle name="Hyperlink" xfId="227" builtinId="8" hidden="1"/>
    <cellStyle name="Hyperlink" xfId="233" builtinId="8" hidden="1"/>
    <cellStyle name="Hyperlink" xfId="235" builtinId="8" hidden="1"/>
    <cellStyle name="Hyperlink" xfId="239" builtinId="8" hidden="1"/>
    <cellStyle name="Hyperlink" xfId="245" builtinId="8" hidden="1"/>
    <cellStyle name="Hyperlink" xfId="247" builtinId="8" hidden="1"/>
    <cellStyle name="Hyperlink" xfId="251" builtinId="8" hidden="1"/>
    <cellStyle name="Hyperlink" xfId="259" builtinId="8" hidden="1"/>
    <cellStyle name="Hyperlink" xfId="261" builtinId="8" hidden="1"/>
    <cellStyle name="Hyperlink" xfId="265" builtinId="8" hidden="1"/>
    <cellStyle name="Hyperlink" xfId="273" builtinId="8" hidden="1"/>
    <cellStyle name="Hyperlink" xfId="275" builtinId="8" hidden="1"/>
    <cellStyle name="Hyperlink" xfId="279" builtinId="8" hidden="1"/>
    <cellStyle name="Hyperlink" xfId="281" builtinId="8" hidden="1"/>
    <cellStyle name="Hyperlink" xfId="291" builtinId="8" hidden="1"/>
    <cellStyle name="Hyperlink" xfId="293" builtinId="8" hidden="1"/>
    <cellStyle name="Hyperlink" xfId="340" builtinId="8" hidden="1"/>
    <cellStyle name="Hyperlink" xfId="346" builtinId="8" hidden="1"/>
    <cellStyle name="Hyperlink" xfId="407" builtinId="8" hidden="1"/>
    <cellStyle name="Hyperlink" xfId="409" builtinId="8" hidden="1"/>
    <cellStyle name="Hyperlink" xfId="411" builtinId="8" hidden="1"/>
    <cellStyle name="Hyperlink" xfId="470" builtinId="8" hidden="1"/>
    <cellStyle name="Hyperlink" xfId="480" builtinId="8" hidden="1"/>
    <cellStyle name="Hyperlink" xfId="482" builtinId="8" hidden="1"/>
    <cellStyle name="Hyperlink" xfId="486" builtinId="8" hidden="1"/>
    <cellStyle name="Hyperlink" xfId="488" builtinId="8" hidden="1"/>
    <cellStyle name="Hyperlink" xfId="484" builtinId="8" hidden="1"/>
    <cellStyle name="Hyperlink" xfId="344" builtinId="8" hidden="1"/>
    <cellStyle name="Hyperlink" xfId="221" builtinId="8" hidden="1"/>
    <cellStyle name="Hyperlink" xfId="205" builtinId="8" hidden="1"/>
    <cellStyle name="Hyperlink" xfId="173" builtinId="8" hidden="1"/>
    <cellStyle name="Hyperlink" xfId="157" builtinId="8" hidden="1"/>
    <cellStyle name="Hyperlink" xfId="189" builtinId="8" hidden="1"/>
    <cellStyle name="Hyperlink" xfId="474" builtinId="8" hidden="1"/>
    <cellStyle name="Hyperlink" xfId="287" builtinId="8" hidden="1"/>
    <cellStyle name="Hyperlink" xfId="231" builtinId="8" hidden="1"/>
    <cellStyle name="Hyperlink" xfId="213" builtinId="8" hidden="1"/>
    <cellStyle name="Hyperlink" xfId="177" builtinId="8" hidden="1"/>
    <cellStyle name="Hyperlink" xfId="159" builtinId="8" hidden="1"/>
    <cellStyle name="Hyperlink" xfId="415" builtinId="8" hidden="1"/>
    <cellStyle name="Hyperlink" xfId="269" builtinId="8" hidden="1"/>
    <cellStyle name="Hyperlink" xfId="405" builtinId="8" hidden="1"/>
    <cellStyle name="Hyperlink" xfId="263" builtinId="8" hidden="1"/>
    <cellStyle name="Hyperlink" xfId="243" builtinId="8" hidden="1"/>
    <cellStyle name="Hyperlink" xfId="201" builtinId="8" hidden="1"/>
    <cellStyle name="Hyperlink" xfId="181" builtinId="8" hidden="1"/>
    <cellStyle name="Hyperlink" xfId="161" builtinId="8" hidden="1"/>
    <cellStyle name="Hyperlink" xfId="195" builtinId="8" hidden="1"/>
    <cellStyle name="Hyperlink" xfId="403" builtinId="8" hidden="1"/>
    <cellStyle name="Hyperlink" xfId="476" builtinId="8" hidden="1"/>
    <cellStyle name="Hyperlink" xfId="342" builtinId="8" hidden="1"/>
    <cellStyle name="Hyperlink" xfId="277" builtinId="8" hidden="1"/>
    <cellStyle name="Hyperlink" xfId="255" builtinId="8" hidden="1"/>
    <cellStyle name="Hyperlink" xfId="207" builtinId="8" hidden="1"/>
    <cellStyle name="Hyperlink" xfId="183" builtinId="8" hidden="1"/>
    <cellStyle name="Hyperlink" xfId="155" builtinId="8" hidden="1"/>
    <cellStyle name="Hyperlink" xfId="223" builtinId="8" hidden="1"/>
    <cellStyle name="Hyperlink" xfId="478" builtinId="8" hidden="1"/>
    <cellStyle name="Hyperlink" xfId="267" builtinId="8" hidden="1"/>
    <cellStyle name="Hyperlink" xfId="237" builtinId="8" hidden="1"/>
    <cellStyle name="Hyperlink" xfId="472" builtinId="8" hidden="1"/>
    <cellStyle name="Hyperlink" xfId="295" builtinId="8" hidden="1"/>
    <cellStyle name="Hyperlink" xfId="271" builtinId="8" hidden="1"/>
    <cellStyle name="Hyperlink" xfId="215" builtinId="8" hidden="1"/>
    <cellStyle name="Hyperlink" xfId="187" builtinId="8" hidden="1"/>
    <cellStyle name="Hyperlink" xfId="163" builtinId="8" hidden="1"/>
    <cellStyle name="Hyperlink" xfId="241" builtinId="8" hidden="1"/>
    <cellStyle name="Hyperlink" xfId="229" builtinId="8" hidden="1"/>
    <cellStyle name="Hyperlink" xfId="253" builtinId="8" hidden="1"/>
    <cellStyle name="Hyperlink" xfId="283" builtinId="8" hidden="1"/>
    <cellStyle name="Hyperlink" xfId="249" builtinId="8" hidden="1"/>
    <cellStyle name="Hyperlink" xfId="285" builtinId="8" hidden="1"/>
    <cellStyle name="Hyperlink" xfId="413" builtinId="8" hidden="1"/>
    <cellStyle name="Hyperlink" xfId="289" builtinId="8" hidden="1"/>
    <cellStyle name="Hyperlink" xfId="257" builtinId="8" hidden="1"/>
    <cellStyle name="Hyperlink" xfId="225" builtinId="8" hidden="1"/>
    <cellStyle name="Hyperlink" xfId="193" builtinId="8" hidden="1"/>
    <cellStyle name="Hyperlink" xfId="165" builtinId="8" hidden="1"/>
    <cellStyle name="Hyperlink" xfId="576" builtinId="8" hidden="1"/>
    <cellStyle name="Hyperlink" xfId="544" builtinId="8" hidden="1"/>
    <cellStyle name="Hyperlink" xfId="528" builtinId="8" hidden="1"/>
    <cellStyle name="Hyperlink" xfId="650" builtinId="8" hidden="1"/>
    <cellStyle name="Hyperlink" xfId="570" builtinId="8" hidden="1"/>
    <cellStyle name="Hyperlink" xfId="572" builtinId="8" hidden="1"/>
    <cellStyle name="Hyperlink" xfId="560" builtinId="8" hidden="1"/>
    <cellStyle name="Hyperlink" xfId="660" builtinId="8" hidden="1"/>
    <cellStyle name="Hyperlink" xfId="662" builtinId="8" hidden="1"/>
    <cellStyle name="Hyperlink" xfId="670" builtinId="8" hidden="1"/>
    <cellStyle name="Hyperlink" xfId="672" builtinId="8" hidden="1"/>
    <cellStyle name="Hyperlink" xfId="676" builtinId="8" hidden="1"/>
    <cellStyle name="Hyperlink" xfId="674" builtinId="8" hidden="1"/>
    <cellStyle name="Hyperlink" xfId="640" builtinId="8" hidden="1"/>
    <cellStyle name="Hyperlink" xfId="646" builtinId="8" hidden="1"/>
    <cellStyle name="Hyperlink" xfId="654" builtinId="8" hidden="1"/>
    <cellStyle name="Hyperlink" xfId="636" builtinId="8" hidden="1"/>
    <cellStyle name="Hyperlink" xfId="638" builtinId="8" hidden="1"/>
    <cellStyle name="Hyperlink" xfId="630" builtinId="8" hidden="1"/>
    <cellStyle name="Hyperlink" xfId="652" builtinId="8" hidden="1"/>
    <cellStyle name="Hyperlink" xfId="680" builtinId="8" hidden="1"/>
    <cellStyle name="Hyperlink" xfId="580" builtinId="8" hidden="1"/>
    <cellStyle name="Hyperlink" xfId="648" builtinId="8" hidden="1"/>
    <cellStyle name="Hyperlink" xfId="552" builtinId="8" hidden="1"/>
    <cellStyle name="Hyperlink" xfId="626" builtinId="8" hidden="1"/>
    <cellStyle name="Hyperlink" xfId="624" builtinId="8" hidden="1"/>
    <cellStyle name="Hyperlink" xfId="656" builtinId="8" hidden="1"/>
    <cellStyle name="Hyperlink" xfId="600" builtinId="8" hidden="1"/>
    <cellStyle name="Hyperlink" xfId="578" builtinId="8" hidden="1"/>
    <cellStyle name="Hyperlink" xfId="564" builtinId="8" hidden="1"/>
    <cellStyle name="Hyperlink" xfId="530" builtinId="8" hidden="1"/>
    <cellStyle name="Hyperlink" xfId="562" builtinId="8" hidden="1"/>
    <cellStyle name="Hyperlink" xfId="548" builtinId="8" hidden="1"/>
    <cellStyle name="Hyperlink" xfId="598" builtinId="8" hidden="1"/>
    <cellStyle name="Hyperlink" xfId="582" builtinId="8" hidden="1"/>
    <cellStyle name="Hyperlink" xfId="664" builtinId="8" hidden="1"/>
    <cellStyle name="Hyperlink" xfId="574" builtinId="8" hidden="1"/>
    <cellStyle name="Hyperlink" xfId="588" builtinId="8" hidden="1"/>
    <cellStyle name="Hyperlink" xfId="602" builtinId="8" hidden="1"/>
    <cellStyle name="Hyperlink" xfId="590" builtinId="8" hidden="1"/>
    <cellStyle name="Hyperlink" xfId="566" builtinId="8" hidden="1"/>
    <cellStyle name="Hyperlink" xfId="536" builtinId="8" hidden="1"/>
    <cellStyle name="Hyperlink" xfId="568" builtinId="8" hidden="1"/>
    <cellStyle name="Hyperlink" xfId="658" builtinId="8" hidden="1"/>
    <cellStyle name="Hyperlink" xfId="668" builtinId="8" hidden="1"/>
    <cellStyle name="Hyperlink" xfId="644" builtinId="8" hidden="1"/>
    <cellStyle name="Hyperlink" xfId="632" builtinId="8" hidden="1"/>
    <cellStyle name="Hyperlink" xfId="554" builtinId="8" hidden="1"/>
    <cellStyle name="Hyperlink" xfId="666" builtinId="8" hidden="1"/>
    <cellStyle name="Hyperlink" xfId="642" builtinId="8" hidden="1"/>
    <cellStyle name="Hyperlink" xfId="634" builtinId="8" hidden="1"/>
    <cellStyle name="Hyperlink" xfId="592" builtinId="8" hidden="1"/>
    <cellStyle name="Hyperlink" xfId="584" builtinId="8" hidden="1"/>
    <cellStyle name="Hyperlink" xfId="678" builtinId="8" hidden="1"/>
    <cellStyle name="Hyperlink" xfId="556" builtinId="8" hidden="1"/>
    <cellStyle name="Hyperlink" xfId="558" builtinId="8" hidden="1"/>
    <cellStyle name="Hyperlink" xfId="534" builtinId="8" hidden="1"/>
    <cellStyle name="Hyperlink" xfId="538" builtinId="8" hidden="1"/>
    <cellStyle name="Hyperlink" xfId="540" builtinId="8" hidden="1"/>
    <cellStyle name="Hyperlink" xfId="532" builtinId="8" hidden="1"/>
    <cellStyle name="Hyperlink" xfId="490" builtinId="8" hidden="1"/>
    <cellStyle name="Hyperlink" xfId="542" builtinId="8" hidden="1"/>
    <cellStyle name="Hyperlink" xfId="622" builtinId="8" hidden="1"/>
    <cellStyle name="Hyperlink" xfId="628" builtinId="8" hidden="1"/>
    <cellStyle name="Hyperlink" xfId="546" builtinId="8" hidden="1"/>
    <cellStyle name="Hyperlink" xfId="550" builtinId="8" hidden="1"/>
    <cellStyle name="Hyperlink" xfId="594" builtinId="8" hidden="1"/>
    <cellStyle name="Hyperlink" xfId="596" builtinId="8" hidden="1"/>
    <cellStyle name="Hyperlink" xfId="586" builtinId="8" hidden="1"/>
    <cellStyle name="Normal" xfId="0" builtinId="0"/>
  </cellStyles>
  <dxfs count="7">
    <dxf>
      <font>
        <color rgb="FF9C0006"/>
      </font>
      <fill>
        <patternFill>
          <bgColor rgb="FFFFC7CE"/>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11</xdr:col>
      <xdr:colOff>187138</xdr:colOff>
      <xdr:row>20</xdr:row>
      <xdr:rowOff>80682</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246844" y="4081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187138</xdr:colOff>
      <xdr:row>20</xdr:row>
      <xdr:rowOff>80682</xdr:rowOff>
    </xdr:from>
    <xdr:ext cx="65" cy="172227"/>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216588" y="4081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2"/>
  <sheetViews>
    <sheetView workbookViewId="0">
      <pane xSplit="1" ySplit="2" topLeftCell="B3" activePane="bottomRight" state="frozen"/>
      <selection pane="bottomRight" activeCell="F53" sqref="F53"/>
      <selection pane="bottomLeft" activeCell="A3" sqref="A3"/>
      <selection pane="topRight" activeCell="B1" sqref="B1"/>
    </sheetView>
  </sheetViews>
  <sheetFormatPr defaultColWidth="8.85546875" defaultRowHeight="15"/>
  <cols>
    <col min="2" max="2" width="11.85546875" style="2" bestFit="1" customWidth="1"/>
    <col min="3" max="3" width="10.28515625" bestFit="1" customWidth="1"/>
    <col min="4" max="5" width="12" customWidth="1"/>
    <col min="6" max="6" width="21" bestFit="1" customWidth="1"/>
    <col min="7" max="14" width="9.140625" customWidth="1"/>
    <col min="15" max="35" width="9.85546875" style="4" customWidth="1"/>
  </cols>
  <sheetData>
    <row r="1" spans="1:36" s="2" customFormat="1">
      <c r="A1" s="66" t="s">
        <v>0</v>
      </c>
      <c r="B1" s="67" t="s">
        <v>1</v>
      </c>
      <c r="C1" s="66" t="s">
        <v>2</v>
      </c>
      <c r="D1" s="69" t="s">
        <v>3</v>
      </c>
      <c r="E1" s="69" t="s">
        <v>4</v>
      </c>
      <c r="F1" s="66" t="s">
        <v>5</v>
      </c>
      <c r="G1" s="9" t="s">
        <v>6</v>
      </c>
      <c r="H1" s="9" t="s">
        <v>7</v>
      </c>
      <c r="I1" s="9" t="s">
        <v>6</v>
      </c>
      <c r="J1" s="9" t="s">
        <v>7</v>
      </c>
      <c r="K1" s="9" t="s">
        <v>6</v>
      </c>
      <c r="L1" s="9" t="s">
        <v>7</v>
      </c>
      <c r="M1" s="9" t="s">
        <v>6</v>
      </c>
      <c r="N1" s="9" t="s">
        <v>7</v>
      </c>
      <c r="O1" s="69" t="s">
        <v>8</v>
      </c>
      <c r="P1" s="69" t="s">
        <v>9</v>
      </c>
      <c r="Q1" s="69"/>
      <c r="R1" s="69"/>
      <c r="S1" s="69"/>
      <c r="T1" s="69" t="s">
        <v>10</v>
      </c>
      <c r="U1" s="69"/>
      <c r="V1" s="69"/>
      <c r="W1" s="69"/>
      <c r="X1" s="70" t="s">
        <v>11</v>
      </c>
      <c r="Y1" s="71"/>
      <c r="Z1" s="71"/>
      <c r="AA1" s="71"/>
      <c r="AB1" s="72"/>
      <c r="AC1" s="69" t="s">
        <v>12</v>
      </c>
      <c r="AD1" s="69"/>
      <c r="AE1" s="69"/>
      <c r="AF1" s="69"/>
      <c r="AG1" s="7"/>
      <c r="AH1" s="7"/>
      <c r="AI1" s="7"/>
    </row>
    <row r="2" spans="1:36" s="2" customFormat="1">
      <c r="A2" s="66"/>
      <c r="B2" s="68"/>
      <c r="C2" s="66"/>
      <c r="D2" s="69"/>
      <c r="E2" s="69"/>
      <c r="F2" s="66"/>
      <c r="G2" s="66" t="s">
        <v>13</v>
      </c>
      <c r="H2" s="66"/>
      <c r="I2" s="66" t="s">
        <v>14</v>
      </c>
      <c r="J2" s="66"/>
      <c r="K2" s="66" t="s">
        <v>15</v>
      </c>
      <c r="L2" s="66"/>
      <c r="M2" s="66" t="s">
        <v>16</v>
      </c>
      <c r="N2" s="66"/>
      <c r="O2" s="69"/>
      <c r="P2" s="1" t="s">
        <v>13</v>
      </c>
      <c r="Q2" s="1" t="s">
        <v>14</v>
      </c>
      <c r="R2" s="1" t="s">
        <v>15</v>
      </c>
      <c r="S2" s="1" t="s">
        <v>16</v>
      </c>
      <c r="T2" s="1" t="s">
        <v>13</v>
      </c>
      <c r="U2" s="1" t="s">
        <v>14</v>
      </c>
      <c r="V2" s="1" t="s">
        <v>15</v>
      </c>
      <c r="W2" s="1" t="s">
        <v>16</v>
      </c>
      <c r="X2" s="1" t="s">
        <v>13</v>
      </c>
      <c r="Y2" s="1" t="s">
        <v>14</v>
      </c>
      <c r="Z2" s="1" t="s">
        <v>15</v>
      </c>
      <c r="AA2" s="1" t="s">
        <v>16</v>
      </c>
      <c r="AB2" s="1" t="s">
        <v>17</v>
      </c>
      <c r="AC2" s="1" t="s">
        <v>18</v>
      </c>
      <c r="AD2" s="1" t="s">
        <v>19</v>
      </c>
      <c r="AE2" s="1" t="s">
        <v>20</v>
      </c>
      <c r="AF2" s="1" t="s">
        <v>21</v>
      </c>
      <c r="AG2" s="7" t="s">
        <v>22</v>
      </c>
      <c r="AH2" s="7" t="s">
        <v>23</v>
      </c>
      <c r="AI2" s="7" t="s">
        <v>24</v>
      </c>
    </row>
    <row r="3" spans="1:36">
      <c r="A3" t="s">
        <v>25</v>
      </c>
      <c r="B3" s="6" t="s">
        <v>26</v>
      </c>
      <c r="C3" s="3">
        <v>40637</v>
      </c>
      <c r="D3" t="s">
        <v>27</v>
      </c>
      <c r="E3" t="s">
        <v>28</v>
      </c>
      <c r="F3" t="s">
        <v>29</v>
      </c>
      <c r="G3">
        <v>366026</v>
      </c>
      <c r="H3">
        <v>156299</v>
      </c>
      <c r="I3">
        <v>366018</v>
      </c>
      <c r="J3">
        <v>156288</v>
      </c>
      <c r="K3">
        <v>366009</v>
      </c>
      <c r="L3">
        <v>156294</v>
      </c>
      <c r="M3">
        <v>366015</v>
      </c>
      <c r="N3">
        <v>156301</v>
      </c>
      <c r="O3" s="4">
        <v>1</v>
      </c>
      <c r="P3" s="4">
        <v>5</v>
      </c>
      <c r="Q3" s="4">
        <v>5</v>
      </c>
      <c r="R3" s="4">
        <v>10</v>
      </c>
      <c r="S3" s="4">
        <v>2</v>
      </c>
      <c r="T3" s="4">
        <v>44</v>
      </c>
      <c r="U3" s="4">
        <v>33</v>
      </c>
      <c r="V3" s="4">
        <v>14</v>
      </c>
      <c r="W3" s="4">
        <v>44</v>
      </c>
      <c r="X3" s="4">
        <v>4</v>
      </c>
      <c r="Y3" s="4">
        <v>4</v>
      </c>
      <c r="Z3" s="4">
        <v>5.8</v>
      </c>
      <c r="AA3" s="4">
        <v>3.8</v>
      </c>
      <c r="AB3" s="10">
        <v>6.2</v>
      </c>
      <c r="AC3" s="4">
        <v>70</v>
      </c>
      <c r="AD3" s="4">
        <v>65</v>
      </c>
      <c r="AE3" s="4">
        <v>40</v>
      </c>
      <c r="AF3" s="4">
        <v>60</v>
      </c>
      <c r="AG3" s="4">
        <v>1960</v>
      </c>
      <c r="AH3" s="4">
        <v>2.48</v>
      </c>
      <c r="AI3" s="4">
        <v>43.3</v>
      </c>
      <c r="AJ3" t="s">
        <v>30</v>
      </c>
    </row>
    <row r="4" spans="1:36">
      <c r="A4" t="s">
        <v>31</v>
      </c>
      <c r="B4" s="6" t="s">
        <v>26</v>
      </c>
      <c r="C4" s="3">
        <v>40638</v>
      </c>
      <c r="D4" t="s">
        <v>27</v>
      </c>
      <c r="E4" t="s">
        <v>32</v>
      </c>
      <c r="F4" t="s">
        <v>33</v>
      </c>
      <c r="G4">
        <v>366018</v>
      </c>
      <c r="H4">
        <v>156083</v>
      </c>
      <c r="I4">
        <v>366015</v>
      </c>
      <c r="J4">
        <v>156071</v>
      </c>
      <c r="K4">
        <v>366008</v>
      </c>
      <c r="L4">
        <v>156072</v>
      </c>
      <c r="M4">
        <v>366007</v>
      </c>
      <c r="N4">
        <v>156086</v>
      </c>
      <c r="O4" s="4">
        <v>4.5</v>
      </c>
      <c r="P4" s="4">
        <v>5</v>
      </c>
      <c r="Q4" s="4">
        <v>3.8</v>
      </c>
      <c r="R4" s="4">
        <v>7</v>
      </c>
      <c r="S4" s="4">
        <v>5</v>
      </c>
      <c r="T4" s="4">
        <v>82</v>
      </c>
      <c r="U4" s="4">
        <v>74</v>
      </c>
      <c r="V4" s="4">
        <v>66</v>
      </c>
      <c r="W4" s="4">
        <v>78</v>
      </c>
      <c r="X4" s="4">
        <v>5.6</v>
      </c>
      <c r="Y4" s="4">
        <v>5.2</v>
      </c>
      <c r="Z4" s="4">
        <v>5.6</v>
      </c>
      <c r="AA4" s="4">
        <v>5.2</v>
      </c>
      <c r="AB4" s="4">
        <v>6.2</v>
      </c>
      <c r="AC4" s="4">
        <v>10</v>
      </c>
      <c r="AD4" s="4">
        <v>30</v>
      </c>
      <c r="AE4" s="4">
        <v>20</v>
      </c>
      <c r="AF4" s="4">
        <v>35</v>
      </c>
      <c r="AG4" s="4">
        <v>2520</v>
      </c>
      <c r="AH4" s="4">
        <v>3.88</v>
      </c>
      <c r="AI4" s="4">
        <v>36.700000000000003</v>
      </c>
    </row>
    <row r="5" spans="1:36">
      <c r="A5" t="s">
        <v>34</v>
      </c>
      <c r="B5" s="6" t="s">
        <v>26</v>
      </c>
      <c r="C5" s="3">
        <v>40640</v>
      </c>
      <c r="D5" t="s">
        <v>27</v>
      </c>
      <c r="E5" t="s">
        <v>32</v>
      </c>
      <c r="F5" t="s">
        <v>29</v>
      </c>
      <c r="G5">
        <v>366426</v>
      </c>
      <c r="H5">
        <v>156455</v>
      </c>
      <c r="I5">
        <v>366426</v>
      </c>
      <c r="J5">
        <v>156444</v>
      </c>
      <c r="K5">
        <v>366413</v>
      </c>
      <c r="L5">
        <v>156443</v>
      </c>
      <c r="M5">
        <v>366408</v>
      </c>
      <c r="N5">
        <v>156461</v>
      </c>
      <c r="O5" s="4">
        <v>5</v>
      </c>
      <c r="P5" s="4">
        <v>5</v>
      </c>
      <c r="Q5" s="4">
        <v>6.5</v>
      </c>
      <c r="R5" s="4">
        <v>7.5</v>
      </c>
      <c r="S5" s="4">
        <v>4</v>
      </c>
      <c r="T5" s="4">
        <v>77</v>
      </c>
      <c r="U5" s="4">
        <v>70</v>
      </c>
      <c r="V5" s="4">
        <v>66</v>
      </c>
      <c r="W5" s="4">
        <v>81</v>
      </c>
      <c r="X5" s="4">
        <v>5.8</v>
      </c>
      <c r="Y5" s="4">
        <v>5.8</v>
      </c>
      <c r="Z5" s="4">
        <v>6</v>
      </c>
      <c r="AA5" s="4">
        <v>6.4</v>
      </c>
      <c r="AB5" s="4">
        <v>6</v>
      </c>
      <c r="AC5" s="4">
        <v>0</v>
      </c>
      <c r="AD5" s="4">
        <v>2</v>
      </c>
      <c r="AE5" s="4">
        <v>5</v>
      </c>
      <c r="AF5" s="4">
        <v>1</v>
      </c>
      <c r="AG5" s="4">
        <v>2730</v>
      </c>
      <c r="AH5" s="4">
        <v>5.19</v>
      </c>
      <c r="AI5" s="4">
        <v>33</v>
      </c>
    </row>
    <row r="6" spans="1:36">
      <c r="A6" t="s">
        <v>35</v>
      </c>
      <c r="B6" s="6" t="s">
        <v>26</v>
      </c>
      <c r="C6" s="3">
        <v>40642</v>
      </c>
      <c r="D6" t="s">
        <v>27</v>
      </c>
      <c r="E6" t="s">
        <v>28</v>
      </c>
      <c r="F6" t="s">
        <v>36</v>
      </c>
      <c r="G6">
        <v>366324</v>
      </c>
      <c r="H6">
        <v>156189</v>
      </c>
      <c r="I6">
        <v>366337</v>
      </c>
      <c r="J6">
        <v>156180</v>
      </c>
      <c r="K6">
        <v>366328</v>
      </c>
      <c r="L6">
        <v>156178</v>
      </c>
      <c r="M6">
        <v>366327</v>
      </c>
      <c r="N6">
        <v>156186</v>
      </c>
      <c r="O6" s="4">
        <v>1</v>
      </c>
      <c r="P6" s="4">
        <v>9</v>
      </c>
      <c r="Q6" s="4">
        <v>4</v>
      </c>
      <c r="R6" s="4">
        <v>6</v>
      </c>
      <c r="S6" s="4">
        <v>9</v>
      </c>
      <c r="T6" s="4">
        <v>14</v>
      </c>
      <c r="U6" s="4">
        <v>10</v>
      </c>
      <c r="V6" s="4">
        <v>9</v>
      </c>
      <c r="W6" s="4">
        <v>8</v>
      </c>
      <c r="X6" s="4">
        <v>6.4</v>
      </c>
      <c r="Y6" s="4">
        <v>6</v>
      </c>
      <c r="Z6" s="4">
        <v>6.4</v>
      </c>
      <c r="AA6" s="4">
        <v>6.4</v>
      </c>
      <c r="AB6" s="4">
        <v>6.4</v>
      </c>
      <c r="AC6" s="4">
        <v>70</v>
      </c>
      <c r="AD6" s="4">
        <v>90</v>
      </c>
      <c r="AE6" s="4">
        <v>65</v>
      </c>
      <c r="AF6" s="4">
        <v>80</v>
      </c>
      <c r="AG6" s="4">
        <v>2170</v>
      </c>
      <c r="AH6" s="4">
        <v>2.57</v>
      </c>
      <c r="AI6" s="4">
        <v>47</v>
      </c>
    </row>
    <row r="7" spans="1:36">
      <c r="A7" t="s">
        <v>37</v>
      </c>
      <c r="B7" s="6" t="s">
        <v>26</v>
      </c>
      <c r="C7" s="3">
        <v>40644</v>
      </c>
      <c r="D7" t="s">
        <v>27</v>
      </c>
      <c r="E7" t="s">
        <v>28</v>
      </c>
      <c r="F7" t="s">
        <v>38</v>
      </c>
      <c r="G7">
        <v>366050</v>
      </c>
      <c r="H7">
        <v>156322</v>
      </c>
      <c r="I7">
        <v>366051</v>
      </c>
      <c r="J7">
        <v>156312</v>
      </c>
      <c r="K7">
        <v>366039</v>
      </c>
      <c r="L7">
        <v>156312</v>
      </c>
      <c r="M7">
        <v>366040</v>
      </c>
      <c r="N7">
        <v>156323</v>
      </c>
      <c r="O7" s="4">
        <v>1</v>
      </c>
      <c r="P7" s="4">
        <v>2.5</v>
      </c>
      <c r="Q7" s="4">
        <v>5.5</v>
      </c>
      <c r="R7" s="4">
        <v>3</v>
      </c>
      <c r="S7" s="4">
        <v>4</v>
      </c>
      <c r="T7" s="4">
        <v>15</v>
      </c>
      <c r="U7" s="4">
        <v>10</v>
      </c>
      <c r="V7" s="4">
        <v>18</v>
      </c>
      <c r="W7" s="4">
        <v>35</v>
      </c>
      <c r="X7" s="4">
        <v>5.6</v>
      </c>
      <c r="Y7" s="4">
        <v>5.5</v>
      </c>
      <c r="Z7" s="4">
        <v>5</v>
      </c>
      <c r="AA7" s="4">
        <v>5.6</v>
      </c>
      <c r="AB7" s="4">
        <v>6</v>
      </c>
      <c r="AC7" s="4">
        <v>75</v>
      </c>
      <c r="AD7" s="4">
        <v>80</v>
      </c>
      <c r="AE7" s="4">
        <v>90</v>
      </c>
      <c r="AF7" s="4">
        <v>75</v>
      </c>
      <c r="AG7" s="4">
        <v>2240</v>
      </c>
      <c r="AH7" s="4">
        <v>3.2</v>
      </c>
      <c r="AI7" s="4">
        <v>52.4</v>
      </c>
    </row>
    <row r="8" spans="1:36">
      <c r="A8" t="s">
        <v>39</v>
      </c>
      <c r="B8" s="6" t="s">
        <v>26</v>
      </c>
      <c r="C8" s="3">
        <v>40648</v>
      </c>
      <c r="D8" t="s">
        <v>27</v>
      </c>
      <c r="E8" t="s">
        <v>32</v>
      </c>
      <c r="F8" t="s">
        <v>29</v>
      </c>
      <c r="G8">
        <v>366382</v>
      </c>
      <c r="H8">
        <v>156384</v>
      </c>
      <c r="I8">
        <v>366375</v>
      </c>
      <c r="J8">
        <v>156378</v>
      </c>
      <c r="K8">
        <v>366374</v>
      </c>
      <c r="L8">
        <v>156377</v>
      </c>
      <c r="M8">
        <v>366379</v>
      </c>
      <c r="N8">
        <v>156380</v>
      </c>
      <c r="O8" s="4">
        <v>4</v>
      </c>
      <c r="P8" s="4">
        <v>3</v>
      </c>
      <c r="Q8" s="4">
        <v>5</v>
      </c>
      <c r="R8" s="4">
        <v>6</v>
      </c>
      <c r="S8" s="4">
        <v>6.5</v>
      </c>
      <c r="T8" s="4">
        <v>71</v>
      </c>
      <c r="U8" s="4">
        <v>71</v>
      </c>
      <c r="V8" s="4">
        <v>78</v>
      </c>
      <c r="W8" s="4">
        <v>83</v>
      </c>
      <c r="X8" s="4">
        <v>6.2</v>
      </c>
      <c r="Y8" s="4">
        <v>6.4</v>
      </c>
      <c r="Z8" s="4">
        <v>6</v>
      </c>
      <c r="AA8" s="4">
        <v>5.8</v>
      </c>
      <c r="AB8" s="4">
        <v>6</v>
      </c>
      <c r="AC8" s="4">
        <v>15</v>
      </c>
      <c r="AD8" s="4">
        <v>30</v>
      </c>
      <c r="AE8" s="4">
        <v>15</v>
      </c>
      <c r="AF8" s="4">
        <v>15</v>
      </c>
      <c r="AG8" s="4">
        <v>1750</v>
      </c>
      <c r="AH8" s="4">
        <v>2.65</v>
      </c>
      <c r="AI8" s="4">
        <v>37.200000000000003</v>
      </c>
    </row>
    <row r="9" spans="1:36">
      <c r="A9" t="s">
        <v>40</v>
      </c>
      <c r="B9" s="6" t="s">
        <v>26</v>
      </c>
      <c r="C9" s="3">
        <v>40648</v>
      </c>
      <c r="D9" t="s">
        <v>41</v>
      </c>
      <c r="E9" t="s">
        <v>28</v>
      </c>
      <c r="F9" t="s">
        <v>36</v>
      </c>
      <c r="G9">
        <v>366278</v>
      </c>
      <c r="H9" s="5">
        <v>156376</v>
      </c>
      <c r="I9">
        <v>366280</v>
      </c>
      <c r="J9">
        <v>156367</v>
      </c>
      <c r="K9">
        <v>366274</v>
      </c>
      <c r="L9">
        <v>156368</v>
      </c>
      <c r="M9">
        <v>366278</v>
      </c>
      <c r="N9">
        <v>156376</v>
      </c>
      <c r="O9" s="4">
        <v>1</v>
      </c>
      <c r="P9" s="4">
        <v>3</v>
      </c>
      <c r="Q9" s="4">
        <v>2.5</v>
      </c>
      <c r="R9" s="4">
        <v>3</v>
      </c>
      <c r="S9" s="4">
        <v>2</v>
      </c>
      <c r="T9" s="4">
        <v>11</v>
      </c>
      <c r="U9" s="4">
        <v>2</v>
      </c>
      <c r="V9" s="4">
        <v>5</v>
      </c>
      <c r="W9" s="4">
        <v>5</v>
      </c>
      <c r="X9" s="4">
        <v>5.8</v>
      </c>
      <c r="Y9" s="4">
        <v>6</v>
      </c>
      <c r="Z9" s="4">
        <v>6</v>
      </c>
      <c r="AA9" s="4">
        <v>5.6</v>
      </c>
      <c r="AB9" s="4">
        <v>5.6</v>
      </c>
      <c r="AC9" s="4">
        <v>60</v>
      </c>
      <c r="AD9" s="4">
        <v>72</v>
      </c>
      <c r="AE9" s="4">
        <v>60</v>
      </c>
      <c r="AF9" s="4">
        <v>75</v>
      </c>
      <c r="AG9" s="4">
        <v>2030</v>
      </c>
      <c r="AH9" s="4">
        <v>4.2</v>
      </c>
      <c r="AI9" s="4">
        <v>41.8</v>
      </c>
    </row>
    <row r="10" spans="1:36">
      <c r="A10" t="s">
        <v>42</v>
      </c>
      <c r="B10" s="6" t="s">
        <v>26</v>
      </c>
      <c r="C10" s="3">
        <v>40649</v>
      </c>
      <c r="D10" t="s">
        <v>41</v>
      </c>
      <c r="E10" t="s">
        <v>28</v>
      </c>
      <c r="F10" t="s">
        <v>29</v>
      </c>
      <c r="G10">
        <v>365670</v>
      </c>
      <c r="H10">
        <v>156186</v>
      </c>
      <c r="I10">
        <v>365670</v>
      </c>
      <c r="J10">
        <v>156178</v>
      </c>
      <c r="K10">
        <v>365659</v>
      </c>
      <c r="L10">
        <v>156177</v>
      </c>
      <c r="M10">
        <v>365662</v>
      </c>
      <c r="N10">
        <v>156184</v>
      </c>
      <c r="O10" s="4">
        <v>1.5</v>
      </c>
      <c r="P10" s="4">
        <v>5</v>
      </c>
      <c r="Q10" s="4">
        <v>9</v>
      </c>
      <c r="R10" s="4">
        <v>5</v>
      </c>
      <c r="S10" s="4">
        <v>3</v>
      </c>
      <c r="T10" s="4">
        <v>43</v>
      </c>
      <c r="U10" s="4">
        <v>42</v>
      </c>
      <c r="V10" s="4">
        <v>53</v>
      </c>
      <c r="W10" s="4">
        <v>49</v>
      </c>
      <c r="X10" s="4">
        <v>5.8</v>
      </c>
      <c r="Y10" s="4">
        <v>6</v>
      </c>
      <c r="Z10" s="4">
        <v>5.2</v>
      </c>
      <c r="AA10" s="4">
        <v>5.4</v>
      </c>
      <c r="AB10" s="4">
        <v>5.4</v>
      </c>
      <c r="AC10" s="4">
        <v>35</v>
      </c>
      <c r="AD10" s="4">
        <v>40</v>
      </c>
      <c r="AE10" s="4">
        <v>55</v>
      </c>
      <c r="AF10" s="4">
        <v>35</v>
      </c>
      <c r="AG10" s="4">
        <v>2590</v>
      </c>
      <c r="AH10" s="4">
        <v>3.04</v>
      </c>
      <c r="AI10" s="4">
        <v>40.4</v>
      </c>
    </row>
    <row r="11" spans="1:36">
      <c r="A11" t="s">
        <v>43</v>
      </c>
      <c r="B11" s="6" t="s">
        <v>26</v>
      </c>
      <c r="C11" s="3">
        <v>40659</v>
      </c>
      <c r="D11" t="s">
        <v>41</v>
      </c>
      <c r="E11" t="s">
        <v>28</v>
      </c>
      <c r="F11" t="s">
        <v>44</v>
      </c>
      <c r="G11">
        <v>365599</v>
      </c>
      <c r="H11">
        <v>156149</v>
      </c>
      <c r="I11">
        <v>365609</v>
      </c>
      <c r="J11">
        <v>156137</v>
      </c>
      <c r="K11">
        <v>365600</v>
      </c>
      <c r="L11">
        <v>156140</v>
      </c>
      <c r="M11">
        <v>365608</v>
      </c>
      <c r="N11">
        <v>156150</v>
      </c>
      <c r="O11" s="4">
        <v>1</v>
      </c>
      <c r="P11" s="4">
        <v>5</v>
      </c>
      <c r="Q11" s="4">
        <v>6</v>
      </c>
      <c r="R11" s="4">
        <v>5</v>
      </c>
      <c r="S11" s="4">
        <v>4</v>
      </c>
      <c r="T11" s="4">
        <v>8</v>
      </c>
      <c r="U11" s="4">
        <v>9</v>
      </c>
      <c r="V11" s="4">
        <v>5</v>
      </c>
      <c r="W11" s="4">
        <v>18</v>
      </c>
      <c r="X11" s="4">
        <v>6</v>
      </c>
      <c r="Y11" s="4">
        <v>6.2</v>
      </c>
      <c r="Z11" s="4">
        <v>6.2</v>
      </c>
      <c r="AA11" s="4">
        <v>6</v>
      </c>
      <c r="AB11" s="4">
        <v>6.2</v>
      </c>
      <c r="AC11" s="4">
        <v>35</v>
      </c>
      <c r="AD11" s="4">
        <v>40</v>
      </c>
      <c r="AE11" s="4">
        <v>30</v>
      </c>
      <c r="AF11" s="4">
        <v>40</v>
      </c>
      <c r="AG11" s="4">
        <v>1820</v>
      </c>
      <c r="AH11" s="4">
        <v>2.75</v>
      </c>
      <c r="AI11" s="4">
        <v>37.700000000000003</v>
      </c>
    </row>
    <row r="12" spans="1:36">
      <c r="A12" t="s">
        <v>45</v>
      </c>
      <c r="B12" s="6" t="s">
        <v>26</v>
      </c>
      <c r="C12" s="3">
        <v>40662</v>
      </c>
      <c r="D12" t="s">
        <v>41</v>
      </c>
      <c r="E12" t="s">
        <v>32</v>
      </c>
      <c r="F12" t="s">
        <v>29</v>
      </c>
      <c r="G12">
        <v>366393</v>
      </c>
      <c r="H12">
        <v>156337</v>
      </c>
      <c r="I12">
        <v>366410</v>
      </c>
      <c r="J12">
        <v>156333</v>
      </c>
      <c r="K12">
        <v>366409</v>
      </c>
      <c r="L12">
        <v>156326</v>
      </c>
      <c r="M12">
        <v>366394</v>
      </c>
      <c r="N12">
        <v>156324</v>
      </c>
      <c r="O12" s="4">
        <v>5</v>
      </c>
      <c r="P12" s="4">
        <v>4</v>
      </c>
      <c r="Q12" s="4">
        <v>4</v>
      </c>
      <c r="R12" s="4">
        <v>7</v>
      </c>
      <c r="S12" s="4">
        <v>4</v>
      </c>
      <c r="T12" s="4">
        <v>67</v>
      </c>
      <c r="U12" s="4">
        <v>52</v>
      </c>
      <c r="V12" s="4">
        <v>60</v>
      </c>
      <c r="W12" s="4">
        <v>71</v>
      </c>
      <c r="X12" s="4">
        <v>5.8</v>
      </c>
      <c r="Y12" s="4">
        <v>6.2</v>
      </c>
      <c r="Z12" s="4">
        <v>5.8</v>
      </c>
      <c r="AA12" s="4">
        <v>5.8</v>
      </c>
      <c r="AB12" s="4">
        <v>5.8</v>
      </c>
      <c r="AC12" s="4">
        <v>5</v>
      </c>
      <c r="AD12" s="4">
        <v>0</v>
      </c>
      <c r="AE12" s="4">
        <v>3</v>
      </c>
      <c r="AF12" s="4">
        <v>2</v>
      </c>
      <c r="AG12" s="4">
        <v>2100</v>
      </c>
      <c r="AH12" s="4">
        <v>3.13</v>
      </c>
      <c r="AI12" s="4">
        <v>46.4</v>
      </c>
    </row>
    <row r="13" spans="1:36">
      <c r="A13" t="s">
        <v>46</v>
      </c>
      <c r="B13" s="6" t="s">
        <v>26</v>
      </c>
      <c r="C13" s="3">
        <v>40668</v>
      </c>
      <c r="D13" t="s">
        <v>27</v>
      </c>
      <c r="E13" t="s">
        <v>28</v>
      </c>
      <c r="F13" t="s">
        <v>44</v>
      </c>
      <c r="G13">
        <v>366228</v>
      </c>
      <c r="H13">
        <v>156146</v>
      </c>
      <c r="I13">
        <v>366223</v>
      </c>
      <c r="J13">
        <v>156137</v>
      </c>
      <c r="K13">
        <v>366212</v>
      </c>
      <c r="L13">
        <v>156139</v>
      </c>
      <c r="M13">
        <v>366218</v>
      </c>
      <c r="N13">
        <v>156148</v>
      </c>
      <c r="O13" s="4">
        <v>2</v>
      </c>
      <c r="P13" s="4">
        <v>4</v>
      </c>
      <c r="Q13" s="4">
        <v>4</v>
      </c>
      <c r="R13" s="4">
        <v>3</v>
      </c>
      <c r="S13" s="4">
        <v>3</v>
      </c>
      <c r="T13" s="4">
        <v>38</v>
      </c>
      <c r="U13" s="4">
        <v>55</v>
      </c>
      <c r="V13" s="4">
        <v>42</v>
      </c>
      <c r="W13" s="4">
        <v>21</v>
      </c>
      <c r="X13" s="4">
        <v>5.6</v>
      </c>
      <c r="Y13" s="4">
        <v>6</v>
      </c>
      <c r="Z13" s="4">
        <v>5.6</v>
      </c>
      <c r="AA13" s="4">
        <v>5.8</v>
      </c>
      <c r="AB13" s="4">
        <v>5.6</v>
      </c>
      <c r="AC13" s="4">
        <v>50</v>
      </c>
      <c r="AD13" s="4">
        <v>30</v>
      </c>
      <c r="AE13" s="4">
        <v>20</v>
      </c>
      <c r="AF13" s="4">
        <v>17</v>
      </c>
      <c r="AG13" s="4">
        <v>4550</v>
      </c>
      <c r="AH13" s="4">
        <v>12.1</v>
      </c>
      <c r="AI13" s="4">
        <v>117.7</v>
      </c>
    </row>
    <row r="14" spans="1:36">
      <c r="A14" t="s">
        <v>47</v>
      </c>
      <c r="B14" s="6" t="s">
        <v>26</v>
      </c>
      <c r="C14" s="3">
        <v>40669</v>
      </c>
      <c r="D14" t="s">
        <v>41</v>
      </c>
      <c r="E14" t="s">
        <v>28</v>
      </c>
      <c r="F14" t="s">
        <v>44</v>
      </c>
      <c r="G14" s="5"/>
      <c r="H14" s="5"/>
      <c r="I14" s="5"/>
      <c r="J14" s="5"/>
      <c r="K14" s="5"/>
      <c r="L14" s="5"/>
      <c r="M14" s="5"/>
      <c r="N14" s="5"/>
      <c r="O14" s="4">
        <v>1</v>
      </c>
      <c r="P14" s="4">
        <v>3</v>
      </c>
      <c r="Q14" s="4">
        <v>4.5</v>
      </c>
      <c r="R14" s="4">
        <v>4</v>
      </c>
      <c r="S14" s="4">
        <v>3</v>
      </c>
      <c r="T14" s="4">
        <v>14</v>
      </c>
      <c r="U14" s="4">
        <v>25</v>
      </c>
      <c r="V14" s="4">
        <v>9</v>
      </c>
      <c r="W14" s="4">
        <v>17</v>
      </c>
      <c r="X14" s="4">
        <v>5.8</v>
      </c>
      <c r="Y14" s="4">
        <v>6</v>
      </c>
      <c r="Z14" s="4">
        <v>5.6</v>
      </c>
      <c r="AA14" s="4">
        <v>5.8</v>
      </c>
      <c r="AB14" s="4">
        <v>5.4</v>
      </c>
      <c r="AC14" s="4">
        <v>70</v>
      </c>
      <c r="AD14" s="4">
        <v>70</v>
      </c>
      <c r="AE14" s="4">
        <v>60</v>
      </c>
      <c r="AF14" s="4">
        <v>80</v>
      </c>
      <c r="AG14" s="4">
        <v>2730</v>
      </c>
      <c r="AH14" s="4">
        <v>5.51</v>
      </c>
      <c r="AI14" s="4">
        <v>74.7</v>
      </c>
    </row>
    <row r="15" spans="1:36">
      <c r="A15" t="s">
        <v>48</v>
      </c>
      <c r="B15" s="6" t="s">
        <v>26</v>
      </c>
      <c r="C15" s="3">
        <v>40672</v>
      </c>
      <c r="D15" t="s">
        <v>41</v>
      </c>
      <c r="E15" t="s">
        <v>32</v>
      </c>
      <c r="F15" t="s">
        <v>44</v>
      </c>
      <c r="G15">
        <v>365335</v>
      </c>
      <c r="H15">
        <v>156396</v>
      </c>
      <c r="I15">
        <v>365326</v>
      </c>
      <c r="J15">
        <v>156394</v>
      </c>
      <c r="K15">
        <v>365325</v>
      </c>
      <c r="L15">
        <v>156393</v>
      </c>
      <c r="M15">
        <v>365323</v>
      </c>
      <c r="N15">
        <v>156400</v>
      </c>
      <c r="O15" s="4">
        <v>5</v>
      </c>
      <c r="P15" s="4">
        <v>2</v>
      </c>
      <c r="Q15" s="4">
        <v>4</v>
      </c>
      <c r="R15" s="4">
        <v>5</v>
      </c>
      <c r="S15" s="4">
        <v>6</v>
      </c>
      <c r="T15" s="4">
        <v>51</v>
      </c>
      <c r="U15" s="4">
        <v>52</v>
      </c>
      <c r="V15" s="4">
        <v>76</v>
      </c>
      <c r="W15" s="4">
        <v>50</v>
      </c>
      <c r="X15" s="4">
        <v>6.8</v>
      </c>
      <c r="Y15" s="4">
        <v>7</v>
      </c>
      <c r="Z15" s="4">
        <v>6.6</v>
      </c>
      <c r="AA15" s="4">
        <v>6.8</v>
      </c>
      <c r="AB15" s="4">
        <v>6.6</v>
      </c>
      <c r="AC15" s="4">
        <v>5</v>
      </c>
      <c r="AD15" s="4">
        <v>10</v>
      </c>
      <c r="AE15" s="4">
        <v>2</v>
      </c>
      <c r="AF15" s="4">
        <v>0.7</v>
      </c>
      <c r="AG15" s="4">
        <v>2660</v>
      </c>
      <c r="AH15" s="4">
        <v>6.7</v>
      </c>
      <c r="AI15" s="4">
        <v>36.700000000000003</v>
      </c>
      <c r="AJ15" t="s">
        <v>49</v>
      </c>
    </row>
    <row r="16" spans="1:36">
      <c r="A16" t="s">
        <v>50</v>
      </c>
      <c r="B16" s="6" t="s">
        <v>26</v>
      </c>
      <c r="C16" s="3">
        <v>40673</v>
      </c>
      <c r="D16" t="s">
        <v>41</v>
      </c>
      <c r="E16" t="s">
        <v>28</v>
      </c>
      <c r="F16" t="s">
        <v>33</v>
      </c>
      <c r="G16">
        <v>365379</v>
      </c>
      <c r="H16">
        <v>156279</v>
      </c>
      <c r="I16">
        <v>365375</v>
      </c>
      <c r="J16">
        <v>156271</v>
      </c>
      <c r="K16">
        <v>365366</v>
      </c>
      <c r="L16">
        <v>156270</v>
      </c>
      <c r="M16">
        <v>365368</v>
      </c>
      <c r="N16">
        <v>156281</v>
      </c>
      <c r="O16" s="4">
        <v>1</v>
      </c>
      <c r="P16" s="4">
        <v>8</v>
      </c>
      <c r="Q16" s="4">
        <v>3</v>
      </c>
      <c r="R16" s="4">
        <v>5</v>
      </c>
      <c r="S16" s="4">
        <v>8</v>
      </c>
      <c r="T16" s="4">
        <v>65</v>
      </c>
      <c r="U16" s="4">
        <v>24</v>
      </c>
      <c r="V16" s="4">
        <v>28</v>
      </c>
      <c r="W16" s="4">
        <v>27</v>
      </c>
      <c r="X16" s="4">
        <v>6.2</v>
      </c>
      <c r="Y16" s="4">
        <v>6.8</v>
      </c>
      <c r="Z16" s="4">
        <v>6.6</v>
      </c>
      <c r="AA16" s="4">
        <v>6.4</v>
      </c>
      <c r="AB16" s="4">
        <v>6.9</v>
      </c>
      <c r="AC16" s="4">
        <v>40</v>
      </c>
      <c r="AD16" s="10">
        <v>25</v>
      </c>
      <c r="AE16" s="4">
        <v>20</v>
      </c>
      <c r="AF16" s="4">
        <v>30</v>
      </c>
      <c r="AG16" s="4">
        <v>3290</v>
      </c>
      <c r="AH16" s="4">
        <v>4.51</v>
      </c>
      <c r="AI16" s="4">
        <v>64.400000000000006</v>
      </c>
      <c r="AJ16" t="s">
        <v>51</v>
      </c>
    </row>
    <row r="17" spans="1:36">
      <c r="A17" t="s">
        <v>52</v>
      </c>
      <c r="B17" s="6" t="s">
        <v>26</v>
      </c>
      <c r="C17" s="3">
        <v>40674</v>
      </c>
      <c r="D17" t="s">
        <v>41</v>
      </c>
      <c r="E17" t="s">
        <v>28</v>
      </c>
      <c r="F17" t="s">
        <v>53</v>
      </c>
      <c r="G17">
        <v>365258</v>
      </c>
      <c r="H17">
        <v>156314</v>
      </c>
      <c r="I17">
        <v>365260</v>
      </c>
      <c r="J17">
        <v>156304</v>
      </c>
      <c r="K17">
        <v>365248</v>
      </c>
      <c r="L17">
        <v>156301</v>
      </c>
      <c r="M17">
        <v>365241</v>
      </c>
      <c r="N17">
        <v>156306</v>
      </c>
      <c r="O17" s="4">
        <v>1</v>
      </c>
      <c r="P17" s="4">
        <v>2</v>
      </c>
      <c r="Q17" s="4">
        <v>4</v>
      </c>
      <c r="R17" s="4">
        <v>2</v>
      </c>
      <c r="S17" s="4">
        <v>4</v>
      </c>
      <c r="T17" s="4">
        <v>10</v>
      </c>
      <c r="U17" s="4">
        <v>8</v>
      </c>
      <c r="V17" s="4">
        <v>16</v>
      </c>
      <c r="W17" s="4">
        <v>5</v>
      </c>
      <c r="X17" s="4">
        <v>6.4</v>
      </c>
      <c r="Y17" s="4">
        <v>6.8</v>
      </c>
      <c r="Z17" s="4">
        <v>6.8</v>
      </c>
      <c r="AA17" s="4">
        <v>6.8</v>
      </c>
      <c r="AB17" s="4">
        <v>6.8</v>
      </c>
      <c r="AC17" s="4">
        <v>35</v>
      </c>
      <c r="AD17" s="4">
        <v>20</v>
      </c>
      <c r="AE17" s="4">
        <v>15</v>
      </c>
      <c r="AF17" s="4">
        <v>40</v>
      </c>
      <c r="AG17" s="4">
        <v>2800</v>
      </c>
      <c r="AH17" s="4">
        <v>8.01</v>
      </c>
      <c r="AI17" s="4">
        <v>32.5</v>
      </c>
      <c r="AJ17" t="s">
        <v>51</v>
      </c>
    </row>
    <row r="18" spans="1:36">
      <c r="A18" t="s">
        <v>54</v>
      </c>
      <c r="B18" s="6" t="s">
        <v>26</v>
      </c>
      <c r="C18" s="3">
        <v>40675</v>
      </c>
      <c r="D18" t="s">
        <v>27</v>
      </c>
      <c r="E18" t="s">
        <v>28</v>
      </c>
      <c r="F18" t="s">
        <v>53</v>
      </c>
      <c r="G18">
        <v>365750</v>
      </c>
      <c r="H18">
        <v>156408</v>
      </c>
      <c r="I18">
        <v>365752</v>
      </c>
      <c r="J18">
        <v>156394</v>
      </c>
      <c r="K18">
        <v>365741</v>
      </c>
      <c r="L18">
        <v>156397</v>
      </c>
      <c r="M18">
        <v>365740</v>
      </c>
      <c r="N18">
        <v>156409</v>
      </c>
      <c r="O18" s="4">
        <v>1</v>
      </c>
      <c r="P18" s="4">
        <v>4</v>
      </c>
      <c r="Q18" s="4">
        <v>4</v>
      </c>
      <c r="R18" s="4">
        <v>5</v>
      </c>
      <c r="S18" s="4">
        <v>4</v>
      </c>
      <c r="T18" s="4">
        <v>0</v>
      </c>
      <c r="U18" s="4">
        <v>0</v>
      </c>
      <c r="V18" s="4">
        <v>3</v>
      </c>
      <c r="W18" s="4">
        <v>3</v>
      </c>
      <c r="X18" s="4">
        <v>6.2</v>
      </c>
      <c r="Y18" s="4">
        <v>5.8</v>
      </c>
      <c r="Z18" s="4">
        <v>6.2</v>
      </c>
      <c r="AA18" s="4">
        <v>5.8</v>
      </c>
      <c r="AB18" s="4">
        <v>6</v>
      </c>
      <c r="AC18" s="4">
        <v>30</v>
      </c>
      <c r="AD18" s="4">
        <v>40</v>
      </c>
      <c r="AE18" s="4">
        <v>40</v>
      </c>
      <c r="AF18" s="4">
        <v>45</v>
      </c>
      <c r="AG18" s="4">
        <v>2590</v>
      </c>
      <c r="AH18" s="4">
        <v>8.57</v>
      </c>
      <c r="AI18" s="4">
        <v>52.9</v>
      </c>
      <c r="AJ18" t="s">
        <v>49</v>
      </c>
    </row>
    <row r="19" spans="1:36">
      <c r="A19" t="s">
        <v>55</v>
      </c>
      <c r="B19" s="6" t="s">
        <v>26</v>
      </c>
      <c r="C19" s="3">
        <v>40676</v>
      </c>
      <c r="D19" t="s">
        <v>41</v>
      </c>
      <c r="E19" t="s">
        <v>28</v>
      </c>
      <c r="F19" t="s">
        <v>29</v>
      </c>
      <c r="G19">
        <v>365141</v>
      </c>
      <c r="H19">
        <v>156039</v>
      </c>
      <c r="I19" s="5" t="s">
        <v>56</v>
      </c>
      <c r="J19" s="5" t="s">
        <v>56</v>
      </c>
      <c r="K19">
        <v>365132</v>
      </c>
      <c r="L19">
        <v>156030</v>
      </c>
      <c r="M19">
        <v>365135</v>
      </c>
      <c r="N19">
        <v>156039</v>
      </c>
      <c r="O19" s="4">
        <v>1</v>
      </c>
      <c r="P19" s="4">
        <v>7</v>
      </c>
      <c r="Q19" s="4">
        <v>10</v>
      </c>
      <c r="R19" s="4">
        <v>3.5</v>
      </c>
      <c r="S19" s="4">
        <v>6</v>
      </c>
      <c r="T19" s="4">
        <v>15</v>
      </c>
      <c r="U19" s="4">
        <v>3</v>
      </c>
      <c r="V19" s="4">
        <v>6</v>
      </c>
      <c r="W19" s="4">
        <v>21</v>
      </c>
      <c r="X19" s="4">
        <v>5.4</v>
      </c>
      <c r="Y19" s="4">
        <v>6</v>
      </c>
      <c r="Z19" s="4">
        <v>6</v>
      </c>
      <c r="AA19" s="4">
        <v>6.2</v>
      </c>
      <c r="AB19" s="4">
        <v>5.6</v>
      </c>
      <c r="AC19" s="4">
        <v>45</v>
      </c>
      <c r="AD19" s="4">
        <v>45</v>
      </c>
      <c r="AE19" s="4">
        <v>65</v>
      </c>
      <c r="AF19" s="4">
        <v>70</v>
      </c>
      <c r="AG19" s="4">
        <v>2240</v>
      </c>
      <c r="AH19" s="4">
        <v>3.54</v>
      </c>
      <c r="AI19" s="4">
        <v>76.099999999999994</v>
      </c>
    </row>
    <row r="20" spans="1:36">
      <c r="A20" t="s">
        <v>57</v>
      </c>
      <c r="B20" s="6" t="s">
        <v>26</v>
      </c>
      <c r="C20" s="3">
        <v>40681</v>
      </c>
      <c r="D20" t="s">
        <v>41</v>
      </c>
      <c r="E20" t="s">
        <v>32</v>
      </c>
      <c r="F20" t="s">
        <v>44</v>
      </c>
      <c r="G20">
        <v>365119</v>
      </c>
      <c r="H20">
        <v>155926</v>
      </c>
      <c r="I20">
        <v>365112</v>
      </c>
      <c r="J20">
        <v>155910</v>
      </c>
      <c r="K20">
        <v>365105</v>
      </c>
      <c r="L20">
        <v>155914</v>
      </c>
      <c r="M20">
        <v>365110</v>
      </c>
      <c r="N20">
        <v>155925</v>
      </c>
      <c r="O20" s="4">
        <v>4.5</v>
      </c>
      <c r="P20" s="4">
        <v>5</v>
      </c>
      <c r="Q20" s="4">
        <v>4</v>
      </c>
      <c r="R20" s="4">
        <v>3</v>
      </c>
      <c r="S20" s="4">
        <v>5</v>
      </c>
      <c r="T20" s="4">
        <v>67</v>
      </c>
      <c r="U20" s="4">
        <v>65</v>
      </c>
      <c r="V20" s="4">
        <v>72</v>
      </c>
      <c r="W20" s="4">
        <v>67</v>
      </c>
      <c r="X20" s="4">
        <v>6</v>
      </c>
      <c r="Y20" s="4">
        <v>5.8</v>
      </c>
      <c r="Z20" s="4">
        <v>6</v>
      </c>
      <c r="AA20" s="4">
        <v>5.6</v>
      </c>
      <c r="AB20" s="4">
        <v>5.4</v>
      </c>
      <c r="AC20" s="4">
        <v>0</v>
      </c>
      <c r="AD20" s="4">
        <v>5</v>
      </c>
      <c r="AE20" s="4">
        <v>3</v>
      </c>
      <c r="AF20" s="4">
        <v>7</v>
      </c>
      <c r="AG20" s="4">
        <v>2870</v>
      </c>
      <c r="AH20" s="4">
        <v>4.95</v>
      </c>
      <c r="AI20" s="4">
        <v>61</v>
      </c>
    </row>
    <row r="21" spans="1:36">
      <c r="A21" t="s">
        <v>58</v>
      </c>
      <c r="B21" s="6" t="s">
        <v>26</v>
      </c>
      <c r="C21" s="3">
        <v>40683</v>
      </c>
      <c r="D21" t="s">
        <v>27</v>
      </c>
      <c r="E21" t="s">
        <v>28</v>
      </c>
      <c r="F21" t="s">
        <v>29</v>
      </c>
      <c r="G21">
        <v>365009</v>
      </c>
      <c r="H21">
        <v>156247</v>
      </c>
      <c r="I21">
        <v>365005</v>
      </c>
      <c r="J21">
        <v>156242</v>
      </c>
      <c r="K21">
        <v>365000</v>
      </c>
      <c r="L21">
        <v>156240</v>
      </c>
      <c r="M21">
        <v>365001</v>
      </c>
      <c r="N21">
        <v>156248</v>
      </c>
      <c r="O21" s="4">
        <v>1</v>
      </c>
      <c r="P21" s="4">
        <v>11</v>
      </c>
      <c r="Q21" s="4">
        <v>4</v>
      </c>
      <c r="R21" s="4">
        <v>15</v>
      </c>
      <c r="S21" s="4">
        <v>5</v>
      </c>
      <c r="T21" s="4">
        <v>23</v>
      </c>
      <c r="U21" s="4">
        <v>26</v>
      </c>
      <c r="V21" s="4">
        <v>13</v>
      </c>
      <c r="W21" s="4">
        <v>24</v>
      </c>
      <c r="X21" s="4">
        <v>5.6</v>
      </c>
      <c r="Y21" s="4">
        <v>5</v>
      </c>
      <c r="Z21" s="4">
        <v>5.6</v>
      </c>
      <c r="AA21" s="4">
        <v>5</v>
      </c>
      <c r="AB21" s="4">
        <v>5.6</v>
      </c>
      <c r="AC21" s="4">
        <v>65</v>
      </c>
      <c r="AD21" s="4">
        <v>75</v>
      </c>
      <c r="AE21" s="4">
        <v>60</v>
      </c>
      <c r="AF21" s="4">
        <v>65</v>
      </c>
      <c r="AG21" s="4">
        <v>1470</v>
      </c>
      <c r="AH21" s="4">
        <v>4.78</v>
      </c>
      <c r="AI21" s="4">
        <v>33.299999999999997</v>
      </c>
    </row>
    <row r="22" spans="1:36">
      <c r="A22" t="s">
        <v>59</v>
      </c>
      <c r="B22" s="6" t="s">
        <v>26</v>
      </c>
      <c r="C22" s="3">
        <v>40686</v>
      </c>
      <c r="D22" t="s">
        <v>27</v>
      </c>
      <c r="E22" t="s">
        <v>28</v>
      </c>
      <c r="F22" t="s">
        <v>44</v>
      </c>
      <c r="G22">
        <v>364963</v>
      </c>
      <c r="H22">
        <v>156158</v>
      </c>
      <c r="I22">
        <v>364962</v>
      </c>
      <c r="J22">
        <v>156148</v>
      </c>
      <c r="K22">
        <v>364951</v>
      </c>
      <c r="L22">
        <v>156146</v>
      </c>
      <c r="M22">
        <v>364953</v>
      </c>
      <c r="N22">
        <v>156157</v>
      </c>
      <c r="O22" s="4">
        <v>1</v>
      </c>
      <c r="P22" s="4">
        <v>3</v>
      </c>
      <c r="Q22" s="4">
        <v>5.5</v>
      </c>
      <c r="R22" s="4">
        <v>4</v>
      </c>
      <c r="S22" s="4">
        <v>5</v>
      </c>
      <c r="T22" s="4">
        <v>45</v>
      </c>
      <c r="U22" s="4">
        <v>43</v>
      </c>
      <c r="V22" s="4">
        <v>46</v>
      </c>
      <c r="W22" s="4">
        <v>34</v>
      </c>
      <c r="X22" s="4">
        <v>6.4</v>
      </c>
      <c r="Y22" s="4">
        <v>6.2</v>
      </c>
      <c r="Z22" s="4">
        <v>5.8</v>
      </c>
      <c r="AA22" s="4">
        <v>6.2</v>
      </c>
      <c r="AB22" s="4">
        <v>5.8</v>
      </c>
      <c r="AC22" s="4">
        <v>35</v>
      </c>
      <c r="AD22" s="4">
        <v>40</v>
      </c>
      <c r="AE22" s="4">
        <v>30</v>
      </c>
      <c r="AF22" s="4">
        <v>45</v>
      </c>
      <c r="AG22" s="4">
        <v>1820</v>
      </c>
      <c r="AH22" s="4">
        <v>4</v>
      </c>
      <c r="AI22" s="4">
        <v>39.1</v>
      </c>
    </row>
    <row r="23" spans="1:36">
      <c r="A23" t="s">
        <v>60</v>
      </c>
      <c r="B23" s="6" t="s">
        <v>26</v>
      </c>
      <c r="C23" s="3">
        <v>40689</v>
      </c>
      <c r="D23" t="s">
        <v>41</v>
      </c>
      <c r="E23" t="s">
        <v>28</v>
      </c>
      <c r="F23" t="s">
        <v>29</v>
      </c>
      <c r="G23">
        <v>366562</v>
      </c>
      <c r="H23">
        <v>156092</v>
      </c>
      <c r="I23">
        <v>366550</v>
      </c>
      <c r="J23">
        <v>156081</v>
      </c>
      <c r="K23">
        <v>366544</v>
      </c>
      <c r="L23">
        <v>156082</v>
      </c>
      <c r="M23">
        <v>366550</v>
      </c>
      <c r="N23">
        <v>156097</v>
      </c>
      <c r="O23" s="4">
        <v>1</v>
      </c>
      <c r="P23" s="4">
        <v>3</v>
      </c>
      <c r="Q23" s="4">
        <v>4</v>
      </c>
      <c r="R23" s="4">
        <v>4</v>
      </c>
      <c r="S23" s="4">
        <v>4</v>
      </c>
      <c r="T23" s="4">
        <v>46</v>
      </c>
      <c r="U23" s="4">
        <v>37</v>
      </c>
      <c r="V23" s="4">
        <v>36</v>
      </c>
      <c r="W23" s="4">
        <v>56</v>
      </c>
      <c r="X23" s="4">
        <v>6</v>
      </c>
      <c r="Y23" s="4">
        <v>5.2</v>
      </c>
      <c r="Z23" s="4">
        <v>5.8</v>
      </c>
      <c r="AA23" s="4">
        <v>5.6</v>
      </c>
      <c r="AB23" s="4">
        <v>5.4</v>
      </c>
      <c r="AC23" s="4">
        <v>60</v>
      </c>
      <c r="AD23" s="4">
        <v>55</v>
      </c>
      <c r="AE23" s="4">
        <v>55</v>
      </c>
      <c r="AF23" s="4">
        <v>60</v>
      </c>
      <c r="AG23" s="4">
        <v>1890</v>
      </c>
      <c r="AH23" s="4">
        <v>3.79</v>
      </c>
      <c r="AI23" s="4">
        <v>46.2</v>
      </c>
    </row>
    <row r="24" spans="1:36">
      <c r="A24" t="s">
        <v>61</v>
      </c>
      <c r="B24" s="6" t="s">
        <v>26</v>
      </c>
      <c r="C24" s="3">
        <v>40690</v>
      </c>
      <c r="D24" t="s">
        <v>27</v>
      </c>
      <c r="E24" t="s">
        <v>32</v>
      </c>
      <c r="F24" t="s">
        <v>44</v>
      </c>
      <c r="G24">
        <v>366273</v>
      </c>
      <c r="H24">
        <v>156009</v>
      </c>
      <c r="I24">
        <v>366272</v>
      </c>
      <c r="J24">
        <v>155997</v>
      </c>
      <c r="K24">
        <v>366269</v>
      </c>
      <c r="L24">
        <v>156003</v>
      </c>
      <c r="M24">
        <v>366270</v>
      </c>
      <c r="N24">
        <v>156013</v>
      </c>
      <c r="O24" s="4">
        <v>4.5</v>
      </c>
      <c r="P24" s="4">
        <v>6</v>
      </c>
      <c r="Q24" s="4">
        <v>5</v>
      </c>
      <c r="R24" s="4">
        <v>5</v>
      </c>
      <c r="S24" s="4">
        <v>5</v>
      </c>
      <c r="T24" s="4">
        <v>63</v>
      </c>
      <c r="U24" s="4">
        <v>69</v>
      </c>
      <c r="V24" s="4">
        <v>74</v>
      </c>
      <c r="W24" s="4">
        <v>68</v>
      </c>
      <c r="X24" s="4">
        <v>6.2</v>
      </c>
      <c r="Y24" s="4">
        <v>6.2</v>
      </c>
      <c r="Z24" s="4">
        <v>6.4</v>
      </c>
      <c r="AA24" s="4">
        <v>6.4</v>
      </c>
      <c r="AB24" s="4">
        <v>6.4</v>
      </c>
      <c r="AC24" s="4">
        <v>5</v>
      </c>
      <c r="AD24" s="4">
        <v>5</v>
      </c>
      <c r="AE24" s="4">
        <v>3</v>
      </c>
      <c r="AF24" s="4">
        <v>7</v>
      </c>
      <c r="AG24" s="4">
        <v>2660</v>
      </c>
      <c r="AH24" s="4">
        <v>4.45</v>
      </c>
      <c r="AI24" s="4">
        <v>43.8</v>
      </c>
    </row>
    <row r="25" spans="1:36">
      <c r="A25" t="s">
        <v>62</v>
      </c>
      <c r="B25" s="6" t="s">
        <v>26</v>
      </c>
      <c r="C25" s="3">
        <v>40691</v>
      </c>
      <c r="D25" t="s">
        <v>27</v>
      </c>
      <c r="E25" t="s">
        <v>28</v>
      </c>
      <c r="F25" t="s">
        <v>33</v>
      </c>
      <c r="G25">
        <v>366161</v>
      </c>
      <c r="H25">
        <v>156053</v>
      </c>
      <c r="I25">
        <v>366157</v>
      </c>
      <c r="J25">
        <v>156045</v>
      </c>
      <c r="K25">
        <v>366153</v>
      </c>
      <c r="L25">
        <v>156044</v>
      </c>
      <c r="M25">
        <v>366149</v>
      </c>
      <c r="N25">
        <v>156053</v>
      </c>
      <c r="O25" s="4">
        <v>1</v>
      </c>
      <c r="P25" s="4">
        <v>5</v>
      </c>
      <c r="Q25" s="4">
        <v>4</v>
      </c>
      <c r="R25" s="4">
        <v>5</v>
      </c>
      <c r="S25" s="4">
        <v>3</v>
      </c>
      <c r="T25" s="4">
        <v>4</v>
      </c>
      <c r="U25" s="4">
        <v>2</v>
      </c>
      <c r="V25" s="4">
        <v>14</v>
      </c>
      <c r="W25" s="4">
        <v>2</v>
      </c>
      <c r="X25" s="4">
        <v>5.8</v>
      </c>
      <c r="Y25" s="4">
        <v>5.4</v>
      </c>
      <c r="Z25" s="4">
        <v>5.2</v>
      </c>
      <c r="AA25" s="4">
        <v>5.8</v>
      </c>
      <c r="AB25" s="4">
        <v>5.6</v>
      </c>
      <c r="AC25" s="4">
        <v>70</v>
      </c>
      <c r="AD25" s="4">
        <v>20</v>
      </c>
      <c r="AE25" s="4">
        <v>50</v>
      </c>
      <c r="AF25" s="4">
        <v>40</v>
      </c>
      <c r="AG25" s="4">
        <v>2240</v>
      </c>
      <c r="AH25" s="4">
        <v>4.4400000000000004</v>
      </c>
      <c r="AI25" s="4">
        <v>37.4</v>
      </c>
    </row>
    <row r="26" spans="1:36">
      <c r="A26" t="s">
        <v>63</v>
      </c>
      <c r="B26" s="6" t="s">
        <v>26</v>
      </c>
      <c r="C26" s="3">
        <v>40693</v>
      </c>
      <c r="D26" t="s">
        <v>41</v>
      </c>
      <c r="E26" t="s">
        <v>28</v>
      </c>
      <c r="F26" t="s">
        <v>33</v>
      </c>
      <c r="G26">
        <v>365034</v>
      </c>
      <c r="H26">
        <v>155971</v>
      </c>
      <c r="I26">
        <v>365032</v>
      </c>
      <c r="J26">
        <v>155963</v>
      </c>
      <c r="K26">
        <v>365030</v>
      </c>
      <c r="L26">
        <v>155961</v>
      </c>
      <c r="M26">
        <v>365024</v>
      </c>
      <c r="N26">
        <v>155970</v>
      </c>
      <c r="O26" s="4">
        <v>1</v>
      </c>
      <c r="P26" s="4">
        <v>6</v>
      </c>
      <c r="Q26" s="4">
        <v>3</v>
      </c>
      <c r="R26" s="4">
        <v>3</v>
      </c>
      <c r="S26" s="4">
        <v>6.5</v>
      </c>
      <c r="T26" s="4">
        <v>44</v>
      </c>
      <c r="U26" s="4">
        <v>7</v>
      </c>
      <c r="V26" s="4">
        <v>15</v>
      </c>
      <c r="W26" s="4">
        <v>12</v>
      </c>
      <c r="X26" s="4">
        <v>5.8</v>
      </c>
      <c r="Y26" s="4">
        <v>6.4</v>
      </c>
      <c r="Z26" s="4">
        <v>6.2</v>
      </c>
      <c r="AA26" s="4">
        <v>5.4</v>
      </c>
      <c r="AB26" s="4">
        <v>5.8</v>
      </c>
      <c r="AC26" s="4">
        <v>25</v>
      </c>
      <c r="AD26" s="4">
        <v>55</v>
      </c>
      <c r="AE26" s="4">
        <v>15</v>
      </c>
      <c r="AF26" s="4">
        <v>25</v>
      </c>
      <c r="AG26" s="4">
        <v>1890</v>
      </c>
      <c r="AH26" s="4">
        <v>10.8</v>
      </c>
      <c r="AI26" s="4">
        <v>39.6</v>
      </c>
    </row>
    <row r="27" spans="1:36">
      <c r="A27" t="s">
        <v>64</v>
      </c>
      <c r="B27" s="6" t="s">
        <v>26</v>
      </c>
      <c r="C27" s="3">
        <v>40695</v>
      </c>
      <c r="D27" t="s">
        <v>27</v>
      </c>
      <c r="E27" t="s">
        <v>28</v>
      </c>
      <c r="F27" t="s">
        <v>29</v>
      </c>
      <c r="G27">
        <v>366133</v>
      </c>
      <c r="H27">
        <v>156047</v>
      </c>
      <c r="I27">
        <v>366129</v>
      </c>
      <c r="J27">
        <v>156036</v>
      </c>
      <c r="K27">
        <v>366120</v>
      </c>
      <c r="L27">
        <v>156030</v>
      </c>
      <c r="M27">
        <v>366122</v>
      </c>
      <c r="N27">
        <v>156045</v>
      </c>
      <c r="O27" s="4">
        <v>1</v>
      </c>
      <c r="P27" s="4">
        <v>4</v>
      </c>
      <c r="Q27" s="4">
        <v>5.5</v>
      </c>
      <c r="R27" s="4">
        <v>2</v>
      </c>
      <c r="S27" s="4">
        <v>4</v>
      </c>
      <c r="T27" s="4">
        <v>0</v>
      </c>
      <c r="U27" s="4">
        <v>3</v>
      </c>
      <c r="V27" s="4">
        <v>8</v>
      </c>
      <c r="W27" s="4">
        <v>5</v>
      </c>
      <c r="X27" s="4">
        <v>5</v>
      </c>
      <c r="Y27" s="4">
        <v>5.6</v>
      </c>
      <c r="Z27" s="4">
        <v>5.4</v>
      </c>
      <c r="AA27" s="4">
        <v>5</v>
      </c>
      <c r="AB27" s="4">
        <v>5.6</v>
      </c>
      <c r="AC27" s="4">
        <v>70</v>
      </c>
      <c r="AD27" s="4">
        <v>47</v>
      </c>
      <c r="AE27" s="4">
        <v>65</v>
      </c>
      <c r="AF27" s="4">
        <v>55</v>
      </c>
      <c r="AG27" s="4">
        <v>2940</v>
      </c>
      <c r="AH27" s="4">
        <v>5.29</v>
      </c>
      <c r="AI27" s="4">
        <v>43.2</v>
      </c>
      <c r="AJ27" s="4"/>
    </row>
    <row r="28" spans="1:36">
      <c r="A28" t="s">
        <v>65</v>
      </c>
      <c r="B28" s="6" t="s">
        <v>26</v>
      </c>
      <c r="C28" s="3">
        <v>40696</v>
      </c>
      <c r="D28" t="s">
        <v>41</v>
      </c>
      <c r="E28" t="s">
        <v>32</v>
      </c>
      <c r="F28" t="s">
        <v>29</v>
      </c>
      <c r="G28">
        <v>365439</v>
      </c>
      <c r="H28">
        <v>156401</v>
      </c>
      <c r="I28">
        <v>365432</v>
      </c>
      <c r="J28">
        <v>156401</v>
      </c>
      <c r="K28">
        <v>365442</v>
      </c>
      <c r="L28">
        <v>156400</v>
      </c>
      <c r="M28">
        <v>365441</v>
      </c>
      <c r="N28">
        <v>156411</v>
      </c>
      <c r="O28" s="4">
        <v>4</v>
      </c>
      <c r="P28" s="4">
        <v>4</v>
      </c>
      <c r="Q28" s="4">
        <v>2</v>
      </c>
      <c r="R28" s="4">
        <v>3</v>
      </c>
      <c r="S28" s="4">
        <v>3</v>
      </c>
      <c r="T28" s="4">
        <v>54</v>
      </c>
      <c r="U28" s="4">
        <v>55</v>
      </c>
      <c r="V28" s="4">
        <v>45</v>
      </c>
      <c r="W28" s="4">
        <v>48</v>
      </c>
      <c r="X28" s="4">
        <v>6.2</v>
      </c>
      <c r="Y28" s="4">
        <v>6</v>
      </c>
      <c r="Z28" s="4">
        <v>5.6</v>
      </c>
      <c r="AA28" s="4">
        <v>6.2</v>
      </c>
      <c r="AB28" s="4">
        <v>5.8</v>
      </c>
      <c r="AC28" s="4">
        <v>20</v>
      </c>
      <c r="AD28" s="4">
        <v>45</v>
      </c>
      <c r="AE28" s="4">
        <v>10</v>
      </c>
      <c r="AF28" s="4">
        <v>5</v>
      </c>
      <c r="AG28" s="4">
        <v>1890</v>
      </c>
      <c r="AH28" s="4">
        <v>4.78</v>
      </c>
      <c r="AI28" s="4">
        <v>35.799999999999997</v>
      </c>
    </row>
    <row r="29" spans="1:36">
      <c r="A29" t="s">
        <v>66</v>
      </c>
      <c r="B29" s="6" t="s">
        <v>26</v>
      </c>
      <c r="C29" s="3">
        <v>40697</v>
      </c>
      <c r="D29" t="s">
        <v>27</v>
      </c>
      <c r="E29" t="s">
        <v>28</v>
      </c>
      <c r="F29" t="s">
        <v>33</v>
      </c>
      <c r="G29">
        <v>365901</v>
      </c>
      <c r="H29">
        <v>156123</v>
      </c>
      <c r="I29">
        <v>365905</v>
      </c>
      <c r="J29">
        <v>156111</v>
      </c>
      <c r="K29">
        <v>365898</v>
      </c>
      <c r="L29">
        <v>156108</v>
      </c>
      <c r="M29">
        <v>365895</v>
      </c>
      <c r="N29">
        <v>156120</v>
      </c>
      <c r="O29" s="4">
        <v>1</v>
      </c>
      <c r="P29" s="4">
        <v>7</v>
      </c>
      <c r="Q29" s="4">
        <v>4</v>
      </c>
      <c r="R29" s="4">
        <v>5</v>
      </c>
      <c r="S29" s="4">
        <v>3</v>
      </c>
      <c r="T29" s="4">
        <v>4</v>
      </c>
      <c r="U29" s="4">
        <v>2</v>
      </c>
      <c r="V29" s="4">
        <v>2</v>
      </c>
      <c r="W29" s="4">
        <v>23</v>
      </c>
      <c r="X29" s="4">
        <v>6.4</v>
      </c>
      <c r="Y29" s="4">
        <v>6.2</v>
      </c>
      <c r="Z29" s="4">
        <v>6</v>
      </c>
      <c r="AA29" s="4">
        <v>6.4</v>
      </c>
      <c r="AB29" s="4">
        <v>6.4</v>
      </c>
      <c r="AC29" s="4">
        <v>70</v>
      </c>
      <c r="AD29" s="4">
        <v>65</v>
      </c>
      <c r="AE29" s="4">
        <v>45</v>
      </c>
      <c r="AF29" s="4">
        <v>75</v>
      </c>
      <c r="AG29" s="4">
        <v>2170</v>
      </c>
      <c r="AH29" s="4">
        <v>8.48</v>
      </c>
      <c r="AI29" s="4">
        <v>41.9</v>
      </c>
    </row>
    <row r="30" spans="1:36">
      <c r="A30" t="s">
        <v>67</v>
      </c>
      <c r="B30" s="6" t="s">
        <v>26</v>
      </c>
      <c r="C30" s="3">
        <v>40700</v>
      </c>
      <c r="D30" t="s">
        <v>27</v>
      </c>
      <c r="E30" t="s">
        <v>32</v>
      </c>
      <c r="F30" t="s">
        <v>53</v>
      </c>
      <c r="G30">
        <v>366070</v>
      </c>
      <c r="H30">
        <v>156168</v>
      </c>
      <c r="I30">
        <v>366069</v>
      </c>
      <c r="J30">
        <v>156163</v>
      </c>
      <c r="K30">
        <v>366050</v>
      </c>
      <c r="L30">
        <v>156166</v>
      </c>
      <c r="M30">
        <v>366050</v>
      </c>
      <c r="N30">
        <v>156166</v>
      </c>
      <c r="O30" s="4">
        <v>4.5</v>
      </c>
      <c r="P30" s="4">
        <v>2</v>
      </c>
      <c r="Q30" s="4">
        <v>4</v>
      </c>
      <c r="R30" s="4">
        <v>4</v>
      </c>
      <c r="S30" s="4">
        <v>2.5</v>
      </c>
      <c r="T30" s="4">
        <v>50</v>
      </c>
      <c r="U30" s="4">
        <v>49</v>
      </c>
      <c r="V30" s="4">
        <v>48</v>
      </c>
      <c r="W30" s="4">
        <v>51</v>
      </c>
      <c r="X30" s="4">
        <v>6.2</v>
      </c>
      <c r="Y30" s="4">
        <v>6.2</v>
      </c>
      <c r="Z30" s="4">
        <v>6</v>
      </c>
      <c r="AA30" s="4">
        <v>6.2</v>
      </c>
      <c r="AB30" s="4">
        <v>6.2</v>
      </c>
      <c r="AC30" s="4">
        <v>8</v>
      </c>
      <c r="AD30" s="4">
        <v>7</v>
      </c>
      <c r="AE30" s="4">
        <v>3</v>
      </c>
      <c r="AF30" s="4">
        <v>4</v>
      </c>
      <c r="AG30" s="4">
        <v>1330</v>
      </c>
      <c r="AH30" s="4">
        <v>5.25</v>
      </c>
      <c r="AI30" s="4">
        <v>37.1</v>
      </c>
    </row>
    <row r="31" spans="1:36">
      <c r="A31" t="s">
        <v>68</v>
      </c>
      <c r="B31" s="6" t="s">
        <v>26</v>
      </c>
      <c r="C31" s="3">
        <v>40702</v>
      </c>
      <c r="D31" t="s">
        <v>41</v>
      </c>
      <c r="E31" t="s">
        <v>28</v>
      </c>
      <c r="F31" t="s">
        <v>33</v>
      </c>
      <c r="G31">
        <v>365984</v>
      </c>
      <c r="H31">
        <v>156446</v>
      </c>
      <c r="I31">
        <v>365990</v>
      </c>
      <c r="J31">
        <v>156427</v>
      </c>
      <c r="K31">
        <v>365975</v>
      </c>
      <c r="L31">
        <v>156438</v>
      </c>
      <c r="M31">
        <v>365975</v>
      </c>
      <c r="N31">
        <v>156446</v>
      </c>
      <c r="O31" s="4">
        <v>1.5</v>
      </c>
      <c r="P31" s="4">
        <v>4</v>
      </c>
      <c r="Q31" s="4">
        <v>5</v>
      </c>
      <c r="R31" s="4">
        <v>4</v>
      </c>
      <c r="S31" s="4">
        <v>3</v>
      </c>
      <c r="T31" s="4">
        <v>32</v>
      </c>
      <c r="U31" s="4">
        <v>31</v>
      </c>
      <c r="V31" s="4">
        <v>38</v>
      </c>
      <c r="W31" s="4">
        <v>22</v>
      </c>
      <c r="X31" s="4">
        <v>5.8</v>
      </c>
      <c r="Y31" s="4">
        <v>5.6</v>
      </c>
      <c r="Z31" s="4">
        <v>6</v>
      </c>
      <c r="AA31" s="4">
        <v>6</v>
      </c>
      <c r="AB31" s="4">
        <v>6</v>
      </c>
      <c r="AC31" s="4">
        <v>15</v>
      </c>
      <c r="AD31" s="4">
        <v>20</v>
      </c>
      <c r="AE31" s="4">
        <v>35</v>
      </c>
      <c r="AF31" s="4">
        <v>40</v>
      </c>
      <c r="AG31" s="4">
        <v>2030</v>
      </c>
      <c r="AH31" s="4">
        <v>6.09</v>
      </c>
      <c r="AI31" s="4">
        <v>63.4</v>
      </c>
      <c r="AJ31" t="s">
        <v>69</v>
      </c>
    </row>
    <row r="32" spans="1:36">
      <c r="A32" t="s">
        <v>70</v>
      </c>
      <c r="B32" s="6" t="s">
        <v>26</v>
      </c>
      <c r="C32" s="3">
        <v>40703</v>
      </c>
      <c r="D32" t="s">
        <v>27</v>
      </c>
      <c r="E32" t="s">
        <v>28</v>
      </c>
      <c r="F32" t="s">
        <v>53</v>
      </c>
      <c r="G32">
        <v>366113</v>
      </c>
      <c r="H32">
        <v>156221</v>
      </c>
      <c r="I32">
        <v>366120</v>
      </c>
      <c r="J32">
        <v>156215</v>
      </c>
      <c r="K32">
        <v>366112</v>
      </c>
      <c r="L32">
        <v>156217</v>
      </c>
      <c r="M32">
        <v>366107</v>
      </c>
      <c r="N32">
        <v>156226</v>
      </c>
      <c r="O32" s="4">
        <v>2</v>
      </c>
      <c r="P32" s="4">
        <v>4</v>
      </c>
      <c r="Q32" s="4">
        <v>5</v>
      </c>
      <c r="R32" s="4">
        <v>3</v>
      </c>
      <c r="S32" s="4">
        <v>3</v>
      </c>
      <c r="T32" s="4">
        <v>19</v>
      </c>
      <c r="U32" s="4">
        <v>28</v>
      </c>
      <c r="V32" s="4">
        <v>27</v>
      </c>
      <c r="W32" s="4">
        <v>31</v>
      </c>
      <c r="X32" s="4">
        <v>5.8</v>
      </c>
      <c r="Y32" s="4">
        <v>5.6</v>
      </c>
      <c r="Z32" s="4">
        <v>6</v>
      </c>
      <c r="AA32" s="4">
        <v>5.6</v>
      </c>
      <c r="AB32" s="4">
        <v>5.8</v>
      </c>
      <c r="AC32" s="4">
        <v>20</v>
      </c>
      <c r="AD32" s="4">
        <v>40</v>
      </c>
      <c r="AE32" s="4">
        <v>35</v>
      </c>
      <c r="AF32" s="4">
        <v>15</v>
      </c>
      <c r="AG32" s="4">
        <v>1820</v>
      </c>
      <c r="AH32" s="4">
        <v>3.13</v>
      </c>
      <c r="AI32" s="4">
        <v>37.4</v>
      </c>
    </row>
    <row r="33" spans="1:36">
      <c r="A33" t="s">
        <v>71</v>
      </c>
      <c r="B33" s="6" t="s">
        <v>26</v>
      </c>
      <c r="C33" s="3">
        <v>40704</v>
      </c>
      <c r="D33" t="s">
        <v>41</v>
      </c>
      <c r="E33" t="s">
        <v>32</v>
      </c>
      <c r="F33" t="s">
        <v>44</v>
      </c>
      <c r="G33">
        <v>366577</v>
      </c>
      <c r="H33">
        <v>156339</v>
      </c>
      <c r="I33">
        <v>366584</v>
      </c>
      <c r="J33">
        <v>156327</v>
      </c>
      <c r="K33">
        <v>366574</v>
      </c>
      <c r="L33">
        <v>156332</v>
      </c>
      <c r="M33">
        <v>366575</v>
      </c>
      <c r="N33">
        <v>156340</v>
      </c>
      <c r="O33" s="4">
        <v>4.5</v>
      </c>
      <c r="P33" s="4">
        <v>5</v>
      </c>
      <c r="Q33" s="4">
        <v>6</v>
      </c>
      <c r="R33" s="4">
        <v>3</v>
      </c>
      <c r="S33" s="4">
        <v>5</v>
      </c>
      <c r="T33" s="4">
        <v>59</v>
      </c>
      <c r="U33" s="4">
        <v>65</v>
      </c>
      <c r="V33" s="4">
        <v>58</v>
      </c>
      <c r="W33" s="4">
        <v>50</v>
      </c>
      <c r="X33" s="4">
        <v>6.4</v>
      </c>
      <c r="Y33" s="4">
        <v>6.4</v>
      </c>
      <c r="Z33" s="4">
        <v>6.2</v>
      </c>
      <c r="AA33" s="4">
        <v>6</v>
      </c>
      <c r="AB33" s="4">
        <v>5.8</v>
      </c>
      <c r="AC33" s="4">
        <v>3</v>
      </c>
      <c r="AD33" s="4">
        <v>5</v>
      </c>
      <c r="AE33" s="4">
        <v>10</v>
      </c>
      <c r="AF33" s="4">
        <v>10</v>
      </c>
      <c r="AG33" s="4">
        <v>2240</v>
      </c>
      <c r="AH33" s="4">
        <v>4.59</v>
      </c>
      <c r="AI33" s="4">
        <v>37.6</v>
      </c>
    </row>
    <row r="34" spans="1:36">
      <c r="A34" t="s">
        <v>72</v>
      </c>
      <c r="B34" s="6" t="s">
        <v>26</v>
      </c>
      <c r="C34" s="3">
        <v>40707</v>
      </c>
      <c r="D34" t="s">
        <v>41</v>
      </c>
      <c r="E34" t="s">
        <v>28</v>
      </c>
      <c r="F34" t="s">
        <v>33</v>
      </c>
      <c r="G34">
        <v>366356</v>
      </c>
      <c r="H34">
        <v>156091</v>
      </c>
      <c r="I34">
        <v>366353</v>
      </c>
      <c r="J34">
        <v>156080</v>
      </c>
      <c r="K34">
        <v>366342</v>
      </c>
      <c r="L34">
        <v>156081</v>
      </c>
      <c r="M34">
        <v>366342</v>
      </c>
      <c r="N34">
        <v>156089</v>
      </c>
      <c r="O34" s="4">
        <v>1.5</v>
      </c>
      <c r="P34" s="4">
        <v>3</v>
      </c>
      <c r="Q34" s="4">
        <v>4</v>
      </c>
      <c r="R34" s="4">
        <v>3</v>
      </c>
      <c r="S34" s="4">
        <v>6</v>
      </c>
      <c r="T34" s="4">
        <v>25</v>
      </c>
      <c r="U34" s="4">
        <v>48</v>
      </c>
      <c r="V34" s="4">
        <v>32</v>
      </c>
      <c r="W34" s="4">
        <v>37</v>
      </c>
      <c r="X34" s="4">
        <v>6.2</v>
      </c>
      <c r="Y34" s="4">
        <v>6.8</v>
      </c>
      <c r="Z34" s="4">
        <v>6.2</v>
      </c>
      <c r="AA34" s="4">
        <v>6.4</v>
      </c>
      <c r="AB34" s="4">
        <v>6.6</v>
      </c>
      <c r="AC34" s="4">
        <v>15</v>
      </c>
      <c r="AD34" s="4">
        <v>35</v>
      </c>
      <c r="AE34" s="4">
        <v>20</v>
      </c>
      <c r="AF34" s="4">
        <v>45</v>
      </c>
      <c r="AG34" s="4">
        <v>1820</v>
      </c>
      <c r="AH34" s="4">
        <v>2.13</v>
      </c>
      <c r="AI34" s="4">
        <v>36.6</v>
      </c>
    </row>
    <row r="35" spans="1:36">
      <c r="A35" t="s">
        <v>73</v>
      </c>
      <c r="B35" s="6" t="s">
        <v>26</v>
      </c>
      <c r="C35" s="3">
        <v>40708</v>
      </c>
      <c r="D35" t="s">
        <v>41</v>
      </c>
      <c r="E35" t="s">
        <v>32</v>
      </c>
      <c r="F35" t="s">
        <v>29</v>
      </c>
      <c r="G35">
        <v>364999</v>
      </c>
      <c r="H35">
        <v>155884</v>
      </c>
      <c r="I35">
        <v>364999</v>
      </c>
      <c r="J35">
        <v>155874</v>
      </c>
      <c r="K35">
        <v>364982</v>
      </c>
      <c r="L35">
        <v>155878</v>
      </c>
      <c r="M35">
        <v>364988</v>
      </c>
      <c r="N35">
        <v>155890</v>
      </c>
      <c r="O35" s="4">
        <v>5</v>
      </c>
      <c r="P35" s="4">
        <v>6</v>
      </c>
      <c r="Q35" s="4">
        <v>5</v>
      </c>
      <c r="R35" s="4">
        <v>5</v>
      </c>
      <c r="S35" s="4">
        <v>7</v>
      </c>
      <c r="T35" s="4">
        <v>64</v>
      </c>
      <c r="U35" s="4">
        <v>61</v>
      </c>
      <c r="V35" s="4">
        <v>68</v>
      </c>
      <c r="W35" s="4">
        <v>53</v>
      </c>
      <c r="X35" s="4">
        <v>6</v>
      </c>
      <c r="Y35" s="4">
        <v>6.4</v>
      </c>
      <c r="Z35" s="4">
        <v>6.2</v>
      </c>
      <c r="AA35" s="4">
        <v>6</v>
      </c>
      <c r="AB35" s="4">
        <v>6</v>
      </c>
      <c r="AC35" s="4">
        <v>0</v>
      </c>
      <c r="AD35" s="4">
        <v>5</v>
      </c>
      <c r="AE35" s="4">
        <v>5</v>
      </c>
      <c r="AF35" s="4">
        <v>5</v>
      </c>
      <c r="AG35" s="4">
        <v>2240</v>
      </c>
      <c r="AH35" s="4">
        <v>3.67</v>
      </c>
      <c r="AI35" s="4">
        <v>28.1</v>
      </c>
    </row>
    <row r="36" spans="1:36">
      <c r="A36" t="s">
        <v>74</v>
      </c>
      <c r="B36" s="6" t="s">
        <v>26</v>
      </c>
      <c r="C36" s="3">
        <v>40709</v>
      </c>
      <c r="D36" t="s">
        <v>41</v>
      </c>
      <c r="E36" t="s">
        <v>32</v>
      </c>
      <c r="F36" t="s">
        <v>44</v>
      </c>
      <c r="G36">
        <v>366627</v>
      </c>
      <c r="H36">
        <v>156154</v>
      </c>
      <c r="I36">
        <v>366628</v>
      </c>
      <c r="J36">
        <v>156153</v>
      </c>
      <c r="K36">
        <v>366622</v>
      </c>
      <c r="L36">
        <v>156148</v>
      </c>
      <c r="M36">
        <v>366622</v>
      </c>
      <c r="N36">
        <v>156157</v>
      </c>
      <c r="O36" s="4">
        <v>5</v>
      </c>
      <c r="P36" s="4">
        <v>7</v>
      </c>
      <c r="Q36" s="4">
        <v>5</v>
      </c>
      <c r="R36" s="4">
        <v>3</v>
      </c>
      <c r="S36" s="4">
        <v>6</v>
      </c>
      <c r="T36" s="4">
        <v>53</v>
      </c>
      <c r="U36" s="4">
        <v>57</v>
      </c>
      <c r="V36" s="4">
        <v>59</v>
      </c>
      <c r="W36" s="4">
        <v>55</v>
      </c>
      <c r="X36" s="4">
        <v>6.2</v>
      </c>
      <c r="Y36" s="4">
        <v>6.4</v>
      </c>
      <c r="Z36" s="4">
        <v>6.4</v>
      </c>
      <c r="AA36" s="4">
        <v>6</v>
      </c>
      <c r="AB36" s="4">
        <v>6</v>
      </c>
      <c r="AC36" s="4">
        <v>1</v>
      </c>
      <c r="AD36" s="4">
        <v>3</v>
      </c>
      <c r="AE36" s="4">
        <v>1</v>
      </c>
      <c r="AF36" s="4">
        <v>2</v>
      </c>
      <c r="AG36" s="4">
        <v>2310</v>
      </c>
      <c r="AH36" s="4">
        <v>3.59</v>
      </c>
      <c r="AI36" s="4">
        <v>39.700000000000003</v>
      </c>
    </row>
    <row r="37" spans="1:36">
      <c r="A37" t="s">
        <v>75</v>
      </c>
      <c r="B37" s="6" t="s">
        <v>26</v>
      </c>
      <c r="C37" s="3">
        <v>40710</v>
      </c>
      <c r="D37" t="s">
        <v>27</v>
      </c>
      <c r="E37" t="s">
        <v>32</v>
      </c>
      <c r="F37" t="s">
        <v>44</v>
      </c>
      <c r="G37">
        <v>365921</v>
      </c>
      <c r="H37">
        <v>156529</v>
      </c>
      <c r="I37">
        <v>365918</v>
      </c>
      <c r="J37">
        <v>156522</v>
      </c>
      <c r="K37">
        <v>365915</v>
      </c>
      <c r="L37">
        <v>156523</v>
      </c>
      <c r="M37">
        <v>365912</v>
      </c>
      <c r="N37">
        <v>156532</v>
      </c>
      <c r="O37" s="4">
        <v>5</v>
      </c>
      <c r="P37" s="4">
        <v>5</v>
      </c>
      <c r="Q37" s="4">
        <v>5</v>
      </c>
      <c r="R37" s="4">
        <v>4</v>
      </c>
      <c r="S37" s="4">
        <v>5</v>
      </c>
      <c r="T37" s="4">
        <v>77</v>
      </c>
      <c r="U37" s="4">
        <v>61</v>
      </c>
      <c r="V37" s="4">
        <v>82</v>
      </c>
      <c r="W37" s="4">
        <v>67</v>
      </c>
      <c r="X37" s="4">
        <v>6.6</v>
      </c>
      <c r="Y37" s="4">
        <v>6</v>
      </c>
      <c r="Z37" s="4">
        <v>6.2</v>
      </c>
      <c r="AA37" s="4">
        <v>6.4</v>
      </c>
      <c r="AB37" s="4">
        <v>6.2</v>
      </c>
      <c r="AC37" s="4">
        <v>1</v>
      </c>
      <c r="AD37" s="4">
        <v>2</v>
      </c>
      <c r="AE37" s="4">
        <v>5</v>
      </c>
      <c r="AF37" s="4">
        <v>3</v>
      </c>
      <c r="AG37" s="4">
        <v>1960</v>
      </c>
      <c r="AH37" s="4">
        <v>12.5</v>
      </c>
      <c r="AI37" s="4">
        <v>36.799999999999997</v>
      </c>
    </row>
    <row r="38" spans="1:36">
      <c r="A38" t="s">
        <v>76</v>
      </c>
      <c r="B38" s="6" t="s">
        <v>26</v>
      </c>
      <c r="C38" s="3">
        <v>40714</v>
      </c>
      <c r="D38" t="s">
        <v>41</v>
      </c>
      <c r="E38" t="s">
        <v>28</v>
      </c>
      <c r="F38" t="s">
        <v>29</v>
      </c>
      <c r="G38">
        <v>366023</v>
      </c>
      <c r="H38">
        <v>155678</v>
      </c>
      <c r="I38">
        <v>366026</v>
      </c>
      <c r="J38">
        <v>155673</v>
      </c>
      <c r="K38">
        <v>366017</v>
      </c>
      <c r="L38">
        <v>155671</v>
      </c>
      <c r="M38">
        <v>366020</v>
      </c>
      <c r="N38">
        <v>155679</v>
      </c>
      <c r="O38" s="4">
        <v>1</v>
      </c>
      <c r="P38" s="4">
        <v>5.5</v>
      </c>
      <c r="Q38" s="4">
        <v>6</v>
      </c>
      <c r="R38" s="4">
        <v>5</v>
      </c>
      <c r="S38" s="4">
        <v>6</v>
      </c>
      <c r="T38" s="4">
        <v>11</v>
      </c>
      <c r="U38" s="4">
        <v>6</v>
      </c>
      <c r="V38" s="4">
        <v>16</v>
      </c>
      <c r="W38" s="4">
        <v>0</v>
      </c>
      <c r="X38" s="4">
        <v>6</v>
      </c>
      <c r="Y38" s="4">
        <v>5.8</v>
      </c>
      <c r="Z38" s="4">
        <v>6.2</v>
      </c>
      <c r="AA38" s="4">
        <v>5.8</v>
      </c>
      <c r="AB38" s="4">
        <v>6.2</v>
      </c>
      <c r="AC38" s="4">
        <v>35</v>
      </c>
      <c r="AD38" s="4">
        <v>30</v>
      </c>
      <c r="AE38" s="4">
        <v>33</v>
      </c>
      <c r="AF38" s="4">
        <v>40</v>
      </c>
      <c r="AG38" s="4">
        <v>1820</v>
      </c>
      <c r="AH38" s="4">
        <v>10.1</v>
      </c>
      <c r="AI38" s="4">
        <v>21.1</v>
      </c>
    </row>
    <row r="39" spans="1:36">
      <c r="A39" t="s">
        <v>77</v>
      </c>
      <c r="B39" s="6" t="s">
        <v>26</v>
      </c>
      <c r="C39" s="3">
        <v>40716</v>
      </c>
      <c r="D39" t="s">
        <v>41</v>
      </c>
      <c r="E39" t="s">
        <v>28</v>
      </c>
      <c r="F39" t="s">
        <v>33</v>
      </c>
      <c r="G39">
        <v>365809</v>
      </c>
      <c r="H39">
        <v>156190</v>
      </c>
      <c r="I39">
        <v>365808</v>
      </c>
      <c r="J39">
        <v>156181</v>
      </c>
      <c r="K39">
        <v>365804</v>
      </c>
      <c r="L39">
        <v>156176</v>
      </c>
      <c r="M39">
        <v>365804</v>
      </c>
      <c r="N39">
        <v>156190</v>
      </c>
      <c r="O39" s="4">
        <v>1.5</v>
      </c>
      <c r="P39" s="4">
        <v>6</v>
      </c>
      <c r="Q39" s="4">
        <v>5</v>
      </c>
      <c r="R39" s="4">
        <v>13</v>
      </c>
      <c r="S39" s="4">
        <v>7</v>
      </c>
      <c r="T39" s="4">
        <v>16</v>
      </c>
      <c r="U39" s="4">
        <v>52</v>
      </c>
      <c r="V39" s="4">
        <v>20</v>
      </c>
      <c r="W39" s="4">
        <v>14</v>
      </c>
      <c r="X39" s="4">
        <v>6.2</v>
      </c>
      <c r="Y39" s="4">
        <v>6.8</v>
      </c>
      <c r="Z39" s="4">
        <v>6.4</v>
      </c>
      <c r="AA39" s="4">
        <v>6.6</v>
      </c>
      <c r="AB39" s="4">
        <v>6.4</v>
      </c>
      <c r="AC39" s="4">
        <v>20</v>
      </c>
      <c r="AD39" s="4">
        <v>30</v>
      </c>
      <c r="AE39" s="4">
        <v>30</v>
      </c>
      <c r="AF39" s="4">
        <v>30</v>
      </c>
      <c r="AG39" s="4">
        <v>2940</v>
      </c>
      <c r="AH39" s="4">
        <v>4.91</v>
      </c>
      <c r="AI39" s="4">
        <v>30.1</v>
      </c>
    </row>
    <row r="40" spans="1:36">
      <c r="A40" t="s">
        <v>78</v>
      </c>
      <c r="B40" s="6" t="s">
        <v>26</v>
      </c>
      <c r="C40" s="3">
        <v>40717</v>
      </c>
      <c r="D40" t="s">
        <v>27</v>
      </c>
      <c r="E40" t="s">
        <v>28</v>
      </c>
      <c r="F40" t="s">
        <v>53</v>
      </c>
      <c r="G40">
        <v>365872</v>
      </c>
      <c r="H40">
        <v>156029</v>
      </c>
      <c r="I40">
        <v>365869</v>
      </c>
      <c r="J40">
        <v>156018</v>
      </c>
      <c r="K40">
        <v>365861</v>
      </c>
      <c r="L40">
        <v>156018</v>
      </c>
      <c r="M40">
        <v>365861</v>
      </c>
      <c r="N40">
        <v>156028</v>
      </c>
      <c r="O40" s="4">
        <v>1</v>
      </c>
      <c r="P40" s="4">
        <v>6</v>
      </c>
      <c r="Q40" s="4">
        <v>7</v>
      </c>
      <c r="R40" s="4">
        <v>3</v>
      </c>
      <c r="S40" s="4">
        <v>5</v>
      </c>
      <c r="T40" s="4">
        <v>12</v>
      </c>
      <c r="U40" s="4">
        <v>6</v>
      </c>
      <c r="V40" s="4">
        <v>11</v>
      </c>
      <c r="W40" s="4">
        <v>6</v>
      </c>
      <c r="X40" s="4">
        <v>6.4</v>
      </c>
      <c r="Y40" s="4">
        <v>6.4</v>
      </c>
      <c r="Z40" s="4">
        <v>6.4</v>
      </c>
      <c r="AA40" s="4">
        <v>6</v>
      </c>
      <c r="AB40" s="4">
        <v>6.3</v>
      </c>
      <c r="AC40" s="4">
        <v>12</v>
      </c>
      <c r="AD40" s="4">
        <v>22</v>
      </c>
      <c r="AE40" s="4">
        <v>40</v>
      </c>
      <c r="AF40" s="4">
        <v>10</v>
      </c>
      <c r="AG40" s="4">
        <v>2240</v>
      </c>
      <c r="AH40" s="4">
        <v>5.17</v>
      </c>
      <c r="AI40" s="4">
        <v>30.1</v>
      </c>
    </row>
    <row r="41" spans="1:36">
      <c r="A41" t="s">
        <v>79</v>
      </c>
      <c r="B41" s="6" t="s">
        <v>26</v>
      </c>
      <c r="C41" s="3">
        <v>40718</v>
      </c>
      <c r="D41" t="s">
        <v>27</v>
      </c>
      <c r="E41" t="s">
        <v>28</v>
      </c>
      <c r="F41" t="s">
        <v>33</v>
      </c>
      <c r="G41">
        <v>365948</v>
      </c>
      <c r="H41">
        <v>155879</v>
      </c>
      <c r="I41">
        <v>365946</v>
      </c>
      <c r="J41">
        <v>155868</v>
      </c>
      <c r="K41">
        <v>365939</v>
      </c>
      <c r="L41">
        <v>155859</v>
      </c>
      <c r="M41">
        <v>365944</v>
      </c>
      <c r="N41">
        <v>155867</v>
      </c>
      <c r="O41" s="4">
        <v>2</v>
      </c>
      <c r="P41" s="4">
        <v>4.5</v>
      </c>
      <c r="Q41" s="4">
        <v>4</v>
      </c>
      <c r="R41" s="4">
        <v>5</v>
      </c>
      <c r="S41" s="4">
        <v>7.5</v>
      </c>
      <c r="T41" s="4">
        <v>28</v>
      </c>
      <c r="U41" s="4">
        <v>40</v>
      </c>
      <c r="V41" s="4">
        <v>39</v>
      </c>
      <c r="W41" s="4">
        <v>19</v>
      </c>
      <c r="X41" s="4">
        <v>6</v>
      </c>
      <c r="Y41" s="4">
        <v>6.2</v>
      </c>
      <c r="Z41" s="4">
        <v>6.6</v>
      </c>
      <c r="AA41" s="4">
        <v>6.4</v>
      </c>
      <c r="AB41" s="4">
        <v>6</v>
      </c>
      <c r="AC41" s="4">
        <v>25</v>
      </c>
      <c r="AD41" s="4">
        <v>40</v>
      </c>
      <c r="AE41" s="4">
        <v>40</v>
      </c>
      <c r="AF41" s="4">
        <v>65</v>
      </c>
      <c r="AG41" s="4">
        <v>2170</v>
      </c>
      <c r="AH41" s="4">
        <v>6.88</v>
      </c>
      <c r="AI41" s="4">
        <v>49.8</v>
      </c>
    </row>
    <row r="42" spans="1:36">
      <c r="A42" t="s">
        <v>80</v>
      </c>
      <c r="B42" s="6" t="s">
        <v>26</v>
      </c>
      <c r="C42" s="3">
        <v>40721</v>
      </c>
      <c r="D42" t="s">
        <v>27</v>
      </c>
      <c r="E42" t="s">
        <v>32</v>
      </c>
      <c r="F42" t="s">
        <v>29</v>
      </c>
      <c r="G42">
        <v>365018</v>
      </c>
      <c r="H42">
        <v>156309</v>
      </c>
      <c r="I42">
        <v>365019</v>
      </c>
      <c r="J42">
        <v>156304</v>
      </c>
      <c r="K42">
        <v>365011</v>
      </c>
      <c r="L42">
        <v>156304</v>
      </c>
      <c r="M42">
        <v>365011</v>
      </c>
      <c r="N42">
        <v>156307</v>
      </c>
      <c r="O42" s="4">
        <v>5</v>
      </c>
      <c r="P42" s="4">
        <v>2</v>
      </c>
      <c r="Q42" s="4">
        <v>4</v>
      </c>
      <c r="R42" s="4">
        <v>6</v>
      </c>
      <c r="S42" s="4">
        <v>2</v>
      </c>
      <c r="T42" s="4">
        <v>62</v>
      </c>
      <c r="U42" s="4">
        <v>56</v>
      </c>
      <c r="V42" s="4">
        <v>62</v>
      </c>
      <c r="W42" s="4">
        <v>58</v>
      </c>
      <c r="X42" s="4">
        <v>6.8</v>
      </c>
      <c r="Y42" s="4">
        <v>6.6</v>
      </c>
      <c r="Z42" s="4">
        <v>6.6</v>
      </c>
      <c r="AA42" s="4">
        <v>6.8</v>
      </c>
      <c r="AB42" s="4">
        <v>6.6</v>
      </c>
      <c r="AC42" s="4">
        <v>1</v>
      </c>
      <c r="AD42" s="4">
        <v>5</v>
      </c>
      <c r="AE42" s="4">
        <v>2</v>
      </c>
      <c r="AF42" s="4">
        <v>1</v>
      </c>
      <c r="AG42" s="4">
        <v>1960</v>
      </c>
      <c r="AH42" s="4">
        <v>10.6</v>
      </c>
      <c r="AI42" s="4">
        <v>38.200000000000003</v>
      </c>
      <c r="AJ42" t="s">
        <v>81</v>
      </c>
    </row>
  </sheetData>
  <mergeCells count="15">
    <mergeCell ref="O1:O2"/>
    <mergeCell ref="P1:S1"/>
    <mergeCell ref="T1:W1"/>
    <mergeCell ref="X1:AB1"/>
    <mergeCell ref="AC1:AF1"/>
    <mergeCell ref="G2:H2"/>
    <mergeCell ref="I2:J2"/>
    <mergeCell ref="K2:L2"/>
    <mergeCell ref="M2:N2"/>
    <mergeCell ref="A1:A2"/>
    <mergeCell ref="B1:B2"/>
    <mergeCell ref="C1:C2"/>
    <mergeCell ref="D1:D2"/>
    <mergeCell ref="E1:E2"/>
    <mergeCell ref="F1:F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workbookViewId="0">
      <pane ySplit="1" topLeftCell="A2" activePane="bottomLeft" state="frozen"/>
      <selection pane="bottomLeft" activeCell="G32" sqref="G32"/>
    </sheetView>
  </sheetViews>
  <sheetFormatPr defaultColWidth="8.85546875" defaultRowHeight="15"/>
  <cols>
    <col min="2" max="2" width="13.140625" bestFit="1" customWidth="1"/>
  </cols>
  <sheetData>
    <row r="1" spans="1:2">
      <c r="A1" s="12" t="s">
        <v>10335</v>
      </c>
      <c r="B1" s="12" t="s">
        <v>10336</v>
      </c>
    </row>
    <row r="2" spans="1:2">
      <c r="A2" t="s">
        <v>25</v>
      </c>
      <c r="B2">
        <v>0</v>
      </c>
    </row>
    <row r="3" spans="1:2">
      <c r="A3" t="s">
        <v>40</v>
      </c>
      <c r="B3">
        <v>3</v>
      </c>
    </row>
    <row r="4" spans="1:2">
      <c r="A4" t="s">
        <v>39</v>
      </c>
      <c r="B4">
        <v>3</v>
      </c>
    </row>
    <row r="5" spans="1:2">
      <c r="A5" t="s">
        <v>47</v>
      </c>
      <c r="B5">
        <v>2</v>
      </c>
    </row>
    <row r="6" spans="1:2">
      <c r="A6" t="s">
        <v>65</v>
      </c>
      <c r="B6">
        <v>2</v>
      </c>
    </row>
    <row r="7" spans="1:2">
      <c r="A7" t="s">
        <v>37</v>
      </c>
      <c r="B7">
        <v>16</v>
      </c>
    </row>
    <row r="8" spans="1:2">
      <c r="A8" t="s">
        <v>45</v>
      </c>
      <c r="B8">
        <v>8</v>
      </c>
    </row>
    <row r="9" spans="1:2">
      <c r="A9" t="s">
        <v>68</v>
      </c>
      <c r="B9">
        <v>14</v>
      </c>
    </row>
    <row r="10" spans="1:2">
      <c r="A10" t="s">
        <v>52</v>
      </c>
      <c r="B10">
        <v>6</v>
      </c>
    </row>
    <row r="11" spans="1:2">
      <c r="A11" t="s">
        <v>59</v>
      </c>
      <c r="B11">
        <v>3</v>
      </c>
    </row>
    <row r="12" spans="1:2">
      <c r="A12" t="s">
        <v>74</v>
      </c>
      <c r="B12">
        <v>2</v>
      </c>
    </row>
    <row r="13" spans="1:2">
      <c r="A13" t="s">
        <v>60</v>
      </c>
      <c r="B13">
        <v>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85"/>
  <sheetViews>
    <sheetView zoomScale="75" zoomScaleNormal="75" zoomScalePageLayoutView="75" workbookViewId="0">
      <pane xSplit="1" ySplit="2" topLeftCell="AB3" activePane="bottomRight" state="frozen"/>
      <selection pane="bottomRight" activeCell="B10" sqref="B10"/>
      <selection pane="bottomLeft" activeCell="A3" sqref="A3"/>
      <selection pane="topRight" activeCell="B1" sqref="B1"/>
    </sheetView>
  </sheetViews>
  <sheetFormatPr defaultColWidth="8.85546875" defaultRowHeight="15"/>
  <cols>
    <col min="2" max="2" width="11.85546875" style="2" bestFit="1" customWidth="1"/>
    <col min="3" max="3" width="20.140625" style="16" bestFit="1" customWidth="1"/>
    <col min="4" max="5" width="12" customWidth="1"/>
    <col min="6" max="6" width="22.42578125" bestFit="1" customWidth="1"/>
    <col min="7" max="28" width="9.85546875" style="4" customWidth="1"/>
    <col min="29" max="29" width="12.7109375" style="4" hidden="1" customWidth="1"/>
    <col min="30" max="42" width="9.85546875" style="4" customWidth="1"/>
  </cols>
  <sheetData>
    <row r="1" spans="1:43" s="2" customFormat="1">
      <c r="A1" s="66" t="s">
        <v>0</v>
      </c>
      <c r="B1" s="75" t="s">
        <v>82</v>
      </c>
      <c r="C1" s="73" t="s">
        <v>2</v>
      </c>
      <c r="D1" s="69" t="s">
        <v>3</v>
      </c>
      <c r="E1" s="69" t="s">
        <v>4</v>
      </c>
      <c r="F1" s="66" t="s">
        <v>5</v>
      </c>
      <c r="G1" s="69" t="s">
        <v>8</v>
      </c>
      <c r="H1" s="69" t="s">
        <v>9</v>
      </c>
      <c r="I1" s="69"/>
      <c r="J1" s="69"/>
      <c r="K1" s="69"/>
      <c r="L1" s="69" t="s">
        <v>83</v>
      </c>
      <c r="M1" s="69"/>
      <c r="N1" s="69"/>
      <c r="O1" s="69"/>
      <c r="P1" s="69"/>
      <c r="Q1" s="69"/>
      <c r="R1" s="69"/>
      <c r="S1" s="69"/>
      <c r="T1" s="69"/>
      <c r="U1" s="69"/>
      <c r="V1" s="69"/>
      <c r="W1" s="69"/>
      <c r="X1" s="69"/>
      <c r="Y1" s="69"/>
      <c r="Z1" s="69"/>
      <c r="AA1" s="69"/>
      <c r="AB1" s="69" t="s">
        <v>11</v>
      </c>
      <c r="AC1" s="66" t="s">
        <v>84</v>
      </c>
      <c r="AD1" s="69" t="s">
        <v>12</v>
      </c>
      <c r="AE1" s="69"/>
      <c r="AF1" s="69"/>
      <c r="AG1" s="69"/>
      <c r="AH1" s="69"/>
      <c r="AI1" s="69" t="s">
        <v>85</v>
      </c>
      <c r="AJ1" s="69"/>
      <c r="AK1" s="69"/>
      <c r="AL1" s="69"/>
      <c r="AM1" s="69"/>
      <c r="AN1" s="7"/>
      <c r="AO1" s="7"/>
      <c r="AP1" s="7"/>
    </row>
    <row r="2" spans="1:43" s="2" customFormat="1">
      <c r="A2" s="66"/>
      <c r="B2" s="76"/>
      <c r="C2" s="74"/>
      <c r="D2" s="69"/>
      <c r="E2" s="69"/>
      <c r="F2" s="66"/>
      <c r="G2" s="69"/>
      <c r="H2" s="1" t="s">
        <v>13</v>
      </c>
      <c r="I2" s="1" t="s">
        <v>14</v>
      </c>
      <c r="J2" s="1" t="s">
        <v>15</v>
      </c>
      <c r="K2" s="1" t="s">
        <v>16</v>
      </c>
      <c r="L2" s="1" t="s">
        <v>86</v>
      </c>
      <c r="M2" s="1" t="s">
        <v>87</v>
      </c>
      <c r="N2" s="1" t="s">
        <v>88</v>
      </c>
      <c r="O2" s="1" t="s">
        <v>89</v>
      </c>
      <c r="P2" s="1" t="s">
        <v>90</v>
      </c>
      <c r="Q2" s="1" t="s">
        <v>91</v>
      </c>
      <c r="R2" s="1" t="s">
        <v>92</v>
      </c>
      <c r="S2" s="1" t="s">
        <v>93</v>
      </c>
      <c r="T2" s="1" t="s">
        <v>94</v>
      </c>
      <c r="U2" s="1" t="s">
        <v>95</v>
      </c>
      <c r="V2" s="1" t="s">
        <v>96</v>
      </c>
      <c r="W2" s="1" t="s">
        <v>97</v>
      </c>
      <c r="X2" s="1" t="s">
        <v>98</v>
      </c>
      <c r="Y2" s="1" t="s">
        <v>99</v>
      </c>
      <c r="Z2" s="1" t="s">
        <v>100</v>
      </c>
      <c r="AA2" s="1" t="s">
        <v>101</v>
      </c>
      <c r="AB2" s="69"/>
      <c r="AC2" s="66"/>
      <c r="AD2" s="1" t="s">
        <v>18</v>
      </c>
      <c r="AE2" s="1" t="s">
        <v>19</v>
      </c>
      <c r="AF2" s="1" t="s">
        <v>102</v>
      </c>
      <c r="AG2" s="1" t="s">
        <v>103</v>
      </c>
      <c r="AH2" s="1" t="s">
        <v>104</v>
      </c>
      <c r="AI2" s="1" t="s">
        <v>18</v>
      </c>
      <c r="AJ2" s="1" t="s">
        <v>19</v>
      </c>
      <c r="AK2" s="1" t="s">
        <v>102</v>
      </c>
      <c r="AL2" s="1" t="s">
        <v>103</v>
      </c>
      <c r="AM2" s="1" t="s">
        <v>104</v>
      </c>
      <c r="AN2" s="7" t="s">
        <v>22</v>
      </c>
      <c r="AO2" s="7" t="s">
        <v>23</v>
      </c>
      <c r="AP2" s="7" t="s">
        <v>24</v>
      </c>
      <c r="AQ2" s="2" t="s">
        <v>105</v>
      </c>
    </row>
    <row r="3" spans="1:43">
      <c r="A3" t="s">
        <v>45</v>
      </c>
      <c r="B3" s="6" t="s">
        <v>26</v>
      </c>
      <c r="C3" s="16" t="s">
        <v>106</v>
      </c>
      <c r="D3" t="s">
        <v>41</v>
      </c>
      <c r="E3" t="s">
        <v>32</v>
      </c>
      <c r="F3" t="s">
        <v>53</v>
      </c>
      <c r="G3" s="4">
        <v>5</v>
      </c>
      <c r="H3" s="4">
        <v>1.6</v>
      </c>
      <c r="I3" s="4">
        <v>2.4</v>
      </c>
      <c r="J3" s="4">
        <v>4.5</v>
      </c>
      <c r="K3" s="4">
        <v>1.825</v>
      </c>
      <c r="L3" s="4">
        <v>62</v>
      </c>
      <c r="M3" s="4">
        <v>82</v>
      </c>
      <c r="N3" s="4">
        <v>60</v>
      </c>
      <c r="O3" s="4">
        <v>71</v>
      </c>
      <c r="P3" s="4">
        <v>87</v>
      </c>
      <c r="Q3" s="4">
        <v>87</v>
      </c>
      <c r="R3" s="4">
        <v>79</v>
      </c>
      <c r="S3" s="4">
        <v>78</v>
      </c>
      <c r="T3" s="4">
        <v>81</v>
      </c>
      <c r="U3" s="4">
        <v>88</v>
      </c>
      <c r="V3" s="4">
        <v>75</v>
      </c>
      <c r="W3" s="4">
        <v>77</v>
      </c>
      <c r="X3" s="4">
        <v>76</v>
      </c>
      <c r="Y3" s="4">
        <v>84</v>
      </c>
      <c r="Z3" s="4">
        <v>76</v>
      </c>
      <c r="AA3" s="4">
        <v>73</v>
      </c>
      <c r="AB3" s="4">
        <v>7</v>
      </c>
      <c r="AD3" s="4">
        <v>5</v>
      </c>
      <c r="AE3" s="4">
        <v>2.5</v>
      </c>
      <c r="AF3" s="4">
        <v>5</v>
      </c>
      <c r="AG3" s="4">
        <v>20</v>
      </c>
      <c r="AH3" s="4" t="s">
        <v>107</v>
      </c>
      <c r="AI3" s="4">
        <v>5</v>
      </c>
      <c r="AJ3" s="4">
        <v>5</v>
      </c>
      <c r="AK3" s="4">
        <v>10</v>
      </c>
      <c r="AL3" s="4">
        <v>10</v>
      </c>
      <c r="AM3" s="4" t="s">
        <v>107</v>
      </c>
      <c r="AN3" s="4">
        <v>3360</v>
      </c>
      <c r="AO3" s="4">
        <v>10.7</v>
      </c>
      <c r="AP3" s="4">
        <v>53.8</v>
      </c>
      <c r="AQ3" t="s">
        <v>108</v>
      </c>
    </row>
    <row r="4" spans="1:43">
      <c r="A4" t="s">
        <v>40</v>
      </c>
      <c r="B4" s="6" t="s">
        <v>26</v>
      </c>
      <c r="C4" s="16" t="s">
        <v>109</v>
      </c>
      <c r="D4" t="s">
        <v>41</v>
      </c>
      <c r="E4" t="s">
        <v>28</v>
      </c>
      <c r="F4" t="s">
        <v>110</v>
      </c>
      <c r="G4" s="4">
        <v>1</v>
      </c>
      <c r="H4" s="4">
        <v>3.5</v>
      </c>
      <c r="I4" s="4">
        <v>3</v>
      </c>
      <c r="J4" s="4">
        <v>6.25</v>
      </c>
      <c r="K4" s="4">
        <v>2.25</v>
      </c>
      <c r="L4" s="4">
        <v>46</v>
      </c>
      <c r="M4" s="4">
        <v>47</v>
      </c>
      <c r="N4" s="4">
        <v>89</v>
      </c>
      <c r="O4" s="4">
        <v>47</v>
      </c>
      <c r="P4" s="4">
        <v>88</v>
      </c>
      <c r="Q4" s="4">
        <v>90</v>
      </c>
      <c r="R4" s="4">
        <v>92</v>
      </c>
      <c r="S4" s="4">
        <v>87</v>
      </c>
      <c r="T4" s="4">
        <v>73</v>
      </c>
      <c r="U4" s="4">
        <v>87</v>
      </c>
      <c r="V4" s="4">
        <v>89</v>
      </c>
      <c r="W4" s="4">
        <v>95</v>
      </c>
      <c r="X4" s="4">
        <v>73</v>
      </c>
      <c r="Y4" s="4">
        <v>81</v>
      </c>
      <c r="Z4" s="4">
        <v>79</v>
      </c>
      <c r="AA4" s="4">
        <v>50</v>
      </c>
      <c r="AB4" s="4">
        <v>5.0999999999999996</v>
      </c>
      <c r="AC4" s="4">
        <v>70</v>
      </c>
      <c r="AD4" s="4" t="s">
        <v>107</v>
      </c>
      <c r="AE4" s="4">
        <v>35</v>
      </c>
      <c r="AF4" s="4">
        <v>40</v>
      </c>
      <c r="AG4" s="4">
        <v>20</v>
      </c>
      <c r="AH4" s="4" t="s">
        <v>107</v>
      </c>
      <c r="AI4" s="4" t="s">
        <v>107</v>
      </c>
      <c r="AJ4" s="4" t="s">
        <v>107</v>
      </c>
      <c r="AK4" s="4">
        <v>55</v>
      </c>
      <c r="AL4" s="4">
        <v>30</v>
      </c>
      <c r="AM4" s="4" t="s">
        <v>107</v>
      </c>
      <c r="AN4" s="4">
        <v>2100</v>
      </c>
      <c r="AO4" s="4">
        <v>5.72</v>
      </c>
      <c r="AP4" s="4">
        <v>32.299999999999997</v>
      </c>
    </row>
    <row r="5" spans="1:43">
      <c r="A5" t="s">
        <v>72</v>
      </c>
      <c r="B5" s="6" t="s">
        <v>26</v>
      </c>
      <c r="C5" s="16">
        <v>41107</v>
      </c>
      <c r="D5" t="s">
        <v>41</v>
      </c>
      <c r="E5" t="s">
        <v>28</v>
      </c>
      <c r="F5" t="s">
        <v>111</v>
      </c>
      <c r="G5" s="4">
        <v>1.5</v>
      </c>
      <c r="H5" s="4">
        <v>2.125</v>
      </c>
      <c r="I5" s="4">
        <v>2.375</v>
      </c>
      <c r="J5" s="4">
        <v>1.0249999999999999</v>
      </c>
      <c r="K5" s="4">
        <v>1.75</v>
      </c>
      <c r="L5" s="4">
        <v>69</v>
      </c>
      <c r="M5" s="4">
        <v>76</v>
      </c>
      <c r="N5" s="4">
        <v>79</v>
      </c>
      <c r="O5" s="4">
        <v>69</v>
      </c>
      <c r="P5" s="4">
        <v>90</v>
      </c>
      <c r="Q5" s="4">
        <v>88</v>
      </c>
      <c r="R5" s="4">
        <v>80</v>
      </c>
      <c r="S5" s="4">
        <v>89</v>
      </c>
      <c r="T5" s="4">
        <v>77</v>
      </c>
      <c r="U5" s="4">
        <v>86</v>
      </c>
      <c r="V5" s="4">
        <v>87</v>
      </c>
      <c r="W5" s="4">
        <v>86</v>
      </c>
      <c r="X5" s="4">
        <v>72</v>
      </c>
      <c r="Y5" s="4">
        <v>78</v>
      </c>
      <c r="Z5" s="4">
        <v>85</v>
      </c>
      <c r="AA5" s="4">
        <v>90</v>
      </c>
      <c r="AB5" s="4">
        <v>6.3</v>
      </c>
      <c r="AD5" s="4">
        <v>10</v>
      </c>
      <c r="AE5" s="4">
        <v>10</v>
      </c>
      <c r="AF5" s="4">
        <v>15</v>
      </c>
      <c r="AG5" s="4">
        <v>10</v>
      </c>
      <c r="AI5" s="4">
        <v>15</v>
      </c>
      <c r="AJ5" s="4">
        <v>0</v>
      </c>
      <c r="AK5" s="4">
        <v>15</v>
      </c>
      <c r="AL5" s="4">
        <v>5</v>
      </c>
      <c r="AN5" s="4">
        <v>3920</v>
      </c>
      <c r="AO5" s="4">
        <v>4.7699999999999996</v>
      </c>
      <c r="AP5" s="4">
        <v>27.9</v>
      </c>
      <c r="AQ5" t="s">
        <v>112</v>
      </c>
    </row>
    <row r="6" spans="1:43">
      <c r="A6" t="s">
        <v>57</v>
      </c>
      <c r="B6" s="6" t="s">
        <v>26</v>
      </c>
      <c r="C6" s="16">
        <v>41089</v>
      </c>
      <c r="D6" t="s">
        <v>41</v>
      </c>
      <c r="E6" t="s">
        <v>32</v>
      </c>
      <c r="F6" t="s">
        <v>36</v>
      </c>
      <c r="G6" s="4">
        <v>4.5</v>
      </c>
      <c r="H6" s="4">
        <v>3.125</v>
      </c>
      <c r="I6" s="4">
        <v>3.7500000000000004</v>
      </c>
      <c r="J6" s="4">
        <v>3.8</v>
      </c>
      <c r="K6" s="4">
        <v>4.875</v>
      </c>
      <c r="L6" s="4">
        <v>74</v>
      </c>
      <c r="M6" s="4">
        <v>73</v>
      </c>
      <c r="N6" s="4">
        <v>83</v>
      </c>
      <c r="O6" s="4">
        <v>83</v>
      </c>
      <c r="P6" s="4">
        <v>69</v>
      </c>
      <c r="Q6" s="4">
        <v>78</v>
      </c>
      <c r="R6" s="4">
        <v>94</v>
      </c>
      <c r="S6" s="4">
        <v>86</v>
      </c>
      <c r="T6" s="4">
        <v>74</v>
      </c>
      <c r="U6" s="4">
        <v>72</v>
      </c>
      <c r="V6" s="4">
        <v>88</v>
      </c>
      <c r="W6" s="4">
        <v>76</v>
      </c>
      <c r="X6" s="4">
        <v>87</v>
      </c>
      <c r="Y6" s="4">
        <v>89</v>
      </c>
      <c r="Z6" s="4">
        <v>80</v>
      </c>
      <c r="AA6" s="4">
        <v>82</v>
      </c>
      <c r="AB6" s="4">
        <v>6.9</v>
      </c>
      <c r="AD6" s="4">
        <v>10</v>
      </c>
      <c r="AE6" s="4">
        <v>5</v>
      </c>
      <c r="AF6" s="4">
        <v>5</v>
      </c>
      <c r="AG6" s="4">
        <v>25</v>
      </c>
      <c r="AH6" s="4" t="s">
        <v>107</v>
      </c>
      <c r="AI6" s="4">
        <v>20</v>
      </c>
      <c r="AJ6" s="4">
        <v>0</v>
      </c>
      <c r="AK6" s="4">
        <v>10</v>
      </c>
      <c r="AL6" s="4">
        <v>2</v>
      </c>
      <c r="AM6" s="4" t="s">
        <v>107</v>
      </c>
      <c r="AN6" s="4">
        <v>3010</v>
      </c>
      <c r="AO6" s="4">
        <v>5.29</v>
      </c>
      <c r="AP6" s="4">
        <v>37.200000000000003</v>
      </c>
      <c r="AQ6" t="s">
        <v>113</v>
      </c>
    </row>
    <row r="7" spans="1:43">
      <c r="A7" t="s">
        <v>60</v>
      </c>
      <c r="B7" s="6" t="s">
        <v>26</v>
      </c>
      <c r="C7" s="16">
        <v>41082</v>
      </c>
      <c r="D7" t="s">
        <v>41</v>
      </c>
      <c r="E7" t="s">
        <v>28</v>
      </c>
      <c r="F7" t="s">
        <v>44</v>
      </c>
      <c r="G7" s="4">
        <v>1</v>
      </c>
      <c r="H7" s="4">
        <v>2.0249999999999999</v>
      </c>
      <c r="I7" s="4">
        <v>2.1749999999999998</v>
      </c>
      <c r="J7" s="4">
        <v>1.45</v>
      </c>
      <c r="K7" s="4">
        <v>1.4</v>
      </c>
      <c r="L7" s="4">
        <v>87</v>
      </c>
      <c r="M7" s="4">
        <v>75</v>
      </c>
      <c r="N7" s="4">
        <v>89</v>
      </c>
      <c r="O7" s="4">
        <v>86</v>
      </c>
      <c r="P7" s="4">
        <v>83</v>
      </c>
      <c r="Q7" s="4">
        <v>55</v>
      </c>
      <c r="R7" s="4">
        <v>80</v>
      </c>
      <c r="S7" s="4">
        <v>60</v>
      </c>
      <c r="T7" s="4">
        <v>49</v>
      </c>
      <c r="U7" s="4">
        <v>62</v>
      </c>
      <c r="V7" s="4">
        <v>78</v>
      </c>
      <c r="W7" s="4">
        <v>18</v>
      </c>
      <c r="X7" s="4">
        <v>71</v>
      </c>
      <c r="Y7" s="4">
        <v>48</v>
      </c>
      <c r="Z7" s="4">
        <v>74</v>
      </c>
      <c r="AA7" s="4">
        <v>58</v>
      </c>
      <c r="AB7" s="4">
        <v>6.8</v>
      </c>
      <c r="AD7" s="4">
        <v>60</v>
      </c>
      <c r="AE7" s="4">
        <v>75</v>
      </c>
      <c r="AF7" s="4">
        <v>80</v>
      </c>
      <c r="AG7" s="4">
        <v>70</v>
      </c>
      <c r="AH7" s="4">
        <v>60</v>
      </c>
      <c r="AI7" s="4">
        <v>45</v>
      </c>
      <c r="AJ7" s="4">
        <v>5</v>
      </c>
      <c r="AK7" s="4">
        <v>40</v>
      </c>
      <c r="AL7" s="4">
        <v>10</v>
      </c>
      <c r="AM7" s="4">
        <v>40</v>
      </c>
      <c r="AN7" s="4">
        <v>2310</v>
      </c>
      <c r="AO7" s="4">
        <v>5.34</v>
      </c>
      <c r="AP7" s="4">
        <v>56.1</v>
      </c>
      <c r="AQ7" t="s">
        <v>114</v>
      </c>
    </row>
    <row r="8" spans="1:43">
      <c r="A8" t="s">
        <v>55</v>
      </c>
      <c r="B8" s="6" t="s">
        <v>26</v>
      </c>
      <c r="C8" s="16">
        <v>41081</v>
      </c>
      <c r="D8" t="s">
        <v>41</v>
      </c>
      <c r="E8" t="s">
        <v>28</v>
      </c>
      <c r="F8" t="s">
        <v>44</v>
      </c>
      <c r="G8" s="4">
        <v>1</v>
      </c>
      <c r="H8" s="4">
        <v>2.125</v>
      </c>
      <c r="I8" s="4">
        <v>5.125</v>
      </c>
      <c r="J8" s="4">
        <v>3.125</v>
      </c>
      <c r="K8" s="4">
        <v>3.25</v>
      </c>
      <c r="L8" s="4">
        <v>62</v>
      </c>
      <c r="M8" s="4">
        <v>61</v>
      </c>
      <c r="N8" s="4">
        <v>16</v>
      </c>
      <c r="O8" s="4">
        <v>76</v>
      </c>
      <c r="P8" s="4">
        <v>29</v>
      </c>
      <c r="Q8" s="4">
        <v>44</v>
      </c>
      <c r="R8" s="4">
        <v>49</v>
      </c>
      <c r="S8" s="4">
        <v>52</v>
      </c>
      <c r="T8" s="4">
        <v>74</v>
      </c>
      <c r="U8" s="4">
        <v>56</v>
      </c>
      <c r="V8" s="4">
        <v>52</v>
      </c>
      <c r="W8" s="4">
        <v>45</v>
      </c>
      <c r="X8" s="4">
        <v>66</v>
      </c>
      <c r="Y8" s="4">
        <v>65</v>
      </c>
      <c r="Z8" s="4">
        <v>70</v>
      </c>
      <c r="AA8" s="4">
        <v>93</v>
      </c>
      <c r="AB8" s="4">
        <v>6.7</v>
      </c>
      <c r="AD8" s="4">
        <v>40</v>
      </c>
      <c r="AE8" s="4">
        <v>50</v>
      </c>
      <c r="AF8" s="4">
        <v>45</v>
      </c>
      <c r="AG8" s="4">
        <v>20</v>
      </c>
      <c r="AH8" s="4" t="s">
        <v>107</v>
      </c>
      <c r="AI8" s="4">
        <v>20</v>
      </c>
      <c r="AJ8" s="4">
        <v>10</v>
      </c>
      <c r="AK8" s="4">
        <v>10</v>
      </c>
      <c r="AL8" s="4">
        <v>30</v>
      </c>
      <c r="AM8" s="4" t="s">
        <v>107</v>
      </c>
      <c r="AN8" s="4">
        <v>3013</v>
      </c>
      <c r="AO8" s="4">
        <v>6.84</v>
      </c>
      <c r="AP8" s="4">
        <v>53.8</v>
      </c>
      <c r="AQ8" t="s">
        <v>115</v>
      </c>
    </row>
    <row r="9" spans="1:43">
      <c r="A9" t="s">
        <v>74</v>
      </c>
      <c r="B9" s="6" t="s">
        <v>26</v>
      </c>
      <c r="C9" s="16">
        <v>41080</v>
      </c>
      <c r="D9" t="s">
        <v>41</v>
      </c>
      <c r="E9" t="s">
        <v>32</v>
      </c>
      <c r="F9" t="s">
        <v>44</v>
      </c>
      <c r="G9" s="4">
        <v>5</v>
      </c>
      <c r="H9" s="4">
        <v>1.625</v>
      </c>
      <c r="I9" s="4">
        <v>3.1749999999999998</v>
      </c>
      <c r="J9" s="4">
        <v>1.45</v>
      </c>
      <c r="K9" s="4">
        <v>2.4750000000000001</v>
      </c>
      <c r="L9" s="4">
        <v>89</v>
      </c>
      <c r="M9" s="4">
        <v>88</v>
      </c>
      <c r="N9" s="4">
        <v>83</v>
      </c>
      <c r="O9" s="4">
        <v>76</v>
      </c>
      <c r="P9" s="4">
        <v>72</v>
      </c>
      <c r="Q9" s="4">
        <v>70</v>
      </c>
      <c r="R9" s="4">
        <v>90</v>
      </c>
      <c r="S9" s="4">
        <v>77</v>
      </c>
      <c r="T9" s="4">
        <v>63</v>
      </c>
      <c r="U9" s="4">
        <v>59</v>
      </c>
      <c r="V9" s="4">
        <v>74</v>
      </c>
      <c r="W9" s="4">
        <v>76</v>
      </c>
      <c r="X9" s="4">
        <v>84</v>
      </c>
      <c r="Y9" s="4">
        <v>86</v>
      </c>
      <c r="Z9" s="4">
        <v>85</v>
      </c>
      <c r="AA9" s="4">
        <v>92</v>
      </c>
      <c r="AB9" s="4">
        <v>6.7</v>
      </c>
      <c r="AD9" s="4">
        <v>20</v>
      </c>
      <c r="AE9" s="4">
        <v>35</v>
      </c>
      <c r="AF9" s="4">
        <v>25</v>
      </c>
      <c r="AG9" s="4">
        <v>20</v>
      </c>
      <c r="AH9" s="4">
        <v>25</v>
      </c>
      <c r="AI9" s="4">
        <v>5</v>
      </c>
      <c r="AJ9" s="4">
        <v>5</v>
      </c>
      <c r="AK9" s="4">
        <v>5</v>
      </c>
      <c r="AL9" s="4">
        <v>5</v>
      </c>
      <c r="AM9" s="4">
        <v>5</v>
      </c>
      <c r="AN9" s="4">
        <v>1890</v>
      </c>
      <c r="AO9" s="4">
        <v>4.1900000000000004</v>
      </c>
      <c r="AP9" s="4">
        <v>27.2</v>
      </c>
      <c r="AQ9" t="s">
        <v>116</v>
      </c>
    </row>
    <row r="10" spans="1:43">
      <c r="A10" t="s">
        <v>35</v>
      </c>
      <c r="B10" s="6" t="s">
        <v>26</v>
      </c>
      <c r="C10" s="16">
        <v>41078</v>
      </c>
      <c r="D10" t="s">
        <v>27</v>
      </c>
      <c r="E10" t="s">
        <v>28</v>
      </c>
      <c r="F10" t="s">
        <v>44</v>
      </c>
      <c r="G10" s="4">
        <v>1</v>
      </c>
      <c r="H10" s="4">
        <v>2.0499999999999998</v>
      </c>
      <c r="I10" s="4">
        <v>1.75</v>
      </c>
      <c r="J10" s="4">
        <v>0.75</v>
      </c>
      <c r="K10" s="4">
        <v>3.3999999999999995</v>
      </c>
      <c r="L10" s="4">
        <v>52</v>
      </c>
      <c r="M10" s="4">
        <v>48</v>
      </c>
      <c r="N10" s="4">
        <v>14</v>
      </c>
      <c r="O10" s="4">
        <v>55</v>
      </c>
      <c r="P10" s="4">
        <v>85</v>
      </c>
      <c r="Q10" s="4">
        <v>83</v>
      </c>
      <c r="R10" s="4">
        <v>85</v>
      </c>
      <c r="S10" s="4">
        <v>88</v>
      </c>
      <c r="T10" s="4">
        <v>75</v>
      </c>
      <c r="U10" s="4">
        <v>28</v>
      </c>
      <c r="V10" s="4">
        <v>25</v>
      </c>
      <c r="W10" s="4">
        <v>20</v>
      </c>
      <c r="X10" s="4">
        <v>68</v>
      </c>
      <c r="Y10" s="4">
        <v>79</v>
      </c>
      <c r="Z10" s="4">
        <v>73</v>
      </c>
      <c r="AA10" s="4">
        <v>54</v>
      </c>
      <c r="AB10" s="4">
        <v>7</v>
      </c>
      <c r="AD10" s="4">
        <v>35</v>
      </c>
      <c r="AE10" s="4">
        <v>40</v>
      </c>
      <c r="AF10" s="4">
        <v>40</v>
      </c>
      <c r="AG10" s="4">
        <v>30</v>
      </c>
      <c r="AH10" s="4" t="s">
        <v>107</v>
      </c>
      <c r="AI10" s="4">
        <v>40</v>
      </c>
      <c r="AJ10" s="4">
        <v>15</v>
      </c>
      <c r="AK10" s="4">
        <v>10</v>
      </c>
      <c r="AL10" s="4">
        <v>15</v>
      </c>
      <c r="AM10" s="4" t="s">
        <v>107</v>
      </c>
      <c r="AN10" s="4">
        <v>2030</v>
      </c>
      <c r="AO10" s="4">
        <v>6.17</v>
      </c>
      <c r="AP10" s="4">
        <v>37.299999999999997</v>
      </c>
      <c r="AQ10" t="s">
        <v>117</v>
      </c>
    </row>
    <row r="11" spans="1:43">
      <c r="A11" t="s">
        <v>71</v>
      </c>
      <c r="B11" s="6" t="s">
        <v>26</v>
      </c>
      <c r="C11" s="16">
        <v>41075</v>
      </c>
      <c r="D11" t="s">
        <v>41</v>
      </c>
      <c r="E11" t="s">
        <v>32</v>
      </c>
      <c r="G11" s="4">
        <v>4.5</v>
      </c>
      <c r="H11" s="4">
        <v>1.85</v>
      </c>
      <c r="I11" s="4">
        <v>2.875</v>
      </c>
      <c r="J11" s="4">
        <v>1.5</v>
      </c>
      <c r="K11" s="4">
        <v>1.375</v>
      </c>
      <c r="L11" s="4">
        <v>78</v>
      </c>
      <c r="M11" s="4">
        <v>82</v>
      </c>
      <c r="N11" s="4">
        <v>86</v>
      </c>
      <c r="O11" s="4">
        <v>70</v>
      </c>
      <c r="P11" s="4">
        <v>67</v>
      </c>
      <c r="Q11" s="4">
        <v>81</v>
      </c>
      <c r="R11" s="4">
        <v>90</v>
      </c>
      <c r="S11" s="4">
        <v>83</v>
      </c>
      <c r="T11" s="4">
        <v>83</v>
      </c>
      <c r="U11" s="4">
        <v>81</v>
      </c>
      <c r="V11" s="4">
        <v>81</v>
      </c>
      <c r="W11" s="4">
        <v>92</v>
      </c>
      <c r="X11" s="4">
        <v>45</v>
      </c>
      <c r="Y11" s="4">
        <v>77</v>
      </c>
      <c r="Z11" s="4">
        <v>82</v>
      </c>
      <c r="AA11" s="4">
        <v>24</v>
      </c>
      <c r="AB11" s="4">
        <v>6.8</v>
      </c>
      <c r="AD11" s="4" t="s">
        <v>107</v>
      </c>
      <c r="AE11" s="4">
        <v>20</v>
      </c>
      <c r="AF11" s="4">
        <v>10</v>
      </c>
      <c r="AG11" s="4">
        <v>15</v>
      </c>
      <c r="AH11" s="4" t="s">
        <v>107</v>
      </c>
      <c r="AI11" s="4" t="s">
        <v>107</v>
      </c>
      <c r="AJ11" s="4">
        <v>0</v>
      </c>
      <c r="AK11" s="4">
        <v>10</v>
      </c>
      <c r="AL11" s="4">
        <v>10</v>
      </c>
      <c r="AM11" s="4" t="s">
        <v>107</v>
      </c>
      <c r="AN11" s="4">
        <v>2240</v>
      </c>
      <c r="AO11" s="4">
        <v>4.99</v>
      </c>
      <c r="AP11" s="4">
        <v>26.1</v>
      </c>
      <c r="AQ11" t="s">
        <v>118</v>
      </c>
    </row>
    <row r="12" spans="1:43">
      <c r="A12" t="s">
        <v>43</v>
      </c>
      <c r="B12" s="6" t="s">
        <v>26</v>
      </c>
      <c r="C12" s="16">
        <v>41073</v>
      </c>
      <c r="D12" t="s">
        <v>41</v>
      </c>
      <c r="E12" t="s">
        <v>28</v>
      </c>
      <c r="F12" t="s">
        <v>36</v>
      </c>
      <c r="G12" s="4">
        <v>1</v>
      </c>
      <c r="H12" s="4">
        <v>4.125</v>
      </c>
      <c r="I12" s="4">
        <v>1.75</v>
      </c>
      <c r="J12" s="4">
        <v>2.125</v>
      </c>
      <c r="K12" s="4">
        <v>2.125</v>
      </c>
      <c r="L12" s="4">
        <v>58</v>
      </c>
      <c r="M12" s="4">
        <v>46</v>
      </c>
      <c r="N12" s="4">
        <v>82</v>
      </c>
      <c r="O12" s="4">
        <v>31</v>
      </c>
      <c r="P12" s="4">
        <v>12</v>
      </c>
      <c r="Q12" s="4">
        <v>13</v>
      </c>
      <c r="R12" s="4">
        <v>16</v>
      </c>
      <c r="S12" s="4">
        <v>39</v>
      </c>
      <c r="T12" s="4">
        <v>37</v>
      </c>
      <c r="U12" s="4">
        <v>32</v>
      </c>
      <c r="V12" s="4">
        <v>8</v>
      </c>
      <c r="W12" s="4">
        <v>29</v>
      </c>
      <c r="X12" s="4">
        <v>43</v>
      </c>
      <c r="Y12" s="4">
        <v>30</v>
      </c>
      <c r="Z12" s="4">
        <v>31</v>
      </c>
      <c r="AA12" s="4">
        <v>75</v>
      </c>
      <c r="AB12" s="4">
        <v>5.9</v>
      </c>
      <c r="AD12" s="4">
        <v>10</v>
      </c>
      <c r="AE12" s="4">
        <v>20</v>
      </c>
      <c r="AF12" s="4">
        <v>20</v>
      </c>
      <c r="AG12" s="4">
        <v>80</v>
      </c>
      <c r="AH12" s="4" t="s">
        <v>107</v>
      </c>
      <c r="AI12" s="4">
        <v>5</v>
      </c>
      <c r="AJ12" s="4">
        <v>5</v>
      </c>
      <c r="AK12" s="4">
        <v>0</v>
      </c>
      <c r="AL12" s="4">
        <v>0</v>
      </c>
      <c r="AM12" s="4" t="s">
        <v>107</v>
      </c>
      <c r="AN12" s="4">
        <v>3010</v>
      </c>
      <c r="AO12" s="4">
        <v>5.75</v>
      </c>
      <c r="AP12" s="4">
        <v>49.1</v>
      </c>
      <c r="AQ12" t="s">
        <v>119</v>
      </c>
    </row>
    <row r="13" spans="1:43">
      <c r="A13" t="s">
        <v>59</v>
      </c>
      <c r="B13" s="6" t="s">
        <v>26</v>
      </c>
      <c r="C13" s="16">
        <v>41072</v>
      </c>
      <c r="D13" t="s">
        <v>27</v>
      </c>
      <c r="E13" t="s">
        <v>28</v>
      </c>
      <c r="F13" t="s">
        <v>36</v>
      </c>
      <c r="G13" s="4">
        <v>1</v>
      </c>
      <c r="H13" s="4">
        <v>3</v>
      </c>
      <c r="I13" s="4">
        <v>3</v>
      </c>
      <c r="J13" s="4">
        <v>4</v>
      </c>
      <c r="K13" s="4">
        <v>6</v>
      </c>
      <c r="L13" s="4">
        <v>48</v>
      </c>
      <c r="M13" s="4">
        <v>54</v>
      </c>
      <c r="N13" s="4">
        <v>89</v>
      </c>
      <c r="O13" s="4">
        <v>91</v>
      </c>
      <c r="P13" s="4">
        <v>90</v>
      </c>
      <c r="Q13" s="4">
        <v>94</v>
      </c>
      <c r="R13" s="4">
        <v>94</v>
      </c>
      <c r="S13" s="4">
        <v>94</v>
      </c>
      <c r="T13" s="4">
        <v>92</v>
      </c>
      <c r="U13" s="4">
        <v>88</v>
      </c>
      <c r="V13" s="4">
        <v>94</v>
      </c>
      <c r="W13" s="4">
        <v>92</v>
      </c>
      <c r="X13" s="4">
        <v>86</v>
      </c>
      <c r="Y13" s="4">
        <v>81</v>
      </c>
      <c r="Z13" s="4">
        <v>80</v>
      </c>
      <c r="AA13" s="4">
        <v>85</v>
      </c>
      <c r="AB13" s="4">
        <v>6.3</v>
      </c>
      <c r="AD13" s="4" t="s">
        <v>107</v>
      </c>
      <c r="AE13" s="4">
        <v>45</v>
      </c>
      <c r="AF13" s="4">
        <v>10</v>
      </c>
      <c r="AG13" s="4">
        <v>40</v>
      </c>
      <c r="AH13" s="4" t="s">
        <v>107</v>
      </c>
      <c r="AI13" s="4" t="s">
        <v>107</v>
      </c>
      <c r="AJ13" s="4">
        <v>5</v>
      </c>
      <c r="AK13" s="4">
        <v>0</v>
      </c>
      <c r="AL13" s="4">
        <v>1</v>
      </c>
      <c r="AM13" s="4" t="s">
        <v>107</v>
      </c>
      <c r="AN13" s="4">
        <v>2240</v>
      </c>
      <c r="AO13" s="4">
        <v>4.3899999999999997</v>
      </c>
      <c r="AP13" s="4">
        <v>47.1</v>
      </c>
      <c r="AQ13" t="s">
        <v>120</v>
      </c>
    </row>
    <row r="14" spans="1:43">
      <c r="A14" t="s">
        <v>52</v>
      </c>
      <c r="B14" s="6" t="s">
        <v>26</v>
      </c>
      <c r="C14" s="16">
        <v>41068</v>
      </c>
      <c r="D14" t="s">
        <v>41</v>
      </c>
      <c r="E14" t="s">
        <v>28</v>
      </c>
      <c r="F14" t="s">
        <v>33</v>
      </c>
      <c r="G14" s="4">
        <v>1</v>
      </c>
      <c r="H14" s="4">
        <v>3.25</v>
      </c>
      <c r="I14" s="4">
        <v>2.125</v>
      </c>
      <c r="J14" s="4">
        <v>1.375</v>
      </c>
      <c r="K14" s="4">
        <v>1.5</v>
      </c>
      <c r="L14" s="4">
        <v>75</v>
      </c>
      <c r="M14" s="4">
        <v>68</v>
      </c>
      <c r="N14" s="4">
        <v>48</v>
      </c>
      <c r="O14" s="4">
        <v>91</v>
      </c>
      <c r="P14" s="4">
        <v>28</v>
      </c>
      <c r="Q14" s="4">
        <v>56</v>
      </c>
      <c r="R14" s="4">
        <v>44</v>
      </c>
      <c r="S14" s="4">
        <v>11</v>
      </c>
      <c r="T14" s="4">
        <v>14</v>
      </c>
      <c r="U14" s="4">
        <v>43</v>
      </c>
      <c r="V14" s="4">
        <v>21</v>
      </c>
      <c r="W14" s="4">
        <v>48</v>
      </c>
      <c r="X14" s="4">
        <v>77</v>
      </c>
      <c r="Y14" s="4">
        <v>82</v>
      </c>
      <c r="Z14" s="4">
        <v>90</v>
      </c>
      <c r="AA14" s="4">
        <v>71</v>
      </c>
      <c r="AB14" s="4">
        <v>5.8</v>
      </c>
      <c r="AD14" s="4">
        <v>25</v>
      </c>
      <c r="AE14" s="4">
        <v>30</v>
      </c>
      <c r="AF14" s="4">
        <v>30</v>
      </c>
      <c r="AG14" s="4">
        <v>15</v>
      </c>
      <c r="AH14" s="4" t="s">
        <v>107</v>
      </c>
      <c r="AI14" s="4">
        <v>15</v>
      </c>
      <c r="AJ14" s="4">
        <v>5</v>
      </c>
      <c r="AK14" s="4">
        <v>10</v>
      </c>
      <c r="AL14" s="4">
        <v>5</v>
      </c>
      <c r="AM14" s="4" t="s">
        <v>107</v>
      </c>
      <c r="AN14" s="4">
        <v>3640</v>
      </c>
      <c r="AO14" s="4">
        <v>7.03</v>
      </c>
      <c r="AP14" s="4">
        <v>42.3</v>
      </c>
      <c r="AQ14" t="s">
        <v>121</v>
      </c>
    </row>
    <row r="15" spans="1:43">
      <c r="A15" t="s">
        <v>68</v>
      </c>
      <c r="B15" s="6" t="s">
        <v>26</v>
      </c>
      <c r="C15" s="16">
        <v>41067</v>
      </c>
      <c r="D15" t="s">
        <v>41</v>
      </c>
      <c r="E15" t="s">
        <v>28</v>
      </c>
      <c r="F15" t="s">
        <v>33</v>
      </c>
      <c r="G15" s="4">
        <v>1.5</v>
      </c>
      <c r="H15" s="4">
        <v>1.875</v>
      </c>
      <c r="I15" s="4">
        <v>5.875</v>
      </c>
      <c r="J15" s="4">
        <v>3.5</v>
      </c>
      <c r="K15" s="4">
        <v>12.375</v>
      </c>
      <c r="L15" s="4">
        <v>86</v>
      </c>
      <c r="M15" s="4">
        <v>79</v>
      </c>
      <c r="N15" s="4">
        <v>91</v>
      </c>
      <c r="O15" s="4">
        <v>61</v>
      </c>
      <c r="P15" s="4">
        <v>46</v>
      </c>
      <c r="Q15" s="4">
        <v>79</v>
      </c>
      <c r="R15" s="4">
        <v>56</v>
      </c>
      <c r="S15" s="4">
        <v>14</v>
      </c>
      <c r="T15" s="4">
        <v>60</v>
      </c>
      <c r="U15" s="4">
        <v>92</v>
      </c>
      <c r="V15" s="4">
        <v>50</v>
      </c>
      <c r="W15" s="4">
        <v>88</v>
      </c>
      <c r="X15" s="4">
        <v>48</v>
      </c>
      <c r="Y15" s="4">
        <v>25</v>
      </c>
      <c r="Z15" s="4">
        <v>53</v>
      </c>
      <c r="AA15" s="4">
        <v>58</v>
      </c>
      <c r="AB15" s="4">
        <v>6.5</v>
      </c>
      <c r="AD15" s="4">
        <v>55</v>
      </c>
      <c r="AE15" s="4">
        <v>25</v>
      </c>
      <c r="AF15" s="4">
        <v>30</v>
      </c>
      <c r="AG15" s="4">
        <v>20</v>
      </c>
      <c r="AH15" s="4" t="s">
        <v>107</v>
      </c>
      <c r="AI15" s="4">
        <v>40</v>
      </c>
      <c r="AJ15" s="4">
        <v>35</v>
      </c>
      <c r="AK15" s="4">
        <v>20</v>
      </c>
      <c r="AL15" s="4">
        <v>20</v>
      </c>
      <c r="AM15" s="4" t="s">
        <v>107</v>
      </c>
      <c r="AN15" s="4">
        <v>2380</v>
      </c>
      <c r="AO15" s="4">
        <v>11.4</v>
      </c>
      <c r="AP15" s="4">
        <v>50.7</v>
      </c>
      <c r="AQ15" t="s">
        <v>122</v>
      </c>
    </row>
    <row r="16" spans="1:43">
      <c r="A16" t="s">
        <v>70</v>
      </c>
      <c r="B16" s="6" t="s">
        <v>26</v>
      </c>
      <c r="C16" s="16">
        <v>41066</v>
      </c>
      <c r="D16" t="s">
        <v>27</v>
      </c>
      <c r="E16" t="s">
        <v>28</v>
      </c>
      <c r="F16" t="s">
        <v>123</v>
      </c>
      <c r="G16" s="4">
        <v>2</v>
      </c>
      <c r="H16" s="4">
        <v>0.64999999999999991</v>
      </c>
      <c r="I16" s="4">
        <v>2.75</v>
      </c>
      <c r="J16" s="4">
        <v>0.8</v>
      </c>
      <c r="K16" s="4">
        <v>1.65</v>
      </c>
      <c r="L16" s="4">
        <v>62</v>
      </c>
      <c r="M16" s="4">
        <v>54</v>
      </c>
      <c r="N16" s="4">
        <v>77</v>
      </c>
      <c r="O16" s="4">
        <v>58</v>
      </c>
      <c r="P16" s="4">
        <v>91</v>
      </c>
      <c r="Q16" s="4">
        <v>93</v>
      </c>
      <c r="R16" s="4">
        <v>73</v>
      </c>
      <c r="S16" s="4">
        <v>38</v>
      </c>
      <c r="T16" s="4">
        <v>30</v>
      </c>
      <c r="U16" s="4">
        <v>74</v>
      </c>
      <c r="V16" s="4">
        <v>92</v>
      </c>
      <c r="W16" s="4">
        <v>76</v>
      </c>
      <c r="X16" s="4">
        <v>59</v>
      </c>
      <c r="Y16" s="4">
        <v>67</v>
      </c>
      <c r="Z16" s="4">
        <v>33</v>
      </c>
      <c r="AA16" s="4">
        <v>28</v>
      </c>
      <c r="AB16" s="4">
        <v>6.7</v>
      </c>
      <c r="AD16" s="4">
        <v>40</v>
      </c>
      <c r="AE16" s="4">
        <v>30</v>
      </c>
      <c r="AF16" s="4">
        <v>30</v>
      </c>
      <c r="AG16" s="4">
        <v>10</v>
      </c>
      <c r="AH16" s="4" t="s">
        <v>107</v>
      </c>
      <c r="AI16" s="4">
        <v>35</v>
      </c>
      <c r="AJ16" s="4">
        <v>20</v>
      </c>
      <c r="AK16" s="4">
        <v>10</v>
      </c>
      <c r="AL16" s="4">
        <v>20</v>
      </c>
      <c r="AM16" s="4" t="s">
        <v>107</v>
      </c>
      <c r="AN16" s="4">
        <v>2660</v>
      </c>
      <c r="AO16" s="4">
        <v>3.03</v>
      </c>
      <c r="AP16" s="4">
        <v>42</v>
      </c>
      <c r="AQ16" t="s">
        <v>124</v>
      </c>
    </row>
    <row r="17" spans="1:43">
      <c r="A17" t="s">
        <v>48</v>
      </c>
      <c r="B17" s="6" t="s">
        <v>26</v>
      </c>
      <c r="C17" s="16">
        <v>41065</v>
      </c>
      <c r="D17" t="s">
        <v>41</v>
      </c>
      <c r="E17" t="s">
        <v>32</v>
      </c>
      <c r="F17" t="s">
        <v>125</v>
      </c>
      <c r="G17" s="4">
        <v>5</v>
      </c>
      <c r="H17" s="4">
        <v>3</v>
      </c>
      <c r="I17" s="4">
        <v>4.125</v>
      </c>
      <c r="J17" s="4">
        <v>4.5750000000000002</v>
      </c>
      <c r="K17" s="4">
        <v>4.25</v>
      </c>
      <c r="L17" s="4">
        <v>68</v>
      </c>
      <c r="M17" s="4">
        <v>69</v>
      </c>
      <c r="N17" s="4">
        <v>84</v>
      </c>
      <c r="O17" s="4">
        <v>73</v>
      </c>
      <c r="P17" s="4">
        <v>88</v>
      </c>
      <c r="Q17" s="4">
        <v>72</v>
      </c>
      <c r="R17" s="4">
        <v>76</v>
      </c>
      <c r="S17" s="4">
        <v>67</v>
      </c>
      <c r="T17" s="4">
        <v>79</v>
      </c>
      <c r="U17" s="4">
        <v>69</v>
      </c>
      <c r="V17" s="4">
        <v>77</v>
      </c>
      <c r="W17" s="4">
        <v>69</v>
      </c>
      <c r="X17" s="4">
        <v>77</v>
      </c>
      <c r="Y17" s="4">
        <v>74</v>
      </c>
      <c r="Z17" s="4">
        <v>75</v>
      </c>
      <c r="AA17" s="4">
        <v>75</v>
      </c>
      <c r="AB17" s="4">
        <v>6.3</v>
      </c>
      <c r="AD17" s="4">
        <v>0</v>
      </c>
      <c r="AE17" s="4">
        <v>15</v>
      </c>
      <c r="AF17" s="4">
        <v>15</v>
      </c>
      <c r="AG17" s="4">
        <v>10</v>
      </c>
      <c r="AH17" s="4" t="s">
        <v>107</v>
      </c>
      <c r="AI17" s="4">
        <v>25</v>
      </c>
      <c r="AJ17" s="4">
        <v>30</v>
      </c>
      <c r="AK17" s="4">
        <v>5</v>
      </c>
      <c r="AL17" s="4">
        <v>20</v>
      </c>
      <c r="AM17" s="4" t="s">
        <v>107</v>
      </c>
      <c r="AN17" s="4">
        <v>3220</v>
      </c>
      <c r="AO17" s="4">
        <v>16.8</v>
      </c>
      <c r="AP17" s="4">
        <v>50.5</v>
      </c>
      <c r="AQ17" t="s">
        <v>126</v>
      </c>
    </row>
    <row r="18" spans="1:43">
      <c r="A18" t="s">
        <v>34</v>
      </c>
      <c r="B18" s="6" t="s">
        <v>26</v>
      </c>
      <c r="C18" s="16">
        <v>41061</v>
      </c>
      <c r="D18" t="s">
        <v>27</v>
      </c>
      <c r="E18" t="s">
        <v>32</v>
      </c>
      <c r="F18" t="s">
        <v>33</v>
      </c>
      <c r="G18">
        <v>5</v>
      </c>
      <c r="H18">
        <v>2.375</v>
      </c>
      <c r="I18">
        <v>3.875</v>
      </c>
      <c r="J18">
        <v>6.25</v>
      </c>
      <c r="K18">
        <v>2.375</v>
      </c>
      <c r="L18" s="4">
        <v>83</v>
      </c>
      <c r="M18" s="4">
        <v>75</v>
      </c>
      <c r="N18" s="4">
        <v>80</v>
      </c>
      <c r="O18" s="4">
        <v>62</v>
      </c>
      <c r="P18" s="4">
        <v>73</v>
      </c>
      <c r="Q18" s="4">
        <v>67</v>
      </c>
      <c r="R18" s="4">
        <v>72</v>
      </c>
      <c r="S18" s="4">
        <v>59</v>
      </c>
      <c r="T18" s="4">
        <v>73</v>
      </c>
      <c r="U18" s="4">
        <v>61</v>
      </c>
      <c r="V18" s="4">
        <v>78</v>
      </c>
      <c r="W18" s="4">
        <v>56</v>
      </c>
      <c r="X18" s="4">
        <v>83</v>
      </c>
      <c r="Y18" s="4">
        <v>70</v>
      </c>
      <c r="Z18" s="4">
        <v>83</v>
      </c>
      <c r="AA18" s="4">
        <v>75</v>
      </c>
      <c r="AB18" s="4">
        <v>5.7</v>
      </c>
      <c r="AC18"/>
      <c r="AD18" s="4">
        <v>0</v>
      </c>
      <c r="AE18" s="4">
        <v>5</v>
      </c>
      <c r="AF18" s="4">
        <v>5</v>
      </c>
      <c r="AG18" s="4">
        <v>1</v>
      </c>
      <c r="AH18" s="4" t="s">
        <v>107</v>
      </c>
      <c r="AI18" s="4">
        <v>2</v>
      </c>
      <c r="AJ18" s="4">
        <v>1</v>
      </c>
      <c r="AK18" s="4">
        <v>2</v>
      </c>
      <c r="AL18" s="4">
        <v>5</v>
      </c>
      <c r="AM18" s="4" t="s">
        <v>107</v>
      </c>
      <c r="AN18" s="4">
        <v>3640</v>
      </c>
      <c r="AO18" s="4">
        <v>7.71</v>
      </c>
      <c r="AP18" s="4">
        <v>51.4</v>
      </c>
      <c r="AQ18" t="s">
        <v>127</v>
      </c>
    </row>
    <row r="19" spans="1:43">
      <c r="A19" t="s">
        <v>42</v>
      </c>
      <c r="B19" s="6" t="s">
        <v>26</v>
      </c>
      <c r="C19" s="16">
        <v>41057</v>
      </c>
      <c r="D19" t="s">
        <v>41</v>
      </c>
      <c r="E19" t="s">
        <v>28</v>
      </c>
      <c r="F19" t="s">
        <v>36</v>
      </c>
      <c r="G19" s="4">
        <v>1.5</v>
      </c>
      <c r="H19" s="4">
        <v>2.9749999999999996</v>
      </c>
      <c r="I19" s="4">
        <v>1.875</v>
      </c>
      <c r="J19" s="4">
        <v>2.1750000000000003</v>
      </c>
      <c r="K19" s="4">
        <v>1.7749999999999999</v>
      </c>
      <c r="L19" s="4">
        <v>86</v>
      </c>
      <c r="M19" s="4">
        <v>79</v>
      </c>
      <c r="N19" s="4">
        <v>90</v>
      </c>
      <c r="O19" s="4">
        <v>91</v>
      </c>
      <c r="P19" s="4">
        <v>32</v>
      </c>
      <c r="Q19" s="4">
        <v>83</v>
      </c>
      <c r="R19" s="4">
        <v>43</v>
      </c>
      <c r="S19" s="4">
        <v>82</v>
      </c>
      <c r="T19" s="4">
        <v>70</v>
      </c>
      <c r="U19" s="4">
        <v>82</v>
      </c>
      <c r="V19" s="4">
        <v>64</v>
      </c>
      <c r="W19" s="4">
        <v>79</v>
      </c>
      <c r="X19" s="4">
        <v>74</v>
      </c>
      <c r="Y19" s="4">
        <v>58</v>
      </c>
      <c r="Z19" s="4">
        <v>38</v>
      </c>
      <c r="AA19" s="4">
        <v>61</v>
      </c>
      <c r="AB19" s="4">
        <v>5.2</v>
      </c>
      <c r="AD19" s="4">
        <v>70</v>
      </c>
      <c r="AE19" s="4">
        <v>10</v>
      </c>
      <c r="AF19" s="4">
        <v>0</v>
      </c>
      <c r="AG19" s="4">
        <v>20</v>
      </c>
      <c r="AH19" s="4" t="s">
        <v>107</v>
      </c>
      <c r="AI19" s="4">
        <v>35</v>
      </c>
      <c r="AJ19" s="4">
        <v>30</v>
      </c>
      <c r="AK19" s="4">
        <v>10</v>
      </c>
      <c r="AL19" s="4">
        <v>15</v>
      </c>
      <c r="AM19" s="4" t="s">
        <v>107</v>
      </c>
      <c r="AN19" s="4">
        <v>5040</v>
      </c>
      <c r="AO19" s="4">
        <v>8.17</v>
      </c>
      <c r="AP19" s="4">
        <v>105</v>
      </c>
      <c r="AQ19" t="s">
        <v>128</v>
      </c>
    </row>
    <row r="20" spans="1:43">
      <c r="A20" t="s">
        <v>37</v>
      </c>
      <c r="B20" s="6" t="s">
        <v>26</v>
      </c>
      <c r="C20" s="16">
        <v>41054</v>
      </c>
      <c r="D20" t="s">
        <v>27</v>
      </c>
      <c r="E20" t="s">
        <v>28</v>
      </c>
      <c r="F20" t="s">
        <v>53</v>
      </c>
      <c r="G20" s="4">
        <v>1</v>
      </c>
      <c r="H20" s="4">
        <v>3.375</v>
      </c>
      <c r="I20" s="4">
        <v>4</v>
      </c>
      <c r="J20" s="4">
        <v>2.375</v>
      </c>
      <c r="K20" s="4">
        <v>4.125</v>
      </c>
      <c r="L20" s="4">
        <v>42</v>
      </c>
      <c r="M20" s="4">
        <v>47</v>
      </c>
      <c r="N20" s="4">
        <v>33</v>
      </c>
      <c r="O20" s="4">
        <v>54</v>
      </c>
      <c r="P20" s="4">
        <v>57</v>
      </c>
      <c r="Q20" s="4">
        <v>75</v>
      </c>
      <c r="R20" s="4">
        <v>48</v>
      </c>
      <c r="S20" s="4">
        <v>53</v>
      </c>
      <c r="T20" s="4">
        <v>66</v>
      </c>
      <c r="U20" s="4">
        <v>74</v>
      </c>
      <c r="V20" s="4">
        <v>72</v>
      </c>
      <c r="W20" s="4">
        <v>31</v>
      </c>
      <c r="X20" s="4">
        <v>56</v>
      </c>
      <c r="Y20" s="4">
        <v>84</v>
      </c>
      <c r="Z20" s="4">
        <v>77</v>
      </c>
      <c r="AA20" s="4">
        <v>76</v>
      </c>
      <c r="AB20" s="4">
        <v>6.1</v>
      </c>
      <c r="AD20" s="4">
        <v>65</v>
      </c>
      <c r="AE20" s="4">
        <v>80</v>
      </c>
      <c r="AF20" s="4">
        <v>40</v>
      </c>
      <c r="AG20" s="4">
        <v>40</v>
      </c>
      <c r="AH20" s="4" t="s">
        <v>107</v>
      </c>
      <c r="AI20" s="4">
        <v>15</v>
      </c>
      <c r="AJ20" s="4">
        <v>5</v>
      </c>
      <c r="AK20" s="4">
        <v>10</v>
      </c>
      <c r="AL20" s="4">
        <v>15</v>
      </c>
      <c r="AM20" s="4" t="s">
        <v>107</v>
      </c>
      <c r="AN20" s="4">
        <v>1680</v>
      </c>
      <c r="AO20" s="4">
        <v>5.2</v>
      </c>
      <c r="AP20" s="4">
        <v>44.5</v>
      </c>
      <c r="AQ20" t="s">
        <v>129</v>
      </c>
    </row>
    <row r="21" spans="1:43">
      <c r="A21" t="s">
        <v>65</v>
      </c>
      <c r="B21" s="6" t="s">
        <v>26</v>
      </c>
      <c r="C21" s="16">
        <v>41053</v>
      </c>
      <c r="D21" t="s">
        <v>41</v>
      </c>
      <c r="E21" t="s">
        <v>32</v>
      </c>
      <c r="F21" t="s">
        <v>33</v>
      </c>
      <c r="G21" s="4">
        <v>4</v>
      </c>
      <c r="H21" s="4">
        <v>4.5</v>
      </c>
      <c r="I21" s="4">
        <v>2.75</v>
      </c>
      <c r="J21" s="4">
        <v>3</v>
      </c>
      <c r="K21" s="4">
        <v>2.375</v>
      </c>
      <c r="L21" s="4">
        <v>86</v>
      </c>
      <c r="M21" s="4">
        <v>67</v>
      </c>
      <c r="N21" s="4">
        <v>75</v>
      </c>
      <c r="O21" s="4">
        <v>71</v>
      </c>
      <c r="P21" s="4">
        <v>70</v>
      </c>
      <c r="Q21" s="4">
        <v>72</v>
      </c>
      <c r="R21" s="4">
        <v>74</v>
      </c>
      <c r="S21" s="4">
        <v>83</v>
      </c>
      <c r="T21" s="4">
        <v>83</v>
      </c>
      <c r="U21" s="4">
        <v>93</v>
      </c>
      <c r="V21" s="4">
        <v>77</v>
      </c>
      <c r="W21" s="4">
        <v>77</v>
      </c>
      <c r="X21" s="4">
        <v>48</v>
      </c>
      <c r="Y21" s="4">
        <v>80</v>
      </c>
      <c r="Z21" s="4">
        <v>83</v>
      </c>
      <c r="AA21" s="4">
        <v>56</v>
      </c>
      <c r="AB21" s="4">
        <v>6.6</v>
      </c>
      <c r="AD21" s="4">
        <v>50</v>
      </c>
      <c r="AE21" s="4">
        <v>40</v>
      </c>
      <c r="AF21" s="4">
        <v>20</v>
      </c>
      <c r="AG21" s="4">
        <v>30</v>
      </c>
      <c r="AH21" s="4" t="s">
        <v>107</v>
      </c>
      <c r="AI21" s="4">
        <v>10</v>
      </c>
      <c r="AJ21" s="4">
        <v>0</v>
      </c>
      <c r="AK21" s="4">
        <v>20</v>
      </c>
      <c r="AL21" s="4">
        <v>5</v>
      </c>
      <c r="AM21" s="4" t="s">
        <v>107</v>
      </c>
      <c r="AN21" s="4">
        <v>6370</v>
      </c>
      <c r="AO21" s="4">
        <v>9.69</v>
      </c>
      <c r="AP21" s="4">
        <v>120</v>
      </c>
      <c r="AQ21" t="s">
        <v>130</v>
      </c>
    </row>
    <row r="22" spans="1:43">
      <c r="A22" t="s">
        <v>47</v>
      </c>
      <c r="B22" s="6" t="s">
        <v>26</v>
      </c>
      <c r="C22" s="16">
        <v>41047</v>
      </c>
      <c r="D22" t="s">
        <v>41</v>
      </c>
      <c r="E22" t="s">
        <v>28</v>
      </c>
      <c r="F22" t="s">
        <v>33</v>
      </c>
      <c r="G22" s="4">
        <v>1</v>
      </c>
      <c r="H22" s="4">
        <v>5.55</v>
      </c>
      <c r="I22" s="4">
        <v>2.4000000000000004</v>
      </c>
      <c r="J22" s="4">
        <v>5.35</v>
      </c>
      <c r="K22" s="4">
        <v>3.0749999999999997</v>
      </c>
      <c r="L22" s="4">
        <v>62</v>
      </c>
      <c r="M22" s="4">
        <v>61</v>
      </c>
      <c r="N22" s="4">
        <v>67</v>
      </c>
      <c r="O22" s="4">
        <v>50</v>
      </c>
      <c r="P22" s="4">
        <v>59</v>
      </c>
      <c r="Q22" s="4">
        <v>36</v>
      </c>
      <c r="R22" s="4">
        <v>81</v>
      </c>
      <c r="S22" s="4">
        <v>62</v>
      </c>
      <c r="T22" s="4">
        <v>57</v>
      </c>
      <c r="U22" s="4">
        <v>87</v>
      </c>
      <c r="V22" s="4">
        <v>90</v>
      </c>
      <c r="W22" s="4">
        <v>88</v>
      </c>
      <c r="X22" s="4">
        <v>70</v>
      </c>
      <c r="Y22" s="4">
        <v>95</v>
      </c>
      <c r="Z22" s="4">
        <v>81</v>
      </c>
      <c r="AA22" s="4">
        <v>81</v>
      </c>
      <c r="AB22" s="4">
        <v>5.5</v>
      </c>
      <c r="AD22" s="4">
        <v>50</v>
      </c>
      <c r="AE22" s="4">
        <v>20</v>
      </c>
      <c r="AF22" s="4">
        <v>20</v>
      </c>
      <c r="AG22" s="4">
        <v>25</v>
      </c>
      <c r="AH22" s="4" t="s">
        <v>107</v>
      </c>
      <c r="AI22" s="4">
        <v>40</v>
      </c>
      <c r="AJ22" s="4">
        <v>20</v>
      </c>
      <c r="AK22" s="4">
        <v>40</v>
      </c>
      <c r="AL22" s="4">
        <v>30</v>
      </c>
      <c r="AM22" s="4" t="s">
        <v>107</v>
      </c>
      <c r="AN22" s="4">
        <v>2030</v>
      </c>
      <c r="AO22" s="4">
        <v>9.91</v>
      </c>
      <c r="AP22" s="4">
        <v>43.2</v>
      </c>
      <c r="AQ22" t="s">
        <v>131</v>
      </c>
    </row>
    <row r="23" spans="1:43">
      <c r="A23" t="s">
        <v>39</v>
      </c>
      <c r="B23" s="6" t="s">
        <v>26</v>
      </c>
      <c r="C23" s="16">
        <v>41044</v>
      </c>
      <c r="D23" t="s">
        <v>27</v>
      </c>
      <c r="E23" t="s">
        <v>28</v>
      </c>
      <c r="F23" t="s">
        <v>44</v>
      </c>
      <c r="G23" s="4">
        <v>1</v>
      </c>
      <c r="H23" s="4">
        <v>2.75</v>
      </c>
      <c r="I23" s="4">
        <v>3</v>
      </c>
      <c r="J23" s="4">
        <v>6</v>
      </c>
      <c r="K23" s="4">
        <v>4.5</v>
      </c>
      <c r="L23" s="4">
        <v>89</v>
      </c>
      <c r="M23" s="4">
        <v>84</v>
      </c>
      <c r="N23" s="4">
        <v>93</v>
      </c>
      <c r="O23" s="4">
        <v>74</v>
      </c>
      <c r="P23" s="4">
        <v>61</v>
      </c>
      <c r="Q23" s="4">
        <v>90</v>
      </c>
      <c r="R23" s="4">
        <v>90</v>
      </c>
      <c r="S23" s="4">
        <v>75</v>
      </c>
      <c r="T23" s="4">
        <v>74</v>
      </c>
      <c r="U23" s="4">
        <v>88</v>
      </c>
      <c r="V23" s="4">
        <v>66</v>
      </c>
      <c r="W23" s="4">
        <v>64</v>
      </c>
      <c r="X23" s="4">
        <v>84</v>
      </c>
      <c r="Y23" s="4">
        <v>88</v>
      </c>
      <c r="Z23" s="4">
        <v>85</v>
      </c>
      <c r="AA23" s="4">
        <v>73</v>
      </c>
      <c r="AB23" s="4">
        <v>4.9000000000000004</v>
      </c>
      <c r="AC23" s="4" t="s">
        <v>107</v>
      </c>
      <c r="AD23" s="4">
        <v>30</v>
      </c>
      <c r="AE23" s="4">
        <v>50</v>
      </c>
      <c r="AF23" s="4">
        <v>70</v>
      </c>
      <c r="AG23" s="4">
        <v>50</v>
      </c>
      <c r="AH23" s="4" t="s">
        <v>107</v>
      </c>
      <c r="AI23" s="4">
        <v>5</v>
      </c>
      <c r="AJ23" s="4">
        <v>5</v>
      </c>
      <c r="AK23" s="4">
        <v>10</v>
      </c>
      <c r="AL23" s="4">
        <v>10</v>
      </c>
      <c r="AM23" s="4" t="s">
        <v>107</v>
      </c>
      <c r="AN23" s="4">
        <v>2520</v>
      </c>
      <c r="AO23" s="4">
        <v>6.59</v>
      </c>
      <c r="AP23" s="4">
        <v>59.9</v>
      </c>
      <c r="AQ23" t="s">
        <v>132</v>
      </c>
    </row>
    <row r="24" spans="1:43">
      <c r="A24" t="s">
        <v>25</v>
      </c>
      <c r="B24" s="6" t="s">
        <v>26</v>
      </c>
      <c r="C24" s="16">
        <v>41037</v>
      </c>
      <c r="D24" t="s">
        <v>27</v>
      </c>
      <c r="E24" t="s">
        <v>28</v>
      </c>
      <c r="F24" t="s">
        <v>36</v>
      </c>
      <c r="G24" s="4">
        <v>1</v>
      </c>
      <c r="H24" s="4">
        <v>3</v>
      </c>
      <c r="I24" s="4">
        <v>3.125</v>
      </c>
      <c r="J24" s="4">
        <v>6</v>
      </c>
      <c r="K24" s="4">
        <v>4</v>
      </c>
      <c r="L24" s="4">
        <v>9</v>
      </c>
      <c r="M24" s="4">
        <v>72</v>
      </c>
      <c r="N24" s="4">
        <v>32</v>
      </c>
      <c r="O24" s="4">
        <v>19</v>
      </c>
      <c r="P24" s="4">
        <v>12</v>
      </c>
      <c r="Q24" s="4">
        <v>55</v>
      </c>
      <c r="R24" s="4">
        <v>64</v>
      </c>
      <c r="S24" s="4">
        <v>49</v>
      </c>
      <c r="T24" s="4">
        <v>18</v>
      </c>
      <c r="U24" s="4">
        <v>32</v>
      </c>
      <c r="V24" s="4">
        <v>14</v>
      </c>
      <c r="W24" s="4">
        <v>34</v>
      </c>
      <c r="X24" s="4">
        <v>84</v>
      </c>
      <c r="Y24" s="4">
        <v>65</v>
      </c>
      <c r="Z24" s="4">
        <v>65</v>
      </c>
      <c r="AA24" s="4">
        <v>85</v>
      </c>
      <c r="AB24" s="4">
        <v>5.5</v>
      </c>
      <c r="AC24" s="4">
        <v>75</v>
      </c>
      <c r="AD24" s="4">
        <v>70</v>
      </c>
      <c r="AE24" s="4">
        <v>80</v>
      </c>
      <c r="AF24" s="4">
        <v>40</v>
      </c>
      <c r="AG24" s="4">
        <v>60</v>
      </c>
      <c r="AH24" s="4" t="s">
        <v>107</v>
      </c>
      <c r="AI24" s="4">
        <v>25</v>
      </c>
      <c r="AJ24" s="4">
        <v>90</v>
      </c>
      <c r="AK24" s="4">
        <v>60</v>
      </c>
      <c r="AL24" s="4">
        <v>80</v>
      </c>
      <c r="AM24" s="4" t="s">
        <v>107</v>
      </c>
      <c r="AN24" s="4">
        <v>3360</v>
      </c>
      <c r="AO24" s="4">
        <v>10.1</v>
      </c>
      <c r="AP24" s="4">
        <v>87.6</v>
      </c>
    </row>
    <row r="25" spans="1:43">
      <c r="A25" t="s">
        <v>31</v>
      </c>
      <c r="B25" s="6" t="s">
        <v>26</v>
      </c>
      <c r="C25" s="16" t="s">
        <v>133</v>
      </c>
      <c r="D25" t="s">
        <v>27</v>
      </c>
      <c r="E25" t="s">
        <v>32</v>
      </c>
      <c r="F25" t="s">
        <v>134</v>
      </c>
      <c r="G25" s="4">
        <v>4.5</v>
      </c>
      <c r="H25" s="4">
        <v>7.875</v>
      </c>
      <c r="I25" s="4">
        <v>5.625</v>
      </c>
      <c r="J25" s="4">
        <v>3.75</v>
      </c>
      <c r="K25" s="4">
        <v>7.375</v>
      </c>
      <c r="L25" s="4">
        <v>69</v>
      </c>
      <c r="M25" s="4">
        <v>85</v>
      </c>
      <c r="N25" s="4">
        <v>78</v>
      </c>
      <c r="O25" s="4">
        <v>86</v>
      </c>
      <c r="P25" s="4">
        <v>78</v>
      </c>
      <c r="Q25" s="4">
        <v>73</v>
      </c>
      <c r="R25" s="4">
        <v>80</v>
      </c>
      <c r="S25" s="4">
        <v>76</v>
      </c>
      <c r="T25" s="4">
        <v>89</v>
      </c>
      <c r="U25" s="4">
        <v>81</v>
      </c>
      <c r="V25" s="4">
        <v>76</v>
      </c>
      <c r="W25" s="4">
        <v>83</v>
      </c>
      <c r="X25" s="4">
        <v>75</v>
      </c>
      <c r="Y25" s="4">
        <v>81</v>
      </c>
      <c r="Z25" s="4">
        <v>80</v>
      </c>
      <c r="AA25" s="4">
        <v>87</v>
      </c>
      <c r="AB25" s="4">
        <v>6.9</v>
      </c>
      <c r="AD25" s="4">
        <v>10</v>
      </c>
      <c r="AE25" s="4">
        <v>20</v>
      </c>
      <c r="AF25" s="4">
        <v>20</v>
      </c>
      <c r="AG25" s="4" t="s">
        <v>107</v>
      </c>
      <c r="AH25" s="4" t="s">
        <v>107</v>
      </c>
      <c r="AI25" s="4">
        <v>5</v>
      </c>
      <c r="AJ25" s="4">
        <v>5</v>
      </c>
      <c r="AK25" s="4">
        <v>5</v>
      </c>
      <c r="AL25" s="4" t="s">
        <v>107</v>
      </c>
      <c r="AM25" s="4" t="s">
        <v>107</v>
      </c>
      <c r="AN25" s="4">
        <v>2450</v>
      </c>
      <c r="AO25" s="4">
        <v>5.33</v>
      </c>
      <c r="AP25" s="4">
        <v>32.299999999999997</v>
      </c>
      <c r="AQ25" t="s">
        <v>135</v>
      </c>
    </row>
    <row r="26" spans="1:43">
      <c r="A26" t="s">
        <v>46</v>
      </c>
      <c r="B26" s="6" t="s">
        <v>26</v>
      </c>
      <c r="C26" s="16">
        <v>41121</v>
      </c>
      <c r="D26" t="s">
        <v>27</v>
      </c>
      <c r="E26" t="s">
        <v>28</v>
      </c>
      <c r="F26" t="s">
        <v>33</v>
      </c>
      <c r="G26" s="4">
        <v>2</v>
      </c>
      <c r="H26" s="4">
        <v>3</v>
      </c>
      <c r="I26" s="4">
        <v>5.625</v>
      </c>
      <c r="J26" s="4">
        <v>2.125</v>
      </c>
      <c r="K26" s="4">
        <v>2.875</v>
      </c>
      <c r="L26" s="4">
        <v>28</v>
      </c>
      <c r="M26" s="4">
        <v>25</v>
      </c>
      <c r="N26" s="4">
        <v>47</v>
      </c>
      <c r="O26" s="4">
        <v>60</v>
      </c>
      <c r="P26" s="4">
        <v>84</v>
      </c>
      <c r="Q26" s="4">
        <v>82</v>
      </c>
      <c r="R26" s="4">
        <v>78</v>
      </c>
      <c r="S26" s="4">
        <v>79</v>
      </c>
      <c r="T26" s="4">
        <v>86</v>
      </c>
      <c r="U26" s="4">
        <v>85</v>
      </c>
      <c r="V26" s="4">
        <v>75</v>
      </c>
      <c r="W26" s="4">
        <v>84</v>
      </c>
      <c r="X26" s="4">
        <v>90</v>
      </c>
      <c r="Y26" s="4">
        <v>81</v>
      </c>
      <c r="Z26" s="4">
        <v>62</v>
      </c>
      <c r="AA26" s="4">
        <v>28</v>
      </c>
      <c r="AB26" s="4">
        <v>6.4</v>
      </c>
      <c r="AD26" s="4">
        <v>40</v>
      </c>
      <c r="AE26" s="4">
        <v>10</v>
      </c>
      <c r="AF26" s="4">
        <v>10</v>
      </c>
      <c r="AG26" s="4">
        <v>20</v>
      </c>
      <c r="AH26" s="4" t="s">
        <v>107</v>
      </c>
      <c r="AI26" s="4">
        <v>40</v>
      </c>
      <c r="AJ26" s="4">
        <v>20</v>
      </c>
      <c r="AK26" s="4">
        <v>5</v>
      </c>
      <c r="AL26" s="4">
        <v>5</v>
      </c>
      <c r="AM26" s="4" t="s">
        <v>107</v>
      </c>
      <c r="AN26" s="4">
        <v>4970</v>
      </c>
      <c r="AO26" s="4">
        <v>8.2799999999999994</v>
      </c>
      <c r="AP26" s="4">
        <v>70.400000000000006</v>
      </c>
      <c r="AQ26" t="s">
        <v>136</v>
      </c>
    </row>
    <row r="27" spans="1:43">
      <c r="A27" t="s">
        <v>50</v>
      </c>
      <c r="B27" s="6" t="s">
        <v>26</v>
      </c>
      <c r="C27" s="16">
        <v>41115</v>
      </c>
      <c r="D27" t="s">
        <v>41</v>
      </c>
      <c r="E27" t="s">
        <v>28</v>
      </c>
      <c r="F27" t="s">
        <v>33</v>
      </c>
      <c r="G27" s="4">
        <v>1</v>
      </c>
      <c r="H27" s="4">
        <v>5</v>
      </c>
      <c r="I27" s="4">
        <v>5.875</v>
      </c>
      <c r="J27" s="4">
        <v>4.875</v>
      </c>
      <c r="K27" s="4">
        <v>4.625</v>
      </c>
      <c r="L27" s="4">
        <v>66</v>
      </c>
      <c r="M27" s="4">
        <v>70</v>
      </c>
      <c r="N27" s="4">
        <v>40</v>
      </c>
      <c r="O27" s="4">
        <v>75</v>
      </c>
      <c r="P27" s="4">
        <v>76</v>
      </c>
      <c r="Q27" s="4">
        <v>62</v>
      </c>
      <c r="R27" s="4">
        <v>77</v>
      </c>
      <c r="S27" s="4">
        <v>73</v>
      </c>
      <c r="T27" s="4">
        <v>86</v>
      </c>
      <c r="U27" s="4">
        <v>94</v>
      </c>
      <c r="V27" s="4">
        <v>90</v>
      </c>
      <c r="W27" s="4">
        <v>94</v>
      </c>
      <c r="X27" s="4">
        <v>20</v>
      </c>
      <c r="Y27" s="4">
        <v>20</v>
      </c>
      <c r="Z27" s="4">
        <v>8</v>
      </c>
      <c r="AA27" s="4">
        <v>49</v>
      </c>
      <c r="AB27" s="4">
        <v>6.8</v>
      </c>
      <c r="AD27" s="4">
        <v>20</v>
      </c>
      <c r="AE27" s="4">
        <v>50</v>
      </c>
      <c r="AF27" s="4">
        <v>30</v>
      </c>
      <c r="AG27" s="4">
        <v>35</v>
      </c>
      <c r="AH27" s="4" t="s">
        <v>107</v>
      </c>
      <c r="AI27" s="4">
        <v>10</v>
      </c>
      <c r="AJ27" s="4">
        <v>20</v>
      </c>
      <c r="AK27" s="4">
        <v>10</v>
      </c>
      <c r="AL27" s="4">
        <v>10</v>
      </c>
      <c r="AM27" s="4" t="s">
        <v>107</v>
      </c>
      <c r="AN27" s="4">
        <v>5040</v>
      </c>
      <c r="AO27" s="4">
        <v>8.89</v>
      </c>
      <c r="AP27" s="4">
        <v>76.7</v>
      </c>
      <c r="AQ27" t="s">
        <v>137</v>
      </c>
    </row>
    <row r="28" spans="1:43">
      <c r="A28" t="s">
        <v>54</v>
      </c>
      <c r="B28" s="6" t="s">
        <v>26</v>
      </c>
      <c r="C28" s="16">
        <v>41114</v>
      </c>
      <c r="D28" t="s">
        <v>27</v>
      </c>
      <c r="E28" t="s">
        <v>28</v>
      </c>
      <c r="F28" t="s">
        <v>44</v>
      </c>
      <c r="G28" s="4">
        <v>1</v>
      </c>
      <c r="H28" s="4">
        <v>0.79999999999999993</v>
      </c>
      <c r="I28" s="4">
        <v>1.4750000000000001</v>
      </c>
      <c r="J28" s="4">
        <v>2.2000000000000002</v>
      </c>
      <c r="K28" s="4">
        <v>0.97499999999999998</v>
      </c>
      <c r="L28" s="4">
        <v>83</v>
      </c>
      <c r="M28" s="4">
        <v>61</v>
      </c>
      <c r="N28" s="4">
        <v>38</v>
      </c>
      <c r="O28" s="4">
        <v>71</v>
      </c>
      <c r="P28" s="4">
        <v>24</v>
      </c>
      <c r="Q28" s="4">
        <v>39</v>
      </c>
      <c r="R28" s="4">
        <v>67</v>
      </c>
      <c r="S28" s="4">
        <v>48</v>
      </c>
      <c r="T28" s="4">
        <v>82</v>
      </c>
      <c r="U28" s="4">
        <v>90</v>
      </c>
      <c r="V28" s="4">
        <v>56</v>
      </c>
      <c r="W28" s="4">
        <v>90</v>
      </c>
      <c r="X28" s="4">
        <v>67</v>
      </c>
      <c r="Y28" s="4">
        <v>53</v>
      </c>
      <c r="Z28" s="4">
        <v>44</v>
      </c>
      <c r="AA28" s="4">
        <v>44</v>
      </c>
      <c r="AB28" s="4">
        <v>6.5</v>
      </c>
      <c r="AD28" s="4">
        <v>70</v>
      </c>
      <c r="AE28" s="4">
        <v>40</v>
      </c>
      <c r="AF28" s="4">
        <v>40</v>
      </c>
      <c r="AG28" s="4">
        <v>30</v>
      </c>
      <c r="AH28" s="4" t="s">
        <v>107</v>
      </c>
      <c r="AI28" s="4">
        <v>50</v>
      </c>
      <c r="AJ28" s="4">
        <v>10</v>
      </c>
      <c r="AK28" s="4">
        <v>70</v>
      </c>
      <c r="AL28" s="4">
        <v>20</v>
      </c>
      <c r="AM28" s="4" t="s">
        <v>107</v>
      </c>
      <c r="AN28" s="4">
        <v>2450</v>
      </c>
      <c r="AO28" s="4">
        <v>11.7</v>
      </c>
      <c r="AP28" s="4">
        <v>54.5</v>
      </c>
      <c r="AQ28" t="s">
        <v>138</v>
      </c>
    </row>
    <row r="29" spans="1:43">
      <c r="A29" t="s">
        <v>58</v>
      </c>
      <c r="B29" s="6" t="s">
        <v>26</v>
      </c>
      <c r="C29" s="16">
        <v>41136</v>
      </c>
      <c r="D29" t="s">
        <v>27</v>
      </c>
      <c r="E29" t="s">
        <v>28</v>
      </c>
      <c r="F29" t="s">
        <v>36</v>
      </c>
      <c r="G29" s="4">
        <v>1</v>
      </c>
      <c r="H29" s="4">
        <v>5.875</v>
      </c>
      <c r="I29" s="4">
        <v>6.375</v>
      </c>
      <c r="J29" s="4">
        <v>4.375</v>
      </c>
      <c r="K29" s="4">
        <v>6.125</v>
      </c>
      <c r="L29" s="4">
        <v>90</v>
      </c>
      <c r="M29" s="4">
        <v>84</v>
      </c>
      <c r="N29" s="4">
        <v>92</v>
      </c>
      <c r="O29" s="4">
        <v>81</v>
      </c>
      <c r="P29" s="4">
        <v>94</v>
      </c>
      <c r="Q29" s="4">
        <v>90</v>
      </c>
      <c r="R29" s="4">
        <v>94</v>
      </c>
      <c r="S29" s="4">
        <v>82</v>
      </c>
      <c r="T29" s="4">
        <v>16</v>
      </c>
      <c r="U29" s="4">
        <v>42</v>
      </c>
      <c r="V29" s="4">
        <v>29</v>
      </c>
      <c r="W29" s="4">
        <v>26</v>
      </c>
      <c r="X29" s="4">
        <v>38</v>
      </c>
      <c r="Y29" s="4">
        <v>78</v>
      </c>
      <c r="Z29" s="4">
        <v>77</v>
      </c>
      <c r="AA29" s="4">
        <v>73</v>
      </c>
      <c r="AB29" s="4">
        <v>6.8</v>
      </c>
      <c r="AD29" s="4">
        <v>60</v>
      </c>
      <c r="AE29" s="4">
        <v>20</v>
      </c>
      <c r="AF29" s="4">
        <v>30</v>
      </c>
      <c r="AG29" s="4">
        <v>40</v>
      </c>
      <c r="AH29" s="4" t="s">
        <v>107</v>
      </c>
      <c r="AI29" s="4">
        <v>40</v>
      </c>
      <c r="AJ29" s="4">
        <v>40</v>
      </c>
      <c r="AK29" s="4">
        <v>80</v>
      </c>
      <c r="AL29" s="4">
        <v>70</v>
      </c>
      <c r="AM29" s="4" t="s">
        <v>107</v>
      </c>
      <c r="AN29" s="4">
        <v>2730</v>
      </c>
      <c r="AO29" s="4">
        <v>15.5</v>
      </c>
      <c r="AP29" s="4">
        <v>73.599999999999994</v>
      </c>
      <c r="AQ29" t="s">
        <v>139</v>
      </c>
    </row>
    <row r="30" spans="1:43">
      <c r="A30" t="s">
        <v>61</v>
      </c>
      <c r="B30" s="6" t="s">
        <v>26</v>
      </c>
      <c r="C30" s="16">
        <v>41131</v>
      </c>
      <c r="D30" t="s">
        <v>27</v>
      </c>
      <c r="E30" t="s">
        <v>32</v>
      </c>
      <c r="F30" t="s">
        <v>36</v>
      </c>
      <c r="G30" s="4">
        <v>4.5</v>
      </c>
      <c r="H30" s="4">
        <v>4.375</v>
      </c>
      <c r="I30" s="4">
        <v>6.125</v>
      </c>
      <c r="J30" s="4">
        <v>4.375</v>
      </c>
      <c r="K30" s="4">
        <v>4.375</v>
      </c>
      <c r="L30" s="4">
        <v>86</v>
      </c>
      <c r="M30" s="4">
        <v>88</v>
      </c>
      <c r="N30" s="4">
        <v>85</v>
      </c>
      <c r="O30" s="4">
        <v>90</v>
      </c>
      <c r="P30" s="4">
        <v>85</v>
      </c>
      <c r="Q30" s="4">
        <v>86</v>
      </c>
      <c r="R30" s="4">
        <v>86</v>
      </c>
      <c r="S30" s="4">
        <v>84</v>
      </c>
      <c r="T30" s="4">
        <v>87</v>
      </c>
      <c r="U30" s="4">
        <v>88</v>
      </c>
      <c r="V30" s="4">
        <v>90</v>
      </c>
      <c r="W30" s="4">
        <v>90</v>
      </c>
      <c r="X30" s="4">
        <v>86</v>
      </c>
      <c r="Y30" s="4">
        <v>85</v>
      </c>
      <c r="Z30" s="4">
        <v>86</v>
      </c>
      <c r="AA30" s="4">
        <v>82</v>
      </c>
      <c r="AB30" s="4">
        <v>6.8</v>
      </c>
      <c r="AD30" s="4">
        <v>5</v>
      </c>
      <c r="AE30" s="4">
        <v>20</v>
      </c>
      <c r="AF30" s="4">
        <v>10</v>
      </c>
      <c r="AG30" s="4">
        <v>10</v>
      </c>
      <c r="AH30" s="4" t="s">
        <v>107</v>
      </c>
      <c r="AI30" s="4">
        <v>15</v>
      </c>
      <c r="AJ30" s="4">
        <v>10</v>
      </c>
      <c r="AK30" s="4">
        <v>60</v>
      </c>
      <c r="AL30" s="4">
        <v>15</v>
      </c>
      <c r="AM30" s="4" t="s">
        <v>107</v>
      </c>
      <c r="AN30" s="4">
        <v>4080</v>
      </c>
      <c r="AO30" s="4">
        <v>6.59</v>
      </c>
      <c r="AP30" s="4">
        <v>33.799999999999997</v>
      </c>
      <c r="AQ30" t="s">
        <v>140</v>
      </c>
    </row>
    <row r="31" spans="1:43">
      <c r="A31" t="s">
        <v>62</v>
      </c>
      <c r="B31" s="6" t="s">
        <v>26</v>
      </c>
      <c r="C31" s="16">
        <v>41135</v>
      </c>
      <c r="D31" t="s">
        <v>27</v>
      </c>
      <c r="E31" t="s">
        <v>28</v>
      </c>
      <c r="F31" t="s">
        <v>36</v>
      </c>
      <c r="G31" s="4">
        <v>1</v>
      </c>
      <c r="H31" s="4">
        <v>6.625</v>
      </c>
      <c r="I31" s="4">
        <v>4.375</v>
      </c>
      <c r="J31" s="4">
        <v>2.625</v>
      </c>
      <c r="K31" s="4">
        <v>4.375</v>
      </c>
      <c r="L31" s="4">
        <v>58</v>
      </c>
      <c r="M31" s="4">
        <v>66</v>
      </c>
      <c r="N31" s="4">
        <v>89</v>
      </c>
      <c r="O31" s="4">
        <v>82</v>
      </c>
      <c r="P31" s="4">
        <v>38</v>
      </c>
      <c r="Q31" s="4">
        <v>60</v>
      </c>
      <c r="R31" s="4">
        <v>31</v>
      </c>
      <c r="S31" s="4">
        <v>40</v>
      </c>
      <c r="T31" s="4">
        <v>50</v>
      </c>
      <c r="U31" s="4">
        <v>36</v>
      </c>
      <c r="V31" s="4">
        <v>64</v>
      </c>
      <c r="W31" s="4">
        <v>79</v>
      </c>
      <c r="X31" s="4">
        <v>31</v>
      </c>
      <c r="Y31" s="4">
        <v>41</v>
      </c>
      <c r="Z31" s="4">
        <v>68</v>
      </c>
      <c r="AA31" s="4">
        <v>73</v>
      </c>
      <c r="AB31" s="4">
        <v>6.9</v>
      </c>
      <c r="AD31" s="4">
        <v>60</v>
      </c>
      <c r="AE31" s="4">
        <v>20</v>
      </c>
      <c r="AF31" s="4">
        <v>30</v>
      </c>
      <c r="AG31" s="4" t="s">
        <v>107</v>
      </c>
      <c r="AH31" s="4" t="s">
        <v>107</v>
      </c>
      <c r="AI31" s="4">
        <v>20</v>
      </c>
      <c r="AJ31" s="4">
        <v>20</v>
      </c>
      <c r="AK31" s="4">
        <v>40</v>
      </c>
      <c r="AL31" s="4" t="s">
        <v>107</v>
      </c>
      <c r="AM31" s="4" t="s">
        <v>107</v>
      </c>
      <c r="AN31" s="4">
        <v>1960</v>
      </c>
      <c r="AO31" s="4">
        <v>6.07</v>
      </c>
      <c r="AP31" s="4">
        <v>39.299999999999997</v>
      </c>
    </row>
    <row r="32" spans="1:43">
      <c r="A32" t="s">
        <v>63</v>
      </c>
      <c r="B32" s="6" t="s">
        <v>26</v>
      </c>
      <c r="C32" s="16">
        <v>41128</v>
      </c>
      <c r="D32" t="s">
        <v>41</v>
      </c>
      <c r="E32" t="s">
        <v>28</v>
      </c>
      <c r="F32" t="s">
        <v>44</v>
      </c>
      <c r="G32" s="4">
        <v>1</v>
      </c>
      <c r="H32" s="4">
        <v>3.625</v>
      </c>
      <c r="I32" s="4">
        <v>2.875</v>
      </c>
      <c r="J32" s="4">
        <v>2.875</v>
      </c>
      <c r="K32" s="4">
        <v>4.5</v>
      </c>
      <c r="L32" s="4">
        <v>82</v>
      </c>
      <c r="M32" s="4">
        <v>92</v>
      </c>
      <c r="N32" s="4">
        <v>89</v>
      </c>
      <c r="O32" s="4">
        <v>89</v>
      </c>
      <c r="P32" s="4">
        <v>7</v>
      </c>
      <c r="Q32" s="4">
        <v>16</v>
      </c>
      <c r="R32" s="4">
        <v>69</v>
      </c>
      <c r="S32" s="4">
        <v>39</v>
      </c>
      <c r="T32" s="4">
        <v>83</v>
      </c>
      <c r="U32" s="4">
        <v>81</v>
      </c>
      <c r="V32" s="4">
        <v>93</v>
      </c>
      <c r="W32" s="4">
        <v>88</v>
      </c>
      <c r="X32" s="4">
        <v>45</v>
      </c>
      <c r="Y32" s="4">
        <v>83</v>
      </c>
      <c r="Z32" s="4">
        <v>91</v>
      </c>
      <c r="AA32" s="4">
        <v>39</v>
      </c>
      <c r="AB32" s="4">
        <v>6.5</v>
      </c>
      <c r="AD32" s="4">
        <v>20</v>
      </c>
      <c r="AE32" s="4">
        <v>30</v>
      </c>
      <c r="AF32" s="4">
        <v>20</v>
      </c>
      <c r="AG32" s="4">
        <v>30</v>
      </c>
      <c r="AH32" s="4" t="s">
        <v>107</v>
      </c>
      <c r="AI32" s="4">
        <v>20</v>
      </c>
      <c r="AJ32" s="4">
        <v>60</v>
      </c>
      <c r="AK32" s="4">
        <v>10</v>
      </c>
      <c r="AL32" s="4">
        <v>40</v>
      </c>
      <c r="AM32" s="4" t="s">
        <v>107</v>
      </c>
      <c r="AN32" s="4">
        <v>1960</v>
      </c>
      <c r="AO32" s="4">
        <v>6.52</v>
      </c>
      <c r="AP32" s="4">
        <v>37.9</v>
      </c>
      <c r="AQ32" t="s">
        <v>141</v>
      </c>
    </row>
    <row r="33" spans="1:53">
      <c r="A33" t="s">
        <v>64</v>
      </c>
      <c r="B33" s="6" t="s">
        <v>26</v>
      </c>
      <c r="C33" s="16">
        <v>41134</v>
      </c>
      <c r="D33" t="s">
        <v>27</v>
      </c>
      <c r="E33" t="s">
        <v>28</v>
      </c>
      <c r="F33" t="s">
        <v>44</v>
      </c>
      <c r="G33" s="4">
        <v>1</v>
      </c>
      <c r="H33" s="4">
        <v>4.875</v>
      </c>
      <c r="I33" s="4">
        <v>7.25</v>
      </c>
      <c r="J33" s="4">
        <v>3.625</v>
      </c>
      <c r="K33" s="4">
        <v>7.125</v>
      </c>
      <c r="L33" s="4">
        <v>24</v>
      </c>
      <c r="M33" s="4">
        <v>64</v>
      </c>
      <c r="N33" s="4">
        <v>73</v>
      </c>
      <c r="O33" s="4">
        <v>17</v>
      </c>
      <c r="P33" s="4">
        <v>71</v>
      </c>
      <c r="Q33" s="4">
        <v>73</v>
      </c>
      <c r="R33" s="4">
        <v>87</v>
      </c>
      <c r="S33" s="4">
        <v>87</v>
      </c>
      <c r="T33" s="4">
        <v>48</v>
      </c>
      <c r="U33" s="4">
        <v>35</v>
      </c>
      <c r="V33" s="4">
        <v>11</v>
      </c>
      <c r="W33" s="4">
        <v>49</v>
      </c>
      <c r="X33" s="4">
        <v>68</v>
      </c>
      <c r="Y33" s="4">
        <v>78</v>
      </c>
      <c r="Z33" s="4">
        <v>42</v>
      </c>
      <c r="AA33" s="4">
        <v>55</v>
      </c>
      <c r="AB33" s="4">
        <v>6.7</v>
      </c>
      <c r="AD33" s="4">
        <v>25</v>
      </c>
      <c r="AE33" s="4">
        <v>70</v>
      </c>
      <c r="AF33" s="4">
        <v>40</v>
      </c>
      <c r="AG33" s="4">
        <v>50</v>
      </c>
      <c r="AH33" s="4" t="s">
        <v>107</v>
      </c>
      <c r="AI33" s="4">
        <v>25</v>
      </c>
      <c r="AJ33" s="4">
        <v>5</v>
      </c>
      <c r="AK33" s="4">
        <v>10</v>
      </c>
      <c r="AL33" s="4">
        <v>10</v>
      </c>
      <c r="AM33" s="4" t="s">
        <v>107</v>
      </c>
      <c r="AN33" s="4">
        <v>2170</v>
      </c>
      <c r="AO33" s="4">
        <v>3.98</v>
      </c>
      <c r="AP33" s="4">
        <v>34.9</v>
      </c>
      <c r="AQ33" s="11" t="s">
        <v>142</v>
      </c>
    </row>
    <row r="34" spans="1:53">
      <c r="A34" t="s">
        <v>66</v>
      </c>
      <c r="B34" s="6" t="s">
        <v>26</v>
      </c>
      <c r="C34" s="16">
        <v>41124</v>
      </c>
      <c r="D34" t="s">
        <v>27</v>
      </c>
      <c r="E34" t="s">
        <v>28</v>
      </c>
      <c r="F34" t="s">
        <v>44</v>
      </c>
      <c r="G34" s="4">
        <v>1</v>
      </c>
      <c r="H34" s="4">
        <v>5.6749999999999998</v>
      </c>
      <c r="I34" s="4">
        <v>3.75</v>
      </c>
      <c r="J34" s="4">
        <v>3.125</v>
      </c>
      <c r="K34" s="4">
        <v>3.625</v>
      </c>
      <c r="L34" s="4">
        <v>21</v>
      </c>
      <c r="M34" s="4">
        <v>12</v>
      </c>
      <c r="N34" s="4">
        <v>8</v>
      </c>
      <c r="O34" s="4">
        <v>0</v>
      </c>
      <c r="P34" s="4">
        <v>5</v>
      </c>
      <c r="Q34" s="4">
        <v>24</v>
      </c>
      <c r="R34" s="4">
        <v>6</v>
      </c>
      <c r="S34" s="4">
        <v>28</v>
      </c>
      <c r="T34" s="4">
        <v>5</v>
      </c>
      <c r="U34" s="4">
        <v>5</v>
      </c>
      <c r="V34" s="4">
        <v>11</v>
      </c>
      <c r="W34" s="4">
        <v>3</v>
      </c>
      <c r="X34" s="4">
        <v>5</v>
      </c>
      <c r="Y34" s="4">
        <v>64</v>
      </c>
      <c r="Z34" s="4">
        <v>5</v>
      </c>
      <c r="AA34" s="4">
        <v>73</v>
      </c>
      <c r="AB34" s="4">
        <v>6.8</v>
      </c>
      <c r="AD34" s="4">
        <v>20</v>
      </c>
      <c r="AE34" s="4">
        <v>30</v>
      </c>
      <c r="AF34" s="4">
        <v>30</v>
      </c>
      <c r="AG34" s="4">
        <v>40</v>
      </c>
      <c r="AH34" s="4" t="s">
        <v>107</v>
      </c>
      <c r="AI34" s="4">
        <v>40</v>
      </c>
      <c r="AJ34" s="4">
        <v>20</v>
      </c>
      <c r="AK34" s="4">
        <v>70</v>
      </c>
      <c r="AL34" s="4">
        <v>25</v>
      </c>
      <c r="AM34" s="4" t="s">
        <v>107</v>
      </c>
      <c r="AN34" s="4">
        <v>2520</v>
      </c>
      <c r="AO34" s="4">
        <v>6.79</v>
      </c>
      <c r="AP34" s="4">
        <v>76.400000000000006</v>
      </c>
      <c r="AQ34" t="s">
        <v>143</v>
      </c>
    </row>
    <row r="35" spans="1:53">
      <c r="A35" t="s">
        <v>67</v>
      </c>
      <c r="B35" s="6" t="s">
        <v>26</v>
      </c>
      <c r="C35" s="16">
        <v>41137</v>
      </c>
      <c r="D35" t="s">
        <v>27</v>
      </c>
      <c r="E35" t="s">
        <v>32</v>
      </c>
      <c r="F35" t="s">
        <v>44</v>
      </c>
      <c r="G35" s="4">
        <v>4.5</v>
      </c>
      <c r="H35" s="4">
        <v>2.6</v>
      </c>
      <c r="I35" s="4">
        <v>1.7000000000000002</v>
      </c>
      <c r="J35" s="4">
        <v>3.05</v>
      </c>
      <c r="K35" s="4">
        <v>3.4499999999999997</v>
      </c>
      <c r="L35" s="4">
        <v>80</v>
      </c>
      <c r="M35" s="4">
        <v>76</v>
      </c>
      <c r="N35" s="4">
        <v>76</v>
      </c>
      <c r="O35" s="4">
        <v>74</v>
      </c>
      <c r="P35" s="4">
        <v>62</v>
      </c>
      <c r="Q35" s="4">
        <v>37</v>
      </c>
      <c r="R35" s="4">
        <v>78</v>
      </c>
      <c r="S35" s="4">
        <v>90</v>
      </c>
      <c r="T35" s="4">
        <v>89</v>
      </c>
      <c r="U35" s="4">
        <v>88</v>
      </c>
      <c r="V35" s="4">
        <v>87</v>
      </c>
      <c r="W35" s="4">
        <v>74</v>
      </c>
      <c r="X35" s="4">
        <v>83</v>
      </c>
      <c r="Y35" s="4">
        <v>83</v>
      </c>
      <c r="Z35" s="4">
        <v>87</v>
      </c>
      <c r="AA35" s="4">
        <v>82</v>
      </c>
      <c r="AB35" s="4">
        <v>6.9</v>
      </c>
      <c r="AD35" s="4">
        <v>5</v>
      </c>
      <c r="AE35" s="4">
        <v>10</v>
      </c>
      <c r="AF35" s="4">
        <v>10</v>
      </c>
      <c r="AG35" s="4">
        <v>5</v>
      </c>
      <c r="AH35" s="4" t="s">
        <v>107</v>
      </c>
      <c r="AI35" s="4">
        <v>15</v>
      </c>
      <c r="AJ35" s="4">
        <v>10</v>
      </c>
      <c r="AK35" s="4">
        <v>60</v>
      </c>
      <c r="AL35" s="4">
        <v>15</v>
      </c>
      <c r="AM35" s="4" t="s">
        <v>107</v>
      </c>
      <c r="AN35" s="4">
        <v>3360</v>
      </c>
      <c r="AO35" s="4">
        <v>6.49</v>
      </c>
      <c r="AP35" s="4">
        <v>32.4</v>
      </c>
      <c r="AQ35" t="s">
        <v>139</v>
      </c>
    </row>
    <row r="36" spans="1:53">
      <c r="A36" t="s">
        <v>73</v>
      </c>
      <c r="B36" s="6" t="s">
        <v>26</v>
      </c>
      <c r="C36" s="16">
        <v>41116</v>
      </c>
      <c r="D36" t="s">
        <v>41</v>
      </c>
      <c r="E36" t="s">
        <v>32</v>
      </c>
      <c r="F36" t="s">
        <v>36</v>
      </c>
      <c r="G36" s="4">
        <v>5</v>
      </c>
      <c r="H36" s="4">
        <v>4</v>
      </c>
      <c r="I36" s="4">
        <v>4</v>
      </c>
      <c r="J36" s="4">
        <v>6.5</v>
      </c>
      <c r="K36" s="4">
        <v>6.75</v>
      </c>
      <c r="L36" s="4">
        <v>82</v>
      </c>
      <c r="M36" s="4">
        <v>81</v>
      </c>
      <c r="N36" s="4">
        <v>84</v>
      </c>
      <c r="O36" s="4">
        <v>87</v>
      </c>
      <c r="P36" s="4">
        <v>76</v>
      </c>
      <c r="Q36" s="4">
        <v>71</v>
      </c>
      <c r="R36" s="4">
        <v>80</v>
      </c>
      <c r="S36" s="4">
        <v>81</v>
      </c>
      <c r="T36" s="4">
        <v>68</v>
      </c>
      <c r="U36" s="4">
        <v>82</v>
      </c>
      <c r="V36" s="4">
        <v>71</v>
      </c>
      <c r="W36" s="4">
        <v>60</v>
      </c>
      <c r="X36" s="4">
        <v>85</v>
      </c>
      <c r="Y36" s="4">
        <v>84</v>
      </c>
      <c r="Z36" s="4">
        <v>81</v>
      </c>
      <c r="AA36" s="4">
        <v>84</v>
      </c>
      <c r="AB36" s="4">
        <v>6.5</v>
      </c>
      <c r="AD36" s="4">
        <v>5</v>
      </c>
      <c r="AE36" s="4">
        <v>15</v>
      </c>
      <c r="AF36" s="4">
        <v>10</v>
      </c>
      <c r="AG36" s="4">
        <v>25</v>
      </c>
      <c r="AH36" s="4" t="s">
        <v>107</v>
      </c>
      <c r="AI36" s="4">
        <v>5</v>
      </c>
      <c r="AJ36" s="4">
        <v>5</v>
      </c>
      <c r="AK36" s="4">
        <v>0</v>
      </c>
      <c r="AL36" s="4">
        <v>2</v>
      </c>
      <c r="AM36" s="4" t="s">
        <v>107</v>
      </c>
      <c r="AN36" s="4">
        <v>3150</v>
      </c>
      <c r="AO36" s="4">
        <v>6.75</v>
      </c>
      <c r="AP36" s="4">
        <v>58.2</v>
      </c>
      <c r="AQ36" t="s">
        <v>144</v>
      </c>
    </row>
    <row r="37" spans="1:53">
      <c r="A37" t="s">
        <v>75</v>
      </c>
      <c r="B37" s="6" t="s">
        <v>26</v>
      </c>
      <c r="C37" s="16">
        <v>41117</v>
      </c>
      <c r="D37" t="s">
        <v>27</v>
      </c>
      <c r="E37" t="s">
        <v>32</v>
      </c>
      <c r="F37" t="s">
        <v>44</v>
      </c>
      <c r="G37" s="4">
        <v>5</v>
      </c>
      <c r="H37" s="4">
        <v>10.225000000000001</v>
      </c>
      <c r="I37" s="4">
        <v>3.4249999999999998</v>
      </c>
      <c r="J37" s="4">
        <v>7.25</v>
      </c>
      <c r="K37" s="4">
        <v>7.9749999999999996</v>
      </c>
      <c r="L37" s="4">
        <v>79</v>
      </c>
      <c r="M37" s="4">
        <v>92</v>
      </c>
      <c r="N37" s="4">
        <v>89</v>
      </c>
      <c r="O37" s="4">
        <v>84</v>
      </c>
      <c r="P37" s="4">
        <v>90</v>
      </c>
      <c r="Q37" s="4">
        <v>84</v>
      </c>
      <c r="R37" s="4">
        <v>86</v>
      </c>
      <c r="S37" s="4">
        <v>87</v>
      </c>
      <c r="T37" s="4">
        <v>68</v>
      </c>
      <c r="U37" s="4">
        <v>91</v>
      </c>
      <c r="V37" s="4">
        <v>84</v>
      </c>
      <c r="W37" s="4">
        <v>93</v>
      </c>
      <c r="X37" s="4">
        <v>94</v>
      </c>
      <c r="Y37" s="4">
        <v>90</v>
      </c>
      <c r="Z37" s="4">
        <v>92</v>
      </c>
      <c r="AA37" s="4">
        <v>92</v>
      </c>
      <c r="AB37" s="4">
        <v>6.8</v>
      </c>
      <c r="AD37" s="4">
        <v>15</v>
      </c>
      <c r="AE37" s="4">
        <v>15</v>
      </c>
      <c r="AF37" s="4">
        <v>20</v>
      </c>
      <c r="AG37" s="4" t="s">
        <v>107</v>
      </c>
      <c r="AH37" s="4" t="s">
        <v>107</v>
      </c>
      <c r="AI37" s="4">
        <v>10</v>
      </c>
      <c r="AJ37" s="4">
        <v>40</v>
      </c>
      <c r="AK37" s="4">
        <v>30</v>
      </c>
      <c r="AL37" s="4" t="s">
        <v>107</v>
      </c>
      <c r="AM37" s="4" t="s">
        <v>107</v>
      </c>
      <c r="AN37" s="4">
        <v>2520</v>
      </c>
      <c r="AO37" s="4">
        <v>15.6</v>
      </c>
      <c r="AP37" s="4">
        <v>39.9</v>
      </c>
      <c r="AQ37" t="s">
        <v>145</v>
      </c>
    </row>
    <row r="38" spans="1:53">
      <c r="A38" t="s">
        <v>76</v>
      </c>
      <c r="B38" s="6" t="s">
        <v>26</v>
      </c>
      <c r="C38" s="16">
        <v>41120</v>
      </c>
      <c r="D38" t="s">
        <v>41</v>
      </c>
      <c r="E38" t="s">
        <v>28</v>
      </c>
      <c r="F38" t="s">
        <v>33</v>
      </c>
      <c r="G38" s="4">
        <v>1</v>
      </c>
      <c r="H38" s="4">
        <v>3.2750000000000004</v>
      </c>
      <c r="I38" s="4">
        <v>1.5250000000000001</v>
      </c>
      <c r="J38" s="4">
        <v>2.1999999999999997</v>
      </c>
      <c r="K38" s="4">
        <v>3.1</v>
      </c>
      <c r="L38" s="4">
        <v>15</v>
      </c>
      <c r="M38" s="4">
        <v>6</v>
      </c>
      <c r="N38" s="4">
        <v>13</v>
      </c>
      <c r="O38" s="4">
        <v>9</v>
      </c>
      <c r="P38" s="4">
        <v>69</v>
      </c>
      <c r="Q38" s="4">
        <v>69</v>
      </c>
      <c r="R38" s="4">
        <v>70</v>
      </c>
      <c r="S38" s="4">
        <v>10</v>
      </c>
      <c r="T38" s="4">
        <v>66</v>
      </c>
      <c r="U38" s="4">
        <v>33</v>
      </c>
      <c r="V38" s="4">
        <v>54</v>
      </c>
      <c r="W38" s="4">
        <v>85</v>
      </c>
      <c r="X38" s="4">
        <v>21</v>
      </c>
      <c r="Y38" s="4">
        <v>67</v>
      </c>
      <c r="Z38" s="4">
        <v>82</v>
      </c>
      <c r="AA38" s="4">
        <v>71</v>
      </c>
      <c r="AB38" s="4">
        <v>6.7</v>
      </c>
      <c r="AD38" s="4">
        <v>35</v>
      </c>
      <c r="AE38" s="4">
        <v>60</v>
      </c>
      <c r="AF38" s="4">
        <v>55</v>
      </c>
      <c r="AG38" s="4">
        <v>60</v>
      </c>
      <c r="AH38" s="4" t="s">
        <v>107</v>
      </c>
      <c r="AI38" s="4">
        <v>25</v>
      </c>
      <c r="AJ38" s="4">
        <v>10</v>
      </c>
      <c r="AK38" s="4">
        <v>30</v>
      </c>
      <c r="AL38" s="4">
        <v>10</v>
      </c>
      <c r="AM38" s="4" t="s">
        <v>107</v>
      </c>
      <c r="AN38" s="4">
        <v>2380</v>
      </c>
      <c r="AO38" s="4">
        <v>7.41</v>
      </c>
      <c r="AP38" s="4">
        <v>39.9</v>
      </c>
      <c r="AQ38" t="s">
        <v>146</v>
      </c>
    </row>
    <row r="39" spans="1:53">
      <c r="A39" t="s">
        <v>77</v>
      </c>
      <c r="B39" s="6" t="s">
        <v>26</v>
      </c>
      <c r="C39" s="17">
        <v>41122</v>
      </c>
      <c r="D39" t="s">
        <v>41</v>
      </c>
      <c r="E39" t="s">
        <v>28</v>
      </c>
      <c r="F39" t="s">
        <v>44</v>
      </c>
      <c r="G39" s="4">
        <v>1.5</v>
      </c>
      <c r="H39" s="4">
        <v>3.8250000000000002</v>
      </c>
      <c r="I39" s="4">
        <v>2.1</v>
      </c>
      <c r="J39" s="4">
        <v>3.1</v>
      </c>
      <c r="K39" s="4">
        <v>2.2749999999999999</v>
      </c>
      <c r="L39" s="4">
        <v>74</v>
      </c>
      <c r="M39" s="4">
        <v>34</v>
      </c>
      <c r="N39" s="4">
        <v>27</v>
      </c>
      <c r="O39" s="4">
        <v>22</v>
      </c>
      <c r="P39" s="4">
        <v>29</v>
      </c>
      <c r="Q39" s="4">
        <v>76</v>
      </c>
      <c r="R39" s="4">
        <v>88</v>
      </c>
      <c r="S39" s="4">
        <v>29</v>
      </c>
      <c r="T39" s="4">
        <v>80</v>
      </c>
      <c r="U39" s="4">
        <v>88</v>
      </c>
      <c r="V39" s="4">
        <v>66</v>
      </c>
      <c r="W39" s="4">
        <v>70</v>
      </c>
      <c r="X39" s="4">
        <v>71</v>
      </c>
      <c r="Y39" s="4">
        <v>74</v>
      </c>
      <c r="Z39" s="4">
        <v>68</v>
      </c>
      <c r="AA39" s="4">
        <v>67</v>
      </c>
      <c r="AB39" s="4">
        <v>6.9</v>
      </c>
      <c r="AD39" s="4">
        <v>10</v>
      </c>
      <c r="AE39" s="4">
        <v>15</v>
      </c>
      <c r="AF39" s="4">
        <v>20</v>
      </c>
      <c r="AG39" s="4">
        <v>20</v>
      </c>
      <c r="AH39" s="4">
        <v>10</v>
      </c>
      <c r="AI39" s="4">
        <v>20</v>
      </c>
      <c r="AJ39" s="4">
        <v>50</v>
      </c>
      <c r="AK39" s="4">
        <v>70</v>
      </c>
      <c r="AL39" s="4">
        <v>20</v>
      </c>
      <c r="AM39" s="18">
        <v>10</v>
      </c>
      <c r="AN39" s="4">
        <v>1890</v>
      </c>
      <c r="AO39" s="4">
        <v>5.53</v>
      </c>
      <c r="AP39" s="4">
        <v>24.6</v>
      </c>
      <c r="AQ39" t="s">
        <v>147</v>
      </c>
    </row>
    <row r="40" spans="1:53">
      <c r="A40" t="s">
        <v>78</v>
      </c>
      <c r="B40" s="6" t="s">
        <v>26</v>
      </c>
      <c r="C40" s="16">
        <v>41123</v>
      </c>
      <c r="D40" t="s">
        <v>27</v>
      </c>
      <c r="E40" t="s">
        <v>28</v>
      </c>
      <c r="F40" t="s">
        <v>44</v>
      </c>
      <c r="G40" s="4">
        <v>1</v>
      </c>
      <c r="H40" s="4">
        <v>4.375</v>
      </c>
      <c r="I40" s="4">
        <v>4.5</v>
      </c>
      <c r="J40" s="4">
        <v>3.125</v>
      </c>
      <c r="K40" s="4">
        <v>5.75</v>
      </c>
      <c r="L40" s="4">
        <v>72</v>
      </c>
      <c r="M40" s="4">
        <v>79</v>
      </c>
      <c r="N40" s="4">
        <v>68</v>
      </c>
      <c r="O40" s="4">
        <v>76</v>
      </c>
      <c r="P40" s="4">
        <v>54</v>
      </c>
      <c r="Q40" s="4">
        <v>14</v>
      </c>
      <c r="R40" s="4">
        <v>59</v>
      </c>
      <c r="S40" s="4">
        <v>51</v>
      </c>
      <c r="T40" s="4">
        <v>70</v>
      </c>
      <c r="U40" s="4">
        <v>52</v>
      </c>
      <c r="V40" s="4">
        <v>62</v>
      </c>
      <c r="W40" s="4">
        <v>53</v>
      </c>
      <c r="X40" s="4">
        <v>53</v>
      </c>
      <c r="Y40" s="4">
        <v>58</v>
      </c>
      <c r="Z40" s="4">
        <v>69</v>
      </c>
      <c r="AA40" s="4">
        <v>53</v>
      </c>
      <c r="AB40" s="4">
        <v>6.8</v>
      </c>
      <c r="AD40" s="4">
        <v>20</v>
      </c>
      <c r="AE40" s="4">
        <v>25</v>
      </c>
      <c r="AF40" s="4">
        <v>15</v>
      </c>
      <c r="AG40" s="4">
        <v>35</v>
      </c>
      <c r="AH40" s="4" t="s">
        <v>107</v>
      </c>
      <c r="AI40" s="4">
        <v>30</v>
      </c>
      <c r="AJ40" s="4">
        <v>20</v>
      </c>
      <c r="AK40" s="4">
        <v>30</v>
      </c>
      <c r="AL40" s="4">
        <v>30</v>
      </c>
      <c r="AM40" s="4" t="s">
        <v>107</v>
      </c>
      <c r="AN40" s="4">
        <v>1750</v>
      </c>
      <c r="AO40" s="4">
        <v>2.33</v>
      </c>
      <c r="AP40" s="4">
        <v>35.6</v>
      </c>
      <c r="AQ40" t="s">
        <v>148</v>
      </c>
    </row>
    <row r="41" spans="1:53">
      <c r="A41" t="s">
        <v>79</v>
      </c>
      <c r="B41" s="6" t="s">
        <v>26</v>
      </c>
      <c r="C41" s="16">
        <v>41127</v>
      </c>
      <c r="D41" t="s">
        <v>27</v>
      </c>
      <c r="E41" t="s">
        <v>28</v>
      </c>
      <c r="F41" t="s">
        <v>33</v>
      </c>
      <c r="G41" s="4">
        <v>2</v>
      </c>
      <c r="H41" s="4">
        <v>2</v>
      </c>
      <c r="I41" s="4">
        <v>1.875</v>
      </c>
      <c r="J41" s="4">
        <v>6.25</v>
      </c>
      <c r="K41" s="4">
        <v>5.125</v>
      </c>
      <c r="L41" s="4">
        <v>74</v>
      </c>
      <c r="M41" s="4">
        <v>80</v>
      </c>
      <c r="N41" s="4">
        <v>68</v>
      </c>
      <c r="O41" s="4">
        <v>77</v>
      </c>
      <c r="P41" s="4">
        <v>68</v>
      </c>
      <c r="Q41" s="4">
        <v>68</v>
      </c>
      <c r="R41" s="4">
        <v>81</v>
      </c>
      <c r="S41" s="4">
        <v>86</v>
      </c>
      <c r="T41" s="4">
        <v>85</v>
      </c>
      <c r="U41" s="4">
        <v>93</v>
      </c>
      <c r="V41" s="4">
        <v>87</v>
      </c>
      <c r="W41" s="4">
        <v>92</v>
      </c>
      <c r="X41" s="4">
        <v>88</v>
      </c>
      <c r="Y41" s="4">
        <v>92</v>
      </c>
      <c r="Z41" s="4">
        <v>86</v>
      </c>
      <c r="AA41" s="4">
        <v>93</v>
      </c>
      <c r="AB41" s="4">
        <v>7</v>
      </c>
      <c r="AD41" s="4">
        <v>30</v>
      </c>
      <c r="AE41" s="4">
        <v>30</v>
      </c>
      <c r="AF41" s="4">
        <v>30</v>
      </c>
      <c r="AG41" s="4">
        <v>30</v>
      </c>
      <c r="AH41" s="4" t="s">
        <v>107</v>
      </c>
      <c r="AI41" s="4">
        <v>10</v>
      </c>
      <c r="AJ41" s="4">
        <v>20</v>
      </c>
      <c r="AK41" s="4">
        <v>60</v>
      </c>
      <c r="AL41" s="4">
        <v>5</v>
      </c>
      <c r="AM41" s="4" t="s">
        <v>107</v>
      </c>
      <c r="AN41" s="4">
        <v>2520</v>
      </c>
      <c r="AO41" s="4">
        <v>5.65</v>
      </c>
      <c r="AP41" s="4">
        <v>41.3</v>
      </c>
      <c r="AQ41" t="s">
        <v>149</v>
      </c>
    </row>
    <row r="42" spans="1:53">
      <c r="A42" t="s">
        <v>80</v>
      </c>
      <c r="B42" s="6" t="s">
        <v>26</v>
      </c>
      <c r="C42" s="16">
        <v>41129</v>
      </c>
      <c r="D42" t="s">
        <v>27</v>
      </c>
      <c r="E42" t="s">
        <v>32</v>
      </c>
      <c r="F42" t="s">
        <v>44</v>
      </c>
      <c r="G42" s="4">
        <v>5</v>
      </c>
      <c r="H42" s="4">
        <v>3.9000000000000004</v>
      </c>
      <c r="I42" s="4">
        <v>5.9</v>
      </c>
      <c r="J42" s="4">
        <v>3.7749999999999995</v>
      </c>
      <c r="K42" s="4">
        <v>4.9000000000000004</v>
      </c>
      <c r="L42" s="4">
        <v>87</v>
      </c>
      <c r="M42" s="4">
        <v>83</v>
      </c>
      <c r="N42" s="4">
        <v>89</v>
      </c>
      <c r="O42" s="4">
        <v>90</v>
      </c>
      <c r="P42" s="4">
        <v>90</v>
      </c>
      <c r="Q42" s="4">
        <v>87</v>
      </c>
      <c r="R42" s="4">
        <v>81</v>
      </c>
      <c r="S42" s="4">
        <v>88</v>
      </c>
      <c r="T42" s="4">
        <v>89</v>
      </c>
      <c r="U42" s="4">
        <v>83</v>
      </c>
      <c r="V42" s="4">
        <v>77</v>
      </c>
      <c r="W42" s="4">
        <v>85</v>
      </c>
      <c r="X42" s="4">
        <v>68</v>
      </c>
      <c r="Y42" s="4">
        <v>87</v>
      </c>
      <c r="Z42" s="4">
        <v>90</v>
      </c>
      <c r="AA42" s="4">
        <v>88</v>
      </c>
      <c r="AB42" s="4">
        <v>6.7</v>
      </c>
      <c r="AD42" s="4">
        <v>5</v>
      </c>
      <c r="AE42" s="4">
        <v>5</v>
      </c>
      <c r="AF42" s="4">
        <v>5</v>
      </c>
      <c r="AG42" s="4">
        <v>5</v>
      </c>
      <c r="AH42" s="4" t="s">
        <v>107</v>
      </c>
      <c r="AI42" s="4">
        <v>5</v>
      </c>
      <c r="AJ42" s="4">
        <v>5</v>
      </c>
      <c r="AK42" s="4">
        <v>0</v>
      </c>
      <c r="AL42" s="4">
        <v>5</v>
      </c>
      <c r="AM42" s="4" t="s">
        <v>107</v>
      </c>
      <c r="AN42" s="4">
        <v>2380</v>
      </c>
      <c r="AO42" s="4">
        <v>12.1</v>
      </c>
      <c r="AP42" s="4">
        <v>53.9</v>
      </c>
      <c r="AQ42" t="s">
        <v>150</v>
      </c>
    </row>
    <row r="46" spans="1:53">
      <c r="AQ46" s="4"/>
      <c r="AR46" s="4"/>
      <c r="AS46" s="4"/>
      <c r="AT46" s="4"/>
      <c r="AU46" s="4"/>
      <c r="AV46" s="4"/>
      <c r="AW46" s="4"/>
      <c r="AX46" s="4"/>
      <c r="AY46" s="4"/>
      <c r="AZ46" s="4"/>
      <c r="BA46" s="4"/>
    </row>
    <row r="47" spans="1:53">
      <c r="AQ47" s="4"/>
      <c r="AR47" s="4"/>
      <c r="AS47" s="4"/>
      <c r="AT47" s="4"/>
      <c r="AU47" s="4"/>
      <c r="AV47" s="4"/>
      <c r="AW47" s="4"/>
      <c r="AX47" s="4"/>
      <c r="AY47" s="4"/>
      <c r="AZ47" s="4"/>
      <c r="BA47" s="4"/>
    </row>
    <row r="48" spans="1:53">
      <c r="AQ48" s="4"/>
      <c r="AR48" s="4"/>
      <c r="AS48" s="4"/>
      <c r="AT48" s="4"/>
      <c r="AU48" s="4"/>
      <c r="AV48" s="4"/>
      <c r="AW48" s="4"/>
      <c r="AX48" s="4"/>
      <c r="AY48" s="4"/>
      <c r="AZ48" s="4"/>
      <c r="BA48" s="4"/>
    </row>
    <row r="49" spans="43:53">
      <c r="AQ49" s="4"/>
      <c r="AR49" s="4"/>
      <c r="AS49" s="4"/>
      <c r="AT49" s="4"/>
      <c r="AU49" s="4"/>
      <c r="AV49" s="4"/>
      <c r="AW49" s="4"/>
      <c r="AX49" s="4"/>
      <c r="AY49" s="4"/>
      <c r="AZ49" s="4"/>
      <c r="BA49" s="4"/>
    </row>
    <row r="50" spans="43:53">
      <c r="AQ50" s="4"/>
      <c r="AR50" s="4"/>
      <c r="AS50" s="4"/>
      <c r="AT50" s="4"/>
      <c r="AU50" s="4"/>
      <c r="AV50" s="4"/>
      <c r="AW50" s="4"/>
      <c r="AX50" s="4"/>
      <c r="AY50" s="4"/>
      <c r="AZ50" s="4"/>
      <c r="BA50" s="4"/>
    </row>
    <row r="51" spans="43:53">
      <c r="AQ51" s="4"/>
      <c r="AR51" s="4"/>
      <c r="AS51" s="4"/>
      <c r="AT51" s="4"/>
      <c r="AU51" s="4"/>
      <c r="AV51" s="4"/>
      <c r="AW51" s="4"/>
      <c r="AX51" s="4"/>
      <c r="AY51" s="4"/>
      <c r="AZ51" s="4"/>
      <c r="BA51" s="4"/>
    </row>
    <row r="52" spans="43:53">
      <c r="AQ52" s="4"/>
      <c r="AR52" s="4"/>
      <c r="AS52" s="4"/>
      <c r="AT52" s="4"/>
      <c r="AU52" s="4"/>
      <c r="AV52" s="4"/>
      <c r="AW52" s="4"/>
      <c r="AX52" s="4"/>
      <c r="AY52" s="4"/>
      <c r="AZ52" s="4"/>
      <c r="BA52" s="4"/>
    </row>
    <row r="53" spans="43:53">
      <c r="AQ53" s="4"/>
      <c r="AR53" s="4"/>
      <c r="AS53" s="4"/>
      <c r="AT53" s="4"/>
      <c r="AU53" s="4"/>
      <c r="AV53" s="4"/>
      <c r="AW53" s="4"/>
      <c r="AX53" s="4"/>
      <c r="AY53" s="4"/>
      <c r="AZ53" s="4"/>
      <c r="BA53" s="4"/>
    </row>
    <row r="54" spans="43:53">
      <c r="AQ54" s="4"/>
      <c r="AR54" s="4"/>
      <c r="AS54" s="4"/>
      <c r="AT54" s="4"/>
      <c r="AU54" s="4"/>
      <c r="AV54" s="4"/>
      <c r="AW54" s="4"/>
      <c r="AX54" s="4"/>
      <c r="AY54" s="4"/>
      <c r="AZ54" s="4"/>
      <c r="BA54" s="4"/>
    </row>
    <row r="55" spans="43:53">
      <c r="AQ55" s="4"/>
      <c r="AR55" s="4"/>
      <c r="AS55" s="4"/>
      <c r="AT55" s="4"/>
      <c r="AU55" s="4"/>
      <c r="AV55" s="4"/>
      <c r="AW55" s="4"/>
      <c r="AX55" s="4"/>
      <c r="AY55" s="4"/>
      <c r="AZ55" s="4"/>
      <c r="BA55" s="4"/>
    </row>
    <row r="56" spans="43:53">
      <c r="AQ56" s="4"/>
      <c r="AR56" s="4"/>
      <c r="AS56" s="4"/>
      <c r="AT56" s="4"/>
      <c r="AU56" s="4"/>
      <c r="AV56" s="4"/>
      <c r="AW56" s="4"/>
      <c r="AX56" s="4"/>
      <c r="AY56" s="4"/>
      <c r="AZ56" s="4"/>
      <c r="BA56" s="4"/>
    </row>
    <row r="57" spans="43:53">
      <c r="AQ57" s="4"/>
      <c r="AR57" s="4"/>
      <c r="AS57" s="4"/>
      <c r="AT57" s="4"/>
      <c r="AU57" s="4"/>
      <c r="AV57" s="4"/>
      <c r="AW57" s="4"/>
      <c r="AX57" s="4"/>
      <c r="AY57" s="4"/>
      <c r="AZ57" s="4"/>
      <c r="BA57" s="4"/>
    </row>
    <row r="58" spans="43:53">
      <c r="AQ58" s="4"/>
      <c r="AR58" s="4"/>
      <c r="AS58" s="4"/>
      <c r="AT58" s="4"/>
      <c r="AU58" s="4"/>
      <c r="AV58" s="4"/>
      <c r="AW58" s="4"/>
      <c r="AX58" s="4"/>
      <c r="AY58" s="4"/>
      <c r="AZ58" s="4"/>
      <c r="BA58" s="4"/>
    </row>
    <row r="59" spans="43:53">
      <c r="AQ59" s="4"/>
      <c r="AR59" s="4"/>
      <c r="AS59" s="4"/>
      <c r="AT59" s="4"/>
      <c r="AU59" s="4"/>
      <c r="AV59" s="4"/>
      <c r="AW59" s="4"/>
      <c r="AX59" s="4"/>
      <c r="AY59" s="4"/>
      <c r="AZ59" s="4"/>
      <c r="BA59" s="4"/>
    </row>
    <row r="60" spans="43:53">
      <c r="AQ60" s="4"/>
      <c r="AR60" s="4"/>
      <c r="AS60" s="4"/>
      <c r="AT60" s="4"/>
      <c r="AU60" s="4"/>
      <c r="AV60" s="4"/>
      <c r="AW60" s="4"/>
      <c r="AX60" s="4"/>
      <c r="AY60" s="4"/>
      <c r="AZ60" s="4"/>
      <c r="BA60" s="4"/>
    </row>
    <row r="61" spans="43:53">
      <c r="AQ61" s="4"/>
      <c r="AR61" s="4"/>
      <c r="AS61" s="4"/>
      <c r="AT61" s="4"/>
      <c r="AU61" s="4"/>
      <c r="AV61" s="4"/>
      <c r="AW61" s="4"/>
      <c r="AX61" s="4"/>
      <c r="AY61" s="4"/>
      <c r="AZ61" s="4"/>
      <c r="BA61" s="4"/>
    </row>
    <row r="62" spans="43:53">
      <c r="AQ62" s="4"/>
      <c r="AR62" s="4"/>
      <c r="AS62" s="4"/>
      <c r="AT62" s="4"/>
      <c r="AU62" s="4"/>
      <c r="AV62" s="4"/>
      <c r="AW62" s="4"/>
      <c r="AX62" s="4"/>
      <c r="AY62" s="4"/>
      <c r="AZ62" s="4"/>
      <c r="BA62" s="4"/>
    </row>
    <row r="63" spans="43:53">
      <c r="AQ63" s="4"/>
      <c r="AR63" s="4"/>
      <c r="AS63" s="4"/>
      <c r="AT63" s="4"/>
      <c r="AU63" s="4"/>
      <c r="AV63" s="4"/>
      <c r="AW63" s="4"/>
      <c r="AX63" s="4"/>
      <c r="AY63" s="4"/>
      <c r="AZ63" s="4"/>
      <c r="BA63" s="4"/>
    </row>
    <row r="64" spans="43:53">
      <c r="AQ64" s="4"/>
      <c r="AR64" s="4"/>
      <c r="AS64" s="4"/>
      <c r="AT64" s="4"/>
      <c r="AU64" s="4"/>
      <c r="AV64" s="4"/>
      <c r="AW64" s="4"/>
      <c r="AX64" s="4"/>
      <c r="AY64" s="4"/>
      <c r="AZ64" s="4"/>
      <c r="BA64" s="4"/>
    </row>
    <row r="65" spans="43:53">
      <c r="AQ65" s="4"/>
      <c r="AR65" s="4"/>
      <c r="AS65" s="4"/>
      <c r="AT65" s="4"/>
      <c r="AU65" s="4"/>
      <c r="AV65" s="4"/>
      <c r="AW65" s="4"/>
      <c r="AX65" s="4"/>
      <c r="AY65" s="4"/>
      <c r="AZ65" s="4"/>
      <c r="BA65" s="4"/>
    </row>
    <row r="66" spans="43:53">
      <c r="AQ66" s="4"/>
      <c r="AR66" s="4"/>
      <c r="AS66" s="4"/>
      <c r="AT66" s="4"/>
      <c r="AU66" s="4"/>
      <c r="AV66" s="4"/>
      <c r="AW66" s="4"/>
      <c r="AX66" s="4"/>
      <c r="AY66" s="4"/>
      <c r="AZ66" s="4"/>
      <c r="BA66" s="4"/>
    </row>
    <row r="67" spans="43:53">
      <c r="AQ67" s="4"/>
      <c r="AR67" s="4"/>
      <c r="AS67" s="4"/>
      <c r="AT67" s="4"/>
      <c r="AU67" s="4"/>
      <c r="AV67" s="4"/>
      <c r="AW67" s="4"/>
      <c r="AX67" s="4"/>
      <c r="AY67" s="4"/>
      <c r="AZ67" s="4"/>
      <c r="BA67" s="4"/>
    </row>
    <row r="68" spans="43:53">
      <c r="AQ68" s="4"/>
      <c r="AR68" s="4"/>
      <c r="AS68" s="4"/>
      <c r="AT68" s="4"/>
      <c r="AU68" s="4"/>
      <c r="AV68" s="4"/>
      <c r="AW68" s="4"/>
      <c r="AX68" s="4"/>
      <c r="AY68" s="4"/>
      <c r="AZ68" s="4"/>
      <c r="BA68" s="4"/>
    </row>
    <row r="69" spans="43:53">
      <c r="AQ69" s="4"/>
      <c r="AR69" s="4"/>
      <c r="AS69" s="4"/>
      <c r="AT69" s="4"/>
      <c r="AU69" s="4"/>
      <c r="AV69" s="4"/>
      <c r="AW69" s="4"/>
      <c r="AX69" s="4"/>
      <c r="AY69" s="4"/>
      <c r="AZ69" s="4"/>
      <c r="BA69" s="4"/>
    </row>
    <row r="70" spans="43:53">
      <c r="AQ70" s="4"/>
      <c r="AR70" s="4"/>
      <c r="AS70" s="4"/>
      <c r="AT70" s="4"/>
      <c r="AU70" s="4"/>
      <c r="AV70" s="4"/>
      <c r="AW70" s="4"/>
      <c r="AX70" s="4"/>
      <c r="AY70" s="4"/>
      <c r="AZ70" s="4"/>
      <c r="BA70" s="4"/>
    </row>
    <row r="71" spans="43:53">
      <c r="AQ71" s="4"/>
      <c r="AR71" s="4"/>
      <c r="AS71" s="4"/>
      <c r="AT71" s="4"/>
      <c r="AU71" s="4"/>
      <c r="AV71" s="4"/>
      <c r="AW71" s="4"/>
      <c r="AX71" s="4"/>
      <c r="AY71" s="4"/>
      <c r="AZ71" s="4"/>
      <c r="BA71" s="4"/>
    </row>
    <row r="72" spans="43:53">
      <c r="AQ72" s="4"/>
      <c r="AR72" s="4"/>
      <c r="AS72" s="4"/>
      <c r="AT72" s="4"/>
      <c r="AU72" s="4"/>
      <c r="AV72" s="4"/>
      <c r="AW72" s="4"/>
      <c r="AX72" s="4"/>
      <c r="AY72" s="4"/>
      <c r="AZ72" s="4"/>
      <c r="BA72" s="4"/>
    </row>
    <row r="73" spans="43:53">
      <c r="AQ73" s="4"/>
      <c r="AR73" s="4"/>
      <c r="AS73" s="4"/>
      <c r="AT73" s="4"/>
      <c r="AU73" s="4"/>
      <c r="AV73" s="4"/>
      <c r="AW73" s="4"/>
      <c r="AX73" s="4"/>
      <c r="AY73" s="4"/>
      <c r="AZ73" s="4"/>
      <c r="BA73" s="4"/>
    </row>
    <row r="74" spans="43:53">
      <c r="AQ74" s="4"/>
      <c r="AR74" s="4"/>
      <c r="AS74" s="4"/>
      <c r="AT74" s="4"/>
      <c r="AU74" s="4"/>
      <c r="AV74" s="4"/>
      <c r="AW74" s="4"/>
      <c r="AX74" s="4"/>
      <c r="AY74" s="4"/>
      <c r="AZ74" s="4"/>
      <c r="BA74" s="4"/>
    </row>
    <row r="75" spans="43:53">
      <c r="AQ75" s="4"/>
      <c r="AR75" s="4"/>
      <c r="AS75" s="4"/>
      <c r="AT75" s="4"/>
      <c r="AU75" s="4"/>
      <c r="AV75" s="4"/>
      <c r="AW75" s="4"/>
      <c r="AX75" s="4"/>
      <c r="AY75" s="4"/>
      <c r="AZ75" s="4"/>
      <c r="BA75" s="4"/>
    </row>
    <row r="76" spans="43:53">
      <c r="AQ76" s="4"/>
      <c r="AR76" s="4"/>
      <c r="AS76" s="4"/>
      <c r="AT76" s="4"/>
      <c r="AU76" s="4"/>
      <c r="AV76" s="4"/>
      <c r="AW76" s="4"/>
      <c r="AX76" s="4"/>
      <c r="AY76" s="4"/>
      <c r="AZ76" s="4"/>
      <c r="BA76" s="4"/>
    </row>
    <row r="77" spans="43:53">
      <c r="AQ77" s="4"/>
      <c r="AR77" s="4"/>
      <c r="AS77" s="4"/>
      <c r="AT77" s="4"/>
      <c r="AU77" s="4"/>
      <c r="AV77" s="4"/>
      <c r="AW77" s="4"/>
      <c r="AX77" s="4"/>
      <c r="AY77" s="4"/>
      <c r="AZ77" s="4"/>
      <c r="BA77" s="4"/>
    </row>
    <row r="78" spans="43:53">
      <c r="AQ78" s="4"/>
      <c r="AR78" s="4"/>
      <c r="AS78" s="4"/>
      <c r="AT78" s="4"/>
      <c r="AU78" s="4"/>
      <c r="AV78" s="4"/>
      <c r="AW78" s="4"/>
      <c r="AX78" s="4"/>
      <c r="AY78" s="4"/>
      <c r="AZ78" s="4"/>
      <c r="BA78" s="4"/>
    </row>
    <row r="79" spans="43:53">
      <c r="AQ79" s="4"/>
      <c r="AR79" s="4"/>
      <c r="AS79" s="4"/>
      <c r="AT79" s="4"/>
      <c r="AU79" s="4"/>
      <c r="AV79" s="4"/>
      <c r="AW79" s="4"/>
      <c r="AX79" s="4"/>
      <c r="AY79" s="4"/>
      <c r="AZ79" s="4"/>
      <c r="BA79" s="4"/>
    </row>
    <row r="80" spans="43:53">
      <c r="AQ80" s="4"/>
      <c r="AR80" s="4"/>
      <c r="AS80" s="4"/>
      <c r="AT80" s="4"/>
      <c r="AU80" s="4"/>
      <c r="AV80" s="4"/>
      <c r="AW80" s="4"/>
      <c r="AX80" s="4"/>
      <c r="AY80" s="4"/>
      <c r="AZ80" s="4"/>
      <c r="BA80" s="4"/>
    </row>
    <row r="81" spans="43:53">
      <c r="AQ81" s="4"/>
      <c r="AR81" s="4"/>
      <c r="AS81" s="4"/>
      <c r="AT81" s="4"/>
      <c r="AU81" s="4"/>
      <c r="AV81" s="4"/>
      <c r="AW81" s="4"/>
      <c r="AX81" s="4"/>
      <c r="AY81" s="4"/>
      <c r="AZ81" s="4"/>
      <c r="BA81" s="4"/>
    </row>
    <row r="82" spans="43:53">
      <c r="AQ82" s="4"/>
      <c r="AR82" s="4"/>
      <c r="AS82" s="4"/>
      <c r="AT82" s="4"/>
      <c r="AU82" s="4"/>
      <c r="AV82" s="4"/>
      <c r="AW82" s="4"/>
      <c r="AX82" s="4"/>
      <c r="AY82" s="4"/>
      <c r="AZ82" s="4"/>
      <c r="BA82" s="4"/>
    </row>
    <row r="83" spans="43:53">
      <c r="AQ83" s="4"/>
      <c r="AR83" s="4"/>
      <c r="AS83" s="4"/>
      <c r="AT83" s="4"/>
      <c r="AU83" s="4"/>
      <c r="AV83" s="4"/>
      <c r="AW83" s="4"/>
      <c r="AX83" s="4"/>
      <c r="AY83" s="4"/>
      <c r="AZ83" s="4"/>
      <c r="BA83" s="4"/>
    </row>
    <row r="84" spans="43:53">
      <c r="AQ84" s="4"/>
      <c r="AR84" s="4"/>
      <c r="AS84" s="4"/>
      <c r="AT84" s="4"/>
      <c r="AU84" s="4"/>
      <c r="AV84" s="4"/>
      <c r="AW84" s="4"/>
      <c r="AX84" s="4"/>
      <c r="AY84" s="4"/>
      <c r="AZ84" s="4"/>
      <c r="BA84" s="4"/>
    </row>
    <row r="85" spans="43:53">
      <c r="AQ85" s="4"/>
      <c r="AR85" s="4"/>
      <c r="AS85" s="4"/>
      <c r="AT85" s="4"/>
      <c r="AU85" s="4"/>
      <c r="AV85" s="4"/>
      <c r="AW85" s="4"/>
      <c r="AX85" s="4"/>
      <c r="AY85" s="4"/>
      <c r="AZ85" s="4"/>
      <c r="BA85" s="4"/>
    </row>
  </sheetData>
  <mergeCells count="13">
    <mergeCell ref="A1:A2"/>
    <mergeCell ref="G1:G2"/>
    <mergeCell ref="H1:K1"/>
    <mergeCell ref="L1:AA1"/>
    <mergeCell ref="B1:B2"/>
    <mergeCell ref="F1:F2"/>
    <mergeCell ref="E1:E2"/>
    <mergeCell ref="AD1:AH1"/>
    <mergeCell ref="D1:D2"/>
    <mergeCell ref="C1:C2"/>
    <mergeCell ref="AI1:AM1"/>
    <mergeCell ref="AB1:AB2"/>
    <mergeCell ref="AC1:AC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85"/>
  <sheetViews>
    <sheetView zoomScale="85" zoomScaleNormal="85" zoomScalePageLayoutView="85" workbookViewId="0">
      <pane xSplit="1" ySplit="2" topLeftCell="R3" activePane="bottomRight" state="frozen"/>
      <selection pane="bottomRight" activeCell="AB18" sqref="AB18"/>
      <selection pane="bottomLeft" activeCell="A3" sqref="A3"/>
      <selection pane="topRight" activeCell="B1" sqref="B1"/>
    </sheetView>
  </sheetViews>
  <sheetFormatPr defaultColWidth="8.85546875" defaultRowHeight="15"/>
  <cols>
    <col min="2" max="2" width="11.85546875" style="2" bestFit="1" customWidth="1"/>
    <col min="3" max="3" width="10.7109375" style="16" bestFit="1" customWidth="1"/>
    <col min="4" max="5" width="12" customWidth="1"/>
    <col min="6" max="6" width="13.42578125" bestFit="1" customWidth="1"/>
    <col min="7" max="7" width="9.85546875" style="4" customWidth="1"/>
    <col min="8" max="9" width="6.42578125" style="4" bestFit="1" customWidth="1"/>
    <col min="10" max="10" width="7.42578125" style="4" bestFit="1" customWidth="1"/>
    <col min="11" max="15" width="6.42578125" style="4" bestFit="1" customWidth="1"/>
    <col min="16" max="19" width="7.42578125" style="4" bestFit="1" customWidth="1"/>
    <col min="20" max="22" width="6.42578125" style="4" bestFit="1" customWidth="1"/>
    <col min="23" max="23" width="7.42578125" style="4" bestFit="1" customWidth="1"/>
    <col min="24" max="27" width="4.85546875" style="4" bestFit="1" customWidth="1"/>
    <col min="28" max="29" width="4.140625" style="4" bestFit="1" customWidth="1"/>
    <col min="30" max="30" width="4.85546875" style="4" bestFit="1" customWidth="1"/>
    <col min="31" max="31" width="4.140625" style="4" customWidth="1"/>
    <col min="32" max="35" width="5.140625" style="4" bestFit="1" customWidth="1"/>
    <col min="36" max="39" width="5.7109375" style="4" bestFit="1" customWidth="1"/>
    <col min="40" max="40" width="7.42578125" style="4" bestFit="1" customWidth="1"/>
    <col min="41" max="41" width="12.7109375" style="4" hidden="1" customWidth="1"/>
    <col min="42" max="42" width="12.7109375" style="4" customWidth="1"/>
    <col min="43" max="43" width="6" style="4" bestFit="1" customWidth="1"/>
    <col min="44" max="44" width="5" style="4" bestFit="1" customWidth="1"/>
    <col min="45" max="45" width="7.140625" style="4" bestFit="1" customWidth="1"/>
    <col min="46" max="46" width="3.42578125" style="4" bestFit="1" customWidth="1"/>
    <col min="47" max="47" width="8" style="4" bestFit="1" customWidth="1"/>
    <col min="48" max="48" width="6" style="4" bestFit="1" customWidth="1"/>
    <col min="49" max="49" width="5" style="4" bestFit="1" customWidth="1"/>
    <col min="50" max="50" width="7.140625" style="4" bestFit="1" customWidth="1"/>
    <col min="51" max="51" width="3.42578125" style="4" bestFit="1" customWidth="1"/>
    <col min="52" max="52" width="8" style="4" bestFit="1" customWidth="1"/>
    <col min="53" max="53" width="7.85546875" style="4" bestFit="1" customWidth="1"/>
    <col min="54" max="54" width="5.7109375" style="4" bestFit="1" customWidth="1"/>
    <col min="55" max="55" width="6.85546875" style="4" bestFit="1" customWidth="1"/>
  </cols>
  <sheetData>
    <row r="1" spans="1:56" s="8" customFormat="1" ht="30" customHeight="1">
      <c r="A1" s="78" t="s">
        <v>0</v>
      </c>
      <c r="B1" s="79" t="s">
        <v>151</v>
      </c>
      <c r="C1" s="81" t="s">
        <v>2</v>
      </c>
      <c r="D1" s="77" t="s">
        <v>3</v>
      </c>
      <c r="E1" s="77" t="s">
        <v>4</v>
      </c>
      <c r="F1" s="78" t="s">
        <v>5</v>
      </c>
      <c r="G1" s="77" t="s">
        <v>152</v>
      </c>
      <c r="H1" s="77" t="s">
        <v>9</v>
      </c>
      <c r="I1" s="77"/>
      <c r="J1" s="77"/>
      <c r="K1" s="77"/>
      <c r="L1" s="77"/>
      <c r="M1" s="77"/>
      <c r="N1" s="77"/>
      <c r="O1" s="77"/>
      <c r="P1" s="77"/>
      <c r="Q1" s="77"/>
      <c r="R1" s="77"/>
      <c r="S1" s="77"/>
      <c r="T1" s="77"/>
      <c r="U1" s="77"/>
      <c r="V1" s="77"/>
      <c r="W1" s="77"/>
      <c r="X1" s="77" t="s">
        <v>83</v>
      </c>
      <c r="Y1" s="77"/>
      <c r="Z1" s="77"/>
      <c r="AA1" s="77"/>
      <c r="AB1" s="77"/>
      <c r="AC1" s="77"/>
      <c r="AD1" s="77"/>
      <c r="AE1" s="77"/>
      <c r="AF1" s="77"/>
      <c r="AG1" s="77"/>
      <c r="AH1" s="77"/>
      <c r="AI1" s="77"/>
      <c r="AJ1" s="77"/>
      <c r="AK1" s="77"/>
      <c r="AL1" s="77"/>
      <c r="AM1" s="77"/>
      <c r="AN1" s="77" t="s">
        <v>11</v>
      </c>
      <c r="AO1" s="78" t="s">
        <v>84</v>
      </c>
      <c r="AP1" s="22"/>
      <c r="AQ1" s="77" t="s">
        <v>12</v>
      </c>
      <c r="AR1" s="77"/>
      <c r="AS1" s="77"/>
      <c r="AT1" s="77"/>
      <c r="AU1" s="77"/>
      <c r="AV1" s="77" t="s">
        <v>85</v>
      </c>
      <c r="AW1" s="77"/>
      <c r="AX1" s="77"/>
      <c r="AY1" s="77"/>
      <c r="AZ1" s="77"/>
      <c r="BA1" s="23"/>
      <c r="BB1" s="23"/>
      <c r="BC1" s="23"/>
    </row>
    <row r="2" spans="1:56" s="2" customFormat="1">
      <c r="A2" s="78"/>
      <c r="B2" s="80"/>
      <c r="C2" s="82"/>
      <c r="D2" s="77"/>
      <c r="E2" s="77"/>
      <c r="F2" s="78"/>
      <c r="G2" s="77"/>
      <c r="H2" s="1" t="s">
        <v>86</v>
      </c>
      <c r="I2" s="1" t="s">
        <v>87</v>
      </c>
      <c r="J2" s="1" t="s">
        <v>88</v>
      </c>
      <c r="K2" s="1" t="s">
        <v>89</v>
      </c>
      <c r="L2" s="1" t="s">
        <v>90</v>
      </c>
      <c r="M2" s="1" t="s">
        <v>91</v>
      </c>
      <c r="N2" s="1" t="s">
        <v>92</v>
      </c>
      <c r="O2" s="1" t="s">
        <v>93</v>
      </c>
      <c r="P2" s="1" t="s">
        <v>94</v>
      </c>
      <c r="Q2" s="1" t="s">
        <v>95</v>
      </c>
      <c r="R2" s="1" t="s">
        <v>96</v>
      </c>
      <c r="S2" s="1" t="s">
        <v>97</v>
      </c>
      <c r="T2" s="1" t="s">
        <v>98</v>
      </c>
      <c r="U2" s="1" t="s">
        <v>99</v>
      </c>
      <c r="V2" s="1" t="s">
        <v>100</v>
      </c>
      <c r="W2" s="1" t="s">
        <v>101</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77"/>
      <c r="AO2" s="78"/>
      <c r="AP2" s="22" t="s">
        <v>153</v>
      </c>
      <c r="AQ2" s="24" t="s">
        <v>18</v>
      </c>
      <c r="AR2" s="24" t="s">
        <v>19</v>
      </c>
      <c r="AS2" s="24" t="s">
        <v>102</v>
      </c>
      <c r="AT2" s="24" t="s">
        <v>154</v>
      </c>
      <c r="AU2" s="24" t="s">
        <v>104</v>
      </c>
      <c r="AV2" s="24" t="s">
        <v>18</v>
      </c>
      <c r="AW2" s="24" t="s">
        <v>19</v>
      </c>
      <c r="AX2" s="24" t="s">
        <v>102</v>
      </c>
      <c r="AY2" s="24" t="s">
        <v>154</v>
      </c>
      <c r="AZ2" s="24" t="s">
        <v>104</v>
      </c>
      <c r="BA2" s="23" t="s">
        <v>22</v>
      </c>
      <c r="BB2" s="23" t="s">
        <v>23</v>
      </c>
      <c r="BC2" s="23" t="s">
        <v>24</v>
      </c>
      <c r="BD2" s="2" t="s">
        <v>105</v>
      </c>
    </row>
    <row r="3" spans="1:56" ht="30">
      <c r="A3" t="s">
        <v>61</v>
      </c>
      <c r="B3" s="6" t="s">
        <v>26</v>
      </c>
      <c r="C3" s="15" t="s">
        <v>155</v>
      </c>
      <c r="D3" t="s">
        <v>27</v>
      </c>
      <c r="E3" t="s">
        <v>32</v>
      </c>
      <c r="F3" t="s">
        <v>36</v>
      </c>
      <c r="G3" s="4">
        <v>4.5</v>
      </c>
      <c r="H3" s="25">
        <v>5.6</v>
      </c>
      <c r="I3" s="25">
        <v>1.3</v>
      </c>
      <c r="J3" s="25">
        <v>1.5</v>
      </c>
      <c r="K3" s="25">
        <v>3</v>
      </c>
      <c r="L3" s="25">
        <v>4.7</v>
      </c>
      <c r="M3" s="25">
        <v>9.3000000000000007</v>
      </c>
      <c r="N3" s="25">
        <v>5.9</v>
      </c>
      <c r="O3" s="25">
        <v>5.0999999999999996</v>
      </c>
      <c r="P3" s="25">
        <v>3.5</v>
      </c>
      <c r="Q3" s="25">
        <v>3.2</v>
      </c>
      <c r="R3" s="25">
        <v>3.4</v>
      </c>
      <c r="S3" s="25">
        <v>3.8</v>
      </c>
      <c r="T3" s="25">
        <v>1</v>
      </c>
      <c r="U3" s="25">
        <v>1.9</v>
      </c>
      <c r="V3" s="25">
        <v>0.7</v>
      </c>
      <c r="W3" s="25">
        <v>4</v>
      </c>
      <c r="X3" s="4">
        <f>96-3</f>
        <v>93</v>
      </c>
      <c r="Y3" s="4">
        <f>96-2</f>
        <v>94</v>
      </c>
      <c r="Z3" s="4">
        <v>95</v>
      </c>
      <c r="AA3" s="4">
        <v>93</v>
      </c>
      <c r="AB3" s="4">
        <v>94</v>
      </c>
      <c r="AC3" s="4">
        <v>92</v>
      </c>
      <c r="AD3" s="4">
        <v>90</v>
      </c>
      <c r="AE3" s="4">
        <v>93</v>
      </c>
      <c r="AF3" s="4">
        <v>95</v>
      </c>
      <c r="AG3" s="4">
        <v>96</v>
      </c>
      <c r="AH3" s="4">
        <v>95</v>
      </c>
      <c r="AI3" s="4">
        <v>95</v>
      </c>
      <c r="AJ3" s="4">
        <v>91</v>
      </c>
      <c r="AK3" s="4">
        <v>94</v>
      </c>
      <c r="AL3" s="4">
        <f>96-8</f>
        <v>88</v>
      </c>
      <c r="AM3" s="4">
        <v>94</v>
      </c>
      <c r="AN3" s="4">
        <v>6.8</v>
      </c>
      <c r="AP3" s="4">
        <v>4</v>
      </c>
      <c r="AQ3" s="4">
        <v>5</v>
      </c>
      <c r="AR3" s="4">
        <v>5</v>
      </c>
      <c r="AS3" s="4">
        <v>5</v>
      </c>
      <c r="AT3" s="4" t="s">
        <v>107</v>
      </c>
      <c r="AU3" s="4">
        <v>10</v>
      </c>
      <c r="AV3" s="4">
        <v>10</v>
      </c>
      <c r="AW3" s="4">
        <v>30</v>
      </c>
      <c r="AX3" s="4">
        <v>50</v>
      </c>
      <c r="AY3" s="4" t="s">
        <v>107</v>
      </c>
      <c r="AZ3" s="4">
        <v>15</v>
      </c>
      <c r="BA3" s="31">
        <v>3080</v>
      </c>
      <c r="BB3" s="30">
        <v>1.74</v>
      </c>
      <c r="BC3" s="25">
        <v>43.5</v>
      </c>
      <c r="BD3" t="s">
        <v>156</v>
      </c>
    </row>
    <row r="4" spans="1:56">
      <c r="A4" t="s">
        <v>39</v>
      </c>
      <c r="B4" s="6" t="s">
        <v>26</v>
      </c>
      <c r="C4" s="15" t="s">
        <v>157</v>
      </c>
      <c r="D4" t="s">
        <v>27</v>
      </c>
      <c r="E4" t="s">
        <v>28</v>
      </c>
      <c r="F4" t="s">
        <v>44</v>
      </c>
      <c r="G4" s="4">
        <v>1</v>
      </c>
      <c r="H4" s="25">
        <v>9.3000000000000007</v>
      </c>
      <c r="I4" s="25">
        <v>6.3</v>
      </c>
      <c r="J4" s="25">
        <v>9.1999999999999993</v>
      </c>
      <c r="K4" s="25">
        <v>9.6</v>
      </c>
      <c r="L4" s="25">
        <v>4.3</v>
      </c>
      <c r="M4" s="25">
        <v>4.8</v>
      </c>
      <c r="N4" s="25">
        <v>4</v>
      </c>
      <c r="O4" s="25">
        <v>7.3</v>
      </c>
      <c r="P4" s="25">
        <v>2.1</v>
      </c>
      <c r="Q4" s="25">
        <v>4.2</v>
      </c>
      <c r="R4" s="25">
        <v>2.8</v>
      </c>
      <c r="S4" s="25">
        <v>5.2</v>
      </c>
      <c r="T4" s="25">
        <v>6.2</v>
      </c>
      <c r="U4" s="25">
        <v>3.3</v>
      </c>
      <c r="V4" s="25">
        <v>6.8</v>
      </c>
      <c r="W4" s="25">
        <v>5.2</v>
      </c>
      <c r="X4" s="4">
        <f>96-8</f>
        <v>88</v>
      </c>
      <c r="Y4" s="4">
        <f>96-27</f>
        <v>69</v>
      </c>
      <c r="Z4" s="4">
        <f>96-22</f>
        <v>74</v>
      </c>
      <c r="AA4" s="4">
        <v>96</v>
      </c>
      <c r="AB4" s="4">
        <f>96-26</f>
        <v>70</v>
      </c>
      <c r="AC4" s="4">
        <f>96-8</f>
        <v>88</v>
      </c>
      <c r="AD4" s="4">
        <v>95</v>
      </c>
      <c r="AE4" s="4">
        <v>94</v>
      </c>
      <c r="AF4" s="4">
        <v>92</v>
      </c>
      <c r="AG4" s="4">
        <f>96-9</f>
        <v>87</v>
      </c>
      <c r="AH4" s="4">
        <v>93</v>
      </c>
      <c r="AI4" s="4">
        <f>96-16</f>
        <v>80</v>
      </c>
      <c r="AJ4" s="4">
        <f>96-47</f>
        <v>49</v>
      </c>
      <c r="AK4" s="4">
        <f>96-11</f>
        <v>85</v>
      </c>
      <c r="AL4" s="4">
        <v>95</v>
      </c>
      <c r="AM4" s="4">
        <f>96-20</f>
        <v>76</v>
      </c>
      <c r="AN4" s="4">
        <v>6.6</v>
      </c>
      <c r="AP4" s="4">
        <v>8</v>
      </c>
      <c r="AQ4" s="4">
        <v>40</v>
      </c>
      <c r="AR4" s="4">
        <v>60</v>
      </c>
      <c r="AS4" s="4">
        <v>50</v>
      </c>
      <c r="AT4" s="4">
        <v>60</v>
      </c>
      <c r="AU4" s="4" t="s">
        <v>107</v>
      </c>
      <c r="AV4" s="4">
        <v>10</v>
      </c>
      <c r="AW4" s="4">
        <v>30</v>
      </c>
      <c r="AX4" s="4">
        <v>5</v>
      </c>
      <c r="AY4" s="4">
        <v>5</v>
      </c>
      <c r="AZ4" s="4" t="s">
        <v>107</v>
      </c>
      <c r="BA4" s="31">
        <v>1680</v>
      </c>
      <c r="BB4" s="30">
        <v>2.68</v>
      </c>
      <c r="BC4" s="25">
        <v>24.7</v>
      </c>
    </row>
    <row r="5" spans="1:56" ht="30">
      <c r="A5" t="s">
        <v>34</v>
      </c>
      <c r="B5" s="6" t="s">
        <v>26</v>
      </c>
      <c r="C5" s="15" t="s">
        <v>158</v>
      </c>
      <c r="D5" t="s">
        <v>27</v>
      </c>
      <c r="E5" t="s">
        <v>32</v>
      </c>
      <c r="F5" t="s">
        <v>36</v>
      </c>
      <c r="G5">
        <v>5</v>
      </c>
      <c r="H5" s="26">
        <v>2.6</v>
      </c>
      <c r="I5" s="26">
        <v>2.2999999999999998</v>
      </c>
      <c r="J5" s="26">
        <v>2.2999999999999998</v>
      </c>
      <c r="K5" s="26">
        <v>2.1</v>
      </c>
      <c r="L5" s="26">
        <v>5.3</v>
      </c>
      <c r="M5" s="26">
        <v>6</v>
      </c>
      <c r="N5" s="26">
        <v>3.4</v>
      </c>
      <c r="O5" s="26">
        <v>3.2</v>
      </c>
      <c r="P5" s="26">
        <v>6.3</v>
      </c>
      <c r="Q5" s="26">
        <v>7.5</v>
      </c>
      <c r="R5" s="26">
        <v>6</v>
      </c>
      <c r="S5" s="26">
        <v>8.6</v>
      </c>
      <c r="T5" s="26">
        <v>3</v>
      </c>
      <c r="U5" s="26">
        <v>3.5</v>
      </c>
      <c r="V5" s="26">
        <v>2.6</v>
      </c>
      <c r="W5" s="26">
        <v>3.1</v>
      </c>
      <c r="X5" s="4">
        <v>96</v>
      </c>
      <c r="Y5" s="4">
        <v>96</v>
      </c>
      <c r="Z5" s="4">
        <v>95</v>
      </c>
      <c r="AA5" s="4">
        <v>92</v>
      </c>
      <c r="AB5" s="4">
        <v>96</v>
      </c>
      <c r="AC5" s="4">
        <v>94</v>
      </c>
      <c r="AD5" s="4">
        <v>95</v>
      </c>
      <c r="AE5" s="4">
        <v>92</v>
      </c>
      <c r="AF5" s="4">
        <v>95</v>
      </c>
      <c r="AG5" s="4">
        <v>86</v>
      </c>
      <c r="AH5" s="4">
        <v>95</v>
      </c>
      <c r="AI5" s="4">
        <f>96-2</f>
        <v>94</v>
      </c>
      <c r="AJ5" s="4">
        <f>96-7</f>
        <v>89</v>
      </c>
      <c r="AK5" s="4">
        <v>92</v>
      </c>
      <c r="AL5" s="4">
        <v>93</v>
      </c>
      <c r="AM5" s="4">
        <v>95</v>
      </c>
      <c r="AN5" s="4">
        <v>6.7</v>
      </c>
      <c r="AO5"/>
      <c r="AP5">
        <v>2</v>
      </c>
      <c r="AQ5" s="4">
        <v>1</v>
      </c>
      <c r="AR5" s="4" t="s">
        <v>107</v>
      </c>
      <c r="AS5" s="4">
        <v>5</v>
      </c>
      <c r="AT5" s="4" t="s">
        <v>107</v>
      </c>
      <c r="AU5" s="4">
        <v>10</v>
      </c>
      <c r="AV5" s="4">
        <v>1</v>
      </c>
      <c r="AW5" s="4" t="s">
        <v>107</v>
      </c>
      <c r="AX5" s="4">
        <v>5</v>
      </c>
      <c r="AY5" s="4" t="s">
        <v>107</v>
      </c>
      <c r="AZ5" s="4">
        <v>2</v>
      </c>
      <c r="BA5" s="31">
        <v>2380</v>
      </c>
      <c r="BB5" s="30">
        <v>3.84</v>
      </c>
      <c r="BC5" s="25">
        <v>45</v>
      </c>
      <c r="BD5" t="s">
        <v>159</v>
      </c>
    </row>
    <row r="6" spans="1:56" ht="30">
      <c r="A6" t="s">
        <v>67</v>
      </c>
      <c r="B6" s="6" t="s">
        <v>26</v>
      </c>
      <c r="C6" s="15" t="s">
        <v>160</v>
      </c>
      <c r="D6" t="s">
        <v>27</v>
      </c>
      <c r="E6" t="s">
        <v>32</v>
      </c>
      <c r="F6" t="s">
        <v>33</v>
      </c>
      <c r="G6" s="4">
        <v>4.5</v>
      </c>
      <c r="H6" s="25">
        <v>1.7</v>
      </c>
      <c r="I6" s="25">
        <v>2.5</v>
      </c>
      <c r="J6" s="25">
        <v>4.5</v>
      </c>
      <c r="K6" s="25">
        <v>2.2999999999999998</v>
      </c>
      <c r="L6" s="25">
        <v>3.5</v>
      </c>
      <c r="M6" s="25">
        <v>2.2999999999999998</v>
      </c>
      <c r="N6" s="25">
        <v>2.8</v>
      </c>
      <c r="O6" s="25">
        <v>3</v>
      </c>
      <c r="P6" s="25">
        <v>4.5</v>
      </c>
      <c r="Q6" s="25">
        <v>2.5</v>
      </c>
      <c r="R6" s="25">
        <v>3.2</v>
      </c>
      <c r="S6" s="25">
        <v>1.8</v>
      </c>
      <c r="T6" s="25">
        <v>3.5</v>
      </c>
      <c r="U6" s="25">
        <v>6.5</v>
      </c>
      <c r="V6" s="25">
        <v>4.5</v>
      </c>
      <c r="W6" s="25">
        <v>5.5</v>
      </c>
      <c r="X6" s="4">
        <f>96-9</f>
        <v>87</v>
      </c>
      <c r="Y6" s="4">
        <f>96-8</f>
        <v>88</v>
      </c>
      <c r="Z6" s="4">
        <f>96-12</f>
        <v>84</v>
      </c>
      <c r="AA6" s="4">
        <f>96-4</f>
        <v>92</v>
      </c>
      <c r="AB6" s="4">
        <f>96-9</f>
        <v>87</v>
      </c>
      <c r="AC6" s="4">
        <f>96-2</f>
        <v>94</v>
      </c>
      <c r="AD6" s="4">
        <f>96-6</f>
        <v>90</v>
      </c>
      <c r="AE6" s="4">
        <f>96-28</f>
        <v>68</v>
      </c>
      <c r="AF6" s="4">
        <f>96-1</f>
        <v>95</v>
      </c>
      <c r="AG6" s="4">
        <f>96-3</f>
        <v>93</v>
      </c>
      <c r="AH6" s="4">
        <f>96-5</f>
        <v>91</v>
      </c>
      <c r="AI6" s="4">
        <f>96-4</f>
        <v>92</v>
      </c>
      <c r="AJ6" s="4">
        <v>95</v>
      </c>
      <c r="AK6" s="4">
        <v>92</v>
      </c>
      <c r="AL6" s="4">
        <v>94</v>
      </c>
      <c r="AM6" s="4">
        <v>96</v>
      </c>
      <c r="AN6" s="4">
        <v>6.8</v>
      </c>
      <c r="AP6" s="4">
        <v>2</v>
      </c>
      <c r="AQ6" s="4">
        <v>15</v>
      </c>
      <c r="AR6" s="4">
        <v>15</v>
      </c>
      <c r="AS6" s="4">
        <v>15</v>
      </c>
      <c r="AT6" s="4" t="s">
        <v>107</v>
      </c>
      <c r="AU6" s="4">
        <v>15</v>
      </c>
      <c r="AV6" s="4">
        <v>20</v>
      </c>
      <c r="AW6" s="4">
        <v>15</v>
      </c>
      <c r="AX6" s="4">
        <v>15</v>
      </c>
      <c r="AY6" s="4" t="s">
        <v>107</v>
      </c>
      <c r="AZ6" s="4">
        <v>10</v>
      </c>
      <c r="BA6" s="31">
        <v>2520</v>
      </c>
      <c r="BB6" s="30">
        <v>2.23</v>
      </c>
      <c r="BC6" s="25">
        <v>27.5</v>
      </c>
      <c r="BD6" t="s">
        <v>161</v>
      </c>
    </row>
    <row r="7" spans="1:56">
      <c r="A7" t="s">
        <v>70</v>
      </c>
      <c r="B7" s="6" t="s">
        <v>26</v>
      </c>
      <c r="C7" s="15" t="s">
        <v>162</v>
      </c>
      <c r="D7" t="s">
        <v>27</v>
      </c>
      <c r="E7" t="s">
        <v>28</v>
      </c>
      <c r="F7" t="s">
        <v>33</v>
      </c>
      <c r="G7" s="4">
        <v>2</v>
      </c>
      <c r="H7" s="25">
        <v>8.8000000000000007</v>
      </c>
      <c r="I7" s="25">
        <v>3.3</v>
      </c>
      <c r="J7" s="25">
        <v>1.4</v>
      </c>
      <c r="K7" s="25">
        <v>4.5999999999999996</v>
      </c>
      <c r="L7" s="25">
        <v>1.7</v>
      </c>
      <c r="M7" s="25">
        <v>2.8</v>
      </c>
      <c r="N7" s="25">
        <v>0.9</v>
      </c>
      <c r="O7" s="25">
        <v>1</v>
      </c>
      <c r="P7" s="25">
        <v>2.5</v>
      </c>
      <c r="Q7" s="25">
        <v>2</v>
      </c>
      <c r="R7" s="25">
        <v>2.2000000000000002</v>
      </c>
      <c r="S7" s="25">
        <v>0.4</v>
      </c>
      <c r="T7" s="25">
        <v>8.6</v>
      </c>
      <c r="U7" s="25">
        <v>0</v>
      </c>
      <c r="V7" s="25">
        <v>6.8</v>
      </c>
      <c r="W7" s="25">
        <v>4.3</v>
      </c>
      <c r="X7" s="4">
        <v>95</v>
      </c>
      <c r="Y7" s="4">
        <v>91</v>
      </c>
      <c r="Z7" s="4">
        <v>90</v>
      </c>
      <c r="AA7" s="4">
        <v>96</v>
      </c>
      <c r="AB7" s="4">
        <v>89</v>
      </c>
      <c r="AC7" s="4">
        <v>90</v>
      </c>
      <c r="AD7" s="4">
        <v>95</v>
      </c>
      <c r="AE7" s="4">
        <v>96</v>
      </c>
      <c r="AF7" s="4">
        <v>96</v>
      </c>
      <c r="AG7" s="4">
        <f>96-12</f>
        <v>84</v>
      </c>
      <c r="AH7" s="4">
        <f>96-17</f>
        <v>79</v>
      </c>
      <c r="AI7" s="4">
        <f>96-13</f>
        <v>83</v>
      </c>
      <c r="AJ7" s="4">
        <v>86</v>
      </c>
      <c r="AK7" s="4">
        <v>94</v>
      </c>
      <c r="AL7" s="4">
        <f>96-8</f>
        <v>88</v>
      </c>
      <c r="AM7" s="4">
        <f>96-2</f>
        <v>94</v>
      </c>
      <c r="AN7" s="4">
        <v>6.7</v>
      </c>
      <c r="AP7" s="4">
        <v>4</v>
      </c>
      <c r="AQ7" s="4" t="s">
        <v>107</v>
      </c>
      <c r="AR7" s="4">
        <v>40</v>
      </c>
      <c r="AS7" s="4">
        <v>15</v>
      </c>
      <c r="AT7" s="4">
        <v>25</v>
      </c>
      <c r="AU7" s="4">
        <v>30</v>
      </c>
      <c r="AV7" s="4" t="s">
        <v>107</v>
      </c>
      <c r="AW7" s="4">
        <v>20</v>
      </c>
      <c r="AX7" s="4">
        <v>5</v>
      </c>
      <c r="AY7" s="4">
        <v>5</v>
      </c>
      <c r="AZ7" s="4">
        <v>20</v>
      </c>
      <c r="BA7" s="31">
        <v>2800</v>
      </c>
      <c r="BB7" s="30">
        <v>1.87</v>
      </c>
      <c r="BC7" s="25">
        <v>29.2</v>
      </c>
      <c r="BD7" t="s">
        <v>163</v>
      </c>
    </row>
    <row r="8" spans="1:56">
      <c r="A8" t="s">
        <v>31</v>
      </c>
      <c r="B8" s="6" t="s">
        <v>26</v>
      </c>
      <c r="C8" s="15" t="s">
        <v>164</v>
      </c>
      <c r="D8" t="s">
        <v>27</v>
      </c>
      <c r="E8" t="s">
        <v>32</v>
      </c>
      <c r="F8" t="s">
        <v>36</v>
      </c>
      <c r="G8" s="4">
        <v>4.5</v>
      </c>
      <c r="H8" s="25">
        <v>17.899999999999999</v>
      </c>
      <c r="I8" s="25">
        <v>14.2</v>
      </c>
      <c r="J8" s="25">
        <v>3.8</v>
      </c>
      <c r="K8" s="25">
        <v>7.3</v>
      </c>
      <c r="L8" s="25">
        <v>5</v>
      </c>
      <c r="M8" s="25">
        <v>3.3</v>
      </c>
      <c r="N8" s="25">
        <v>7.2</v>
      </c>
      <c r="O8" s="25">
        <v>5.8</v>
      </c>
      <c r="P8" s="25">
        <v>2.5</v>
      </c>
      <c r="Q8" s="25">
        <v>1.8</v>
      </c>
      <c r="R8" s="25">
        <v>9.3000000000000007</v>
      </c>
      <c r="S8" s="25">
        <v>1.2</v>
      </c>
      <c r="T8" s="25">
        <v>4.8</v>
      </c>
      <c r="U8" s="25">
        <v>3.7</v>
      </c>
      <c r="V8" s="25">
        <v>4.2</v>
      </c>
      <c r="W8" s="25">
        <v>4.5</v>
      </c>
      <c r="X8" s="4">
        <v>93</v>
      </c>
      <c r="Y8" s="4">
        <v>96</v>
      </c>
      <c r="Z8" s="4">
        <v>91</v>
      </c>
      <c r="AA8" s="4">
        <f>96-9</f>
        <v>87</v>
      </c>
      <c r="AB8" s="4">
        <v>93</v>
      </c>
      <c r="AC8" s="4">
        <v>95</v>
      </c>
      <c r="AD8" s="4">
        <v>96</v>
      </c>
      <c r="AE8" s="4">
        <v>95</v>
      </c>
      <c r="AF8" s="4">
        <f>96-40</f>
        <v>56</v>
      </c>
      <c r="AG8" s="4">
        <f>96-4</f>
        <v>92</v>
      </c>
      <c r="AH8" s="4">
        <f>96-17</f>
        <v>79</v>
      </c>
      <c r="AI8" s="4">
        <f>96-32</f>
        <v>64</v>
      </c>
      <c r="AJ8" s="4">
        <v>95</v>
      </c>
      <c r="AK8" s="4">
        <v>94</v>
      </c>
      <c r="AL8" s="4">
        <v>92</v>
      </c>
      <c r="AM8" s="4">
        <f>96-8</f>
        <v>88</v>
      </c>
      <c r="AN8" s="4">
        <v>6.8</v>
      </c>
      <c r="AP8" s="4">
        <v>2</v>
      </c>
      <c r="AQ8" s="4">
        <v>30</v>
      </c>
      <c r="AR8" s="4">
        <v>25</v>
      </c>
      <c r="AS8" s="4">
        <v>25</v>
      </c>
      <c r="AT8" s="4">
        <v>25</v>
      </c>
      <c r="AU8" s="4" t="s">
        <v>107</v>
      </c>
      <c r="AV8" s="4">
        <v>5</v>
      </c>
      <c r="AW8" s="4">
        <v>5</v>
      </c>
      <c r="AX8" s="4">
        <v>5</v>
      </c>
      <c r="AY8" s="4">
        <v>5</v>
      </c>
      <c r="AZ8" s="4" t="s">
        <v>107</v>
      </c>
      <c r="BA8" s="31">
        <v>2660</v>
      </c>
      <c r="BB8" s="30">
        <v>3.2</v>
      </c>
      <c r="BC8" s="25">
        <v>31.4</v>
      </c>
      <c r="BD8" t="s">
        <v>165</v>
      </c>
    </row>
    <row r="9" spans="1:56">
      <c r="A9" t="s">
        <v>75</v>
      </c>
      <c r="B9" s="6" t="s">
        <v>26</v>
      </c>
      <c r="C9" s="15" t="s">
        <v>166</v>
      </c>
      <c r="D9" t="s">
        <v>27</v>
      </c>
      <c r="E9" t="s">
        <v>28</v>
      </c>
      <c r="F9" t="s">
        <v>44</v>
      </c>
      <c r="G9" s="4">
        <v>5</v>
      </c>
      <c r="H9" s="25">
        <v>9.1999999999999993</v>
      </c>
      <c r="I9" s="25">
        <v>1.4</v>
      </c>
      <c r="J9" s="25">
        <v>3.8</v>
      </c>
      <c r="K9" s="25">
        <v>4</v>
      </c>
      <c r="L9" s="25">
        <v>1.7</v>
      </c>
      <c r="M9" s="25">
        <v>0</v>
      </c>
      <c r="N9" s="25">
        <v>0</v>
      </c>
      <c r="O9" s="25">
        <v>0.5</v>
      </c>
      <c r="P9" s="25">
        <v>3.2</v>
      </c>
      <c r="Q9" s="25">
        <v>0</v>
      </c>
      <c r="R9" s="25">
        <v>2.4</v>
      </c>
      <c r="S9" s="25">
        <v>2.4</v>
      </c>
      <c r="T9" s="25">
        <v>0</v>
      </c>
      <c r="U9" s="25">
        <v>3.8</v>
      </c>
      <c r="V9" s="25">
        <v>2.8</v>
      </c>
      <c r="W9" s="25">
        <v>2.7</v>
      </c>
      <c r="X9" s="4">
        <f>96-8</f>
        <v>88</v>
      </c>
      <c r="Y9" s="4">
        <f>96-11</f>
        <v>85</v>
      </c>
      <c r="Z9" s="4">
        <f>96-25</f>
        <v>71</v>
      </c>
      <c r="AA9" s="4">
        <f>96-25</f>
        <v>71</v>
      </c>
      <c r="AB9" s="4">
        <f>96-24</f>
        <v>72</v>
      </c>
      <c r="AC9" s="4">
        <f>96-55</f>
        <v>41</v>
      </c>
      <c r="AD9" s="4">
        <f>96-50</f>
        <v>46</v>
      </c>
      <c r="AE9" s="4">
        <f>96-81</f>
        <v>15</v>
      </c>
      <c r="AF9" s="4">
        <f>96-7</f>
        <v>89</v>
      </c>
      <c r="AG9" s="4">
        <f>96-34</f>
        <v>62</v>
      </c>
      <c r="AH9" s="4">
        <f>96-26</f>
        <v>70</v>
      </c>
      <c r="AI9" s="4">
        <v>92</v>
      </c>
      <c r="AJ9" s="4">
        <v>24</v>
      </c>
      <c r="AK9" s="4">
        <f>96-28</f>
        <v>68</v>
      </c>
      <c r="AL9" s="4">
        <v>94</v>
      </c>
      <c r="AM9" s="4">
        <f>96-12</f>
        <v>84</v>
      </c>
      <c r="AN9" s="4">
        <v>6.4</v>
      </c>
      <c r="AP9" s="4">
        <v>0</v>
      </c>
      <c r="AQ9" s="4" t="s">
        <v>107</v>
      </c>
      <c r="AR9" s="4">
        <v>60</v>
      </c>
      <c r="AS9" s="4">
        <v>50</v>
      </c>
      <c r="AT9" s="4">
        <v>50</v>
      </c>
      <c r="AU9" s="4">
        <v>45</v>
      </c>
      <c r="AV9" s="4" t="s">
        <v>107</v>
      </c>
      <c r="AW9" s="4">
        <v>95</v>
      </c>
      <c r="AX9" s="4">
        <v>90</v>
      </c>
      <c r="AY9" s="4">
        <v>15</v>
      </c>
      <c r="AZ9" s="4">
        <v>20</v>
      </c>
      <c r="BA9" s="31">
        <v>2940</v>
      </c>
      <c r="BB9" s="30">
        <v>14</v>
      </c>
      <c r="BC9" s="25">
        <v>34.299999999999997</v>
      </c>
      <c r="BD9" t="s">
        <v>167</v>
      </c>
    </row>
    <row r="10" spans="1:56" ht="30">
      <c r="A10" t="s">
        <v>80</v>
      </c>
      <c r="B10" s="6" t="s">
        <v>26</v>
      </c>
      <c r="C10" s="15" t="s">
        <v>168</v>
      </c>
      <c r="D10" t="s">
        <v>27</v>
      </c>
      <c r="E10" t="s">
        <v>32</v>
      </c>
      <c r="F10" t="s">
        <v>44</v>
      </c>
      <c r="G10" s="4">
        <v>5</v>
      </c>
      <c r="H10" s="25">
        <v>1.3</v>
      </c>
      <c r="I10" s="25">
        <v>1.1000000000000001</v>
      </c>
      <c r="J10" s="25">
        <v>4.4000000000000004</v>
      </c>
      <c r="K10" s="25">
        <v>3.5</v>
      </c>
      <c r="L10" s="25">
        <v>3.3</v>
      </c>
      <c r="M10" s="25">
        <v>1.7</v>
      </c>
      <c r="N10" s="25">
        <v>5.2</v>
      </c>
      <c r="O10" s="25">
        <v>3.9</v>
      </c>
      <c r="P10" s="25">
        <v>6</v>
      </c>
      <c r="Q10" s="25">
        <v>1.5</v>
      </c>
      <c r="R10" s="25">
        <v>2.2000000000000002</v>
      </c>
      <c r="S10" s="25">
        <v>2.1</v>
      </c>
      <c r="T10" s="25">
        <v>1</v>
      </c>
      <c r="U10" s="25">
        <v>7.4</v>
      </c>
      <c r="V10" s="25">
        <v>6.4</v>
      </c>
      <c r="W10" s="25">
        <v>2.2000000000000002</v>
      </c>
      <c r="X10" s="4">
        <f>96-5</f>
        <v>91</v>
      </c>
      <c r="Y10" s="4">
        <f>96-5</f>
        <v>91</v>
      </c>
      <c r="Z10" s="4">
        <v>94</v>
      </c>
      <c r="AA10" s="4">
        <v>90</v>
      </c>
      <c r="AB10" s="4">
        <v>95</v>
      </c>
      <c r="AC10" s="4">
        <v>91</v>
      </c>
      <c r="AD10" s="4">
        <v>94</v>
      </c>
      <c r="AE10" s="4">
        <v>95</v>
      </c>
      <c r="AF10" s="4">
        <v>91</v>
      </c>
      <c r="AG10" s="4">
        <v>95</v>
      </c>
      <c r="AH10" s="4">
        <v>93</v>
      </c>
      <c r="AI10" s="4">
        <v>93</v>
      </c>
      <c r="AJ10" s="4">
        <v>89</v>
      </c>
      <c r="AK10" s="4">
        <v>93</v>
      </c>
      <c r="AL10" s="4">
        <v>95</v>
      </c>
      <c r="AM10" s="4">
        <v>94</v>
      </c>
      <c r="AN10" s="4">
        <v>6.9</v>
      </c>
      <c r="AP10" s="4">
        <v>0</v>
      </c>
      <c r="AQ10" s="4" t="s">
        <v>107</v>
      </c>
      <c r="AR10" s="4">
        <v>3</v>
      </c>
      <c r="AS10" s="4" t="s">
        <v>107</v>
      </c>
      <c r="AT10" s="4" t="s">
        <v>107</v>
      </c>
      <c r="AU10" s="4">
        <v>10</v>
      </c>
      <c r="AV10" s="4">
        <v>5</v>
      </c>
      <c r="AW10" s="4" t="s">
        <v>107</v>
      </c>
      <c r="AX10" s="4" t="s">
        <v>107</v>
      </c>
      <c r="AY10" s="4" t="s">
        <v>107</v>
      </c>
      <c r="AZ10" s="4">
        <v>5</v>
      </c>
      <c r="BA10" s="31">
        <v>1960</v>
      </c>
      <c r="BB10" s="30">
        <v>9.2799999999999994</v>
      </c>
      <c r="BC10" s="25">
        <v>41.1</v>
      </c>
      <c r="BD10" t="s">
        <v>169</v>
      </c>
    </row>
    <row r="11" spans="1:56">
      <c r="A11" t="s">
        <v>68</v>
      </c>
      <c r="B11" s="6" t="s">
        <v>26</v>
      </c>
      <c r="C11" s="15" t="s">
        <v>170</v>
      </c>
      <c r="D11" t="s">
        <v>41</v>
      </c>
      <c r="E11" t="s">
        <v>28</v>
      </c>
      <c r="F11" t="s">
        <v>107</v>
      </c>
      <c r="G11" s="4">
        <v>1.5</v>
      </c>
      <c r="H11" s="25">
        <v>10.6</v>
      </c>
      <c r="I11" s="25">
        <v>12.2</v>
      </c>
      <c r="J11" s="25">
        <v>3.8</v>
      </c>
      <c r="K11" s="25">
        <v>17.399999999999999</v>
      </c>
      <c r="L11" s="25">
        <v>9.1999999999999993</v>
      </c>
      <c r="M11" s="25">
        <v>5.5</v>
      </c>
      <c r="N11" s="25">
        <v>12</v>
      </c>
      <c r="O11" s="25">
        <v>4.2</v>
      </c>
      <c r="P11" s="25">
        <v>12.2</v>
      </c>
      <c r="Q11" s="25">
        <v>1.8</v>
      </c>
      <c r="R11" s="25">
        <v>6</v>
      </c>
      <c r="S11" s="25">
        <v>5.8</v>
      </c>
      <c r="T11" s="25">
        <v>10.7</v>
      </c>
      <c r="U11" s="25">
        <v>8.4</v>
      </c>
      <c r="V11" s="25">
        <v>7.7</v>
      </c>
      <c r="W11" s="25">
        <v>0.7</v>
      </c>
      <c r="X11" s="4">
        <v>96</v>
      </c>
      <c r="Y11" s="4">
        <v>96</v>
      </c>
      <c r="Z11" s="4">
        <v>96</v>
      </c>
      <c r="AA11" s="4">
        <v>96</v>
      </c>
      <c r="AB11" s="4">
        <f>96-28</f>
        <v>68</v>
      </c>
      <c r="AC11" s="4">
        <v>32</v>
      </c>
      <c r="AD11" s="4">
        <v>93</v>
      </c>
      <c r="AE11" s="4">
        <f>96-9</f>
        <v>87</v>
      </c>
      <c r="AF11" s="4">
        <v>95</v>
      </c>
      <c r="AG11" s="4">
        <v>96</v>
      </c>
      <c r="AH11" s="4">
        <v>93</v>
      </c>
      <c r="AI11" s="4">
        <v>96</v>
      </c>
      <c r="AJ11" s="4">
        <v>90</v>
      </c>
      <c r="AK11" s="4">
        <f>96-2</f>
        <v>94</v>
      </c>
      <c r="AL11" s="4">
        <f>96-2</f>
        <v>94</v>
      </c>
      <c r="AM11" s="4">
        <v>92</v>
      </c>
      <c r="AN11" s="4">
        <v>6.8</v>
      </c>
      <c r="AP11" s="4">
        <v>22</v>
      </c>
      <c r="AQ11" s="4" t="s">
        <v>107</v>
      </c>
      <c r="AR11" s="4">
        <v>25</v>
      </c>
      <c r="AS11" s="4">
        <v>10</v>
      </c>
      <c r="AT11" s="4">
        <v>20</v>
      </c>
      <c r="AU11" s="4">
        <v>10</v>
      </c>
      <c r="AV11" s="4" t="s">
        <v>107</v>
      </c>
      <c r="AW11" s="4">
        <v>30</v>
      </c>
      <c r="AX11" s="4">
        <v>10</v>
      </c>
      <c r="AY11" s="4">
        <v>25</v>
      </c>
      <c r="AZ11" s="4">
        <v>25</v>
      </c>
      <c r="BA11" s="31">
        <v>1960</v>
      </c>
      <c r="BB11" s="30">
        <v>8.35</v>
      </c>
      <c r="BC11" s="25">
        <v>32.1</v>
      </c>
    </row>
    <row r="12" spans="1:56" ht="30">
      <c r="A12" t="s">
        <v>65</v>
      </c>
      <c r="B12" s="6" t="s">
        <v>26</v>
      </c>
      <c r="C12" s="15" t="s">
        <v>171</v>
      </c>
      <c r="D12" t="s">
        <v>41</v>
      </c>
      <c r="E12" t="s">
        <v>32</v>
      </c>
      <c r="F12" t="s">
        <v>172</v>
      </c>
      <c r="G12" s="4">
        <v>4</v>
      </c>
      <c r="H12" s="25">
        <v>0.6</v>
      </c>
      <c r="I12" s="25">
        <v>3.6</v>
      </c>
      <c r="J12" s="25">
        <v>2.7</v>
      </c>
      <c r="K12" s="25">
        <v>2</v>
      </c>
      <c r="L12" s="25">
        <v>2.1</v>
      </c>
      <c r="M12" s="25">
        <v>1.1000000000000001</v>
      </c>
      <c r="N12" s="25">
        <v>2</v>
      </c>
      <c r="O12" s="25">
        <v>2.2000000000000002</v>
      </c>
      <c r="P12" s="25">
        <v>0.6</v>
      </c>
      <c r="Q12" s="25">
        <v>0.7</v>
      </c>
      <c r="R12" s="25">
        <v>4.5999999999999996</v>
      </c>
      <c r="S12" s="25">
        <v>0.4</v>
      </c>
      <c r="T12" s="25">
        <v>2</v>
      </c>
      <c r="U12" s="25">
        <v>0.5</v>
      </c>
      <c r="V12" s="25">
        <v>1</v>
      </c>
      <c r="W12" s="25">
        <v>0.5</v>
      </c>
      <c r="X12" s="4">
        <v>95</v>
      </c>
      <c r="Y12" s="4">
        <f>96-13</f>
        <v>83</v>
      </c>
      <c r="Z12" s="4">
        <v>94</v>
      </c>
      <c r="AA12" s="4">
        <v>94</v>
      </c>
      <c r="AB12" s="4">
        <v>93</v>
      </c>
      <c r="AC12" s="4">
        <v>96</v>
      </c>
      <c r="AD12" s="4">
        <v>91</v>
      </c>
      <c r="AE12" s="4">
        <v>94</v>
      </c>
      <c r="AF12" s="4">
        <v>90</v>
      </c>
      <c r="AG12" s="4">
        <v>94</v>
      </c>
      <c r="AH12" s="4">
        <v>92</v>
      </c>
      <c r="AI12" s="4">
        <v>95</v>
      </c>
      <c r="AJ12" s="4">
        <f>96-8</f>
        <v>88</v>
      </c>
      <c r="AK12" s="4">
        <v>95</v>
      </c>
      <c r="AL12" s="4">
        <f>96-4</f>
        <v>92</v>
      </c>
      <c r="AM12" s="4">
        <v>93</v>
      </c>
      <c r="AN12" s="4">
        <v>6.7</v>
      </c>
      <c r="AP12" s="4">
        <v>2</v>
      </c>
      <c r="AQ12" s="4">
        <v>5</v>
      </c>
      <c r="AR12" s="4">
        <v>20</v>
      </c>
      <c r="AS12" s="4">
        <v>20</v>
      </c>
      <c r="AT12" s="4" t="s">
        <v>107</v>
      </c>
      <c r="AU12" s="4">
        <v>30</v>
      </c>
      <c r="AV12" s="4">
        <v>10</v>
      </c>
      <c r="AW12" s="4">
        <v>30</v>
      </c>
      <c r="AX12" s="4">
        <v>5</v>
      </c>
      <c r="AY12" s="4" t="s">
        <v>107</v>
      </c>
      <c r="AZ12" s="4">
        <v>10</v>
      </c>
      <c r="BA12" s="31">
        <v>2520</v>
      </c>
      <c r="BB12" s="30">
        <v>1.67</v>
      </c>
      <c r="BC12" s="25">
        <v>22</v>
      </c>
      <c r="BD12" t="s">
        <v>173</v>
      </c>
    </row>
    <row r="13" spans="1:56">
      <c r="A13" t="s">
        <v>48</v>
      </c>
      <c r="B13" s="6" t="s">
        <v>26</v>
      </c>
      <c r="C13" s="15" t="s">
        <v>174</v>
      </c>
      <c r="D13" t="s">
        <v>41</v>
      </c>
      <c r="E13" t="s">
        <v>32</v>
      </c>
      <c r="F13" t="s">
        <v>53</v>
      </c>
      <c r="G13" s="4">
        <v>5</v>
      </c>
      <c r="H13" s="25">
        <v>4.8</v>
      </c>
      <c r="I13" s="25">
        <v>9.3000000000000007</v>
      </c>
      <c r="J13" s="25">
        <v>0.7</v>
      </c>
      <c r="K13" s="25">
        <v>5.2</v>
      </c>
      <c r="L13" s="25">
        <v>0</v>
      </c>
      <c r="M13" s="25">
        <v>8.3000000000000007</v>
      </c>
      <c r="N13" s="25">
        <v>4.7</v>
      </c>
      <c r="O13" s="25">
        <v>12.3</v>
      </c>
      <c r="P13" s="25">
        <v>6.2</v>
      </c>
      <c r="Q13" s="25">
        <v>10.199999999999999</v>
      </c>
      <c r="R13" s="25">
        <v>1.3</v>
      </c>
      <c r="S13" s="25">
        <v>7.3</v>
      </c>
      <c r="T13" s="25">
        <v>5.6</v>
      </c>
      <c r="U13" s="25">
        <v>4.2</v>
      </c>
      <c r="V13" s="25">
        <v>9.4</v>
      </c>
      <c r="W13" s="25">
        <v>10.4</v>
      </c>
      <c r="X13" s="4">
        <f>96-7</f>
        <v>89</v>
      </c>
      <c r="Y13" s="4">
        <f>96-7</f>
        <v>89</v>
      </c>
      <c r="Z13" s="4">
        <v>86</v>
      </c>
      <c r="AA13" s="4">
        <v>92</v>
      </c>
      <c r="AB13" s="4">
        <f>96-14</f>
        <v>82</v>
      </c>
      <c r="AC13" s="4">
        <v>94</v>
      </c>
      <c r="AD13" s="4">
        <v>92</v>
      </c>
      <c r="AE13" s="4">
        <v>94</v>
      </c>
      <c r="AF13" s="4">
        <v>92</v>
      </c>
      <c r="AG13" s="4">
        <f>96-11</f>
        <v>85</v>
      </c>
      <c r="AH13" s="4">
        <f>96-7</f>
        <v>89</v>
      </c>
      <c r="AI13" s="4">
        <v>93</v>
      </c>
      <c r="AJ13" s="4">
        <f>96-30</f>
        <v>66</v>
      </c>
      <c r="AK13" s="4">
        <v>92</v>
      </c>
      <c r="AL13" s="4">
        <v>94</v>
      </c>
      <c r="AM13" s="4">
        <f>96-35</f>
        <v>61</v>
      </c>
      <c r="AN13" s="4">
        <v>6.8</v>
      </c>
      <c r="AP13" s="4">
        <v>0</v>
      </c>
      <c r="AQ13" s="4">
        <v>10</v>
      </c>
      <c r="AR13" s="4">
        <v>10</v>
      </c>
      <c r="AS13" s="4" t="s">
        <v>107</v>
      </c>
      <c r="AT13" s="4">
        <v>10</v>
      </c>
      <c r="AU13" s="4" t="s">
        <v>107</v>
      </c>
      <c r="AV13" s="4">
        <v>60</v>
      </c>
      <c r="AW13" s="4">
        <v>70</v>
      </c>
      <c r="AX13" s="4" t="s">
        <v>107</v>
      </c>
      <c r="AY13" s="4">
        <v>50</v>
      </c>
      <c r="AZ13" s="4" t="s">
        <v>107</v>
      </c>
      <c r="BA13" s="31">
        <v>2800</v>
      </c>
      <c r="BB13" s="30">
        <v>6.73</v>
      </c>
      <c r="BC13" s="25">
        <v>25.5</v>
      </c>
      <c r="BD13" t="s">
        <v>175</v>
      </c>
    </row>
    <row r="14" spans="1:56">
      <c r="A14" t="s">
        <v>40</v>
      </c>
      <c r="B14" s="6" t="s">
        <v>26</v>
      </c>
      <c r="C14" s="15" t="s">
        <v>176</v>
      </c>
      <c r="D14" t="s">
        <v>41</v>
      </c>
      <c r="E14" t="s">
        <v>28</v>
      </c>
      <c r="G14" s="4">
        <v>1</v>
      </c>
      <c r="H14" s="25">
        <v>2.5</v>
      </c>
      <c r="I14" s="25">
        <v>3.5</v>
      </c>
      <c r="J14" s="25">
        <v>10.3</v>
      </c>
      <c r="K14" s="25">
        <v>23.8</v>
      </c>
      <c r="L14" s="25">
        <v>8.3000000000000007</v>
      </c>
      <c r="M14" s="25">
        <v>5.2</v>
      </c>
      <c r="N14" s="25">
        <v>3.4</v>
      </c>
      <c r="O14" s="25">
        <v>2.7</v>
      </c>
      <c r="P14" s="25">
        <v>6.2</v>
      </c>
      <c r="Q14" s="25">
        <v>6.8</v>
      </c>
      <c r="R14" s="25">
        <v>3.9</v>
      </c>
      <c r="S14" s="25">
        <v>8.1999999999999993</v>
      </c>
      <c r="T14" s="25">
        <v>2.8</v>
      </c>
      <c r="U14" s="25">
        <v>1.3</v>
      </c>
      <c r="V14" s="25">
        <v>1.7</v>
      </c>
      <c r="W14" s="25">
        <v>1</v>
      </c>
      <c r="X14" s="4">
        <f>96-2</f>
        <v>94</v>
      </c>
      <c r="Y14" s="4">
        <f>96-13</f>
        <v>83</v>
      </c>
      <c r="Z14" s="4">
        <f>96-9</f>
        <v>87</v>
      </c>
      <c r="AA14" s="4">
        <v>95</v>
      </c>
      <c r="AB14" s="4">
        <v>91</v>
      </c>
      <c r="AC14" s="4">
        <v>95</v>
      </c>
      <c r="AD14" s="4">
        <v>93</v>
      </c>
      <c r="AE14" s="4">
        <v>94</v>
      </c>
      <c r="AF14" s="4">
        <v>94</v>
      </c>
      <c r="AG14" s="4">
        <v>96</v>
      </c>
      <c r="AH14" s="4">
        <v>93</v>
      </c>
      <c r="AI14" s="4">
        <v>93</v>
      </c>
      <c r="AJ14" s="4">
        <f>96-11</f>
        <v>85</v>
      </c>
      <c r="AK14" s="4">
        <v>94</v>
      </c>
      <c r="AL14" s="4">
        <f>96-21</f>
        <v>75</v>
      </c>
      <c r="AM14" s="4">
        <f>96-22</f>
        <v>74</v>
      </c>
      <c r="AN14" s="4">
        <v>6.6</v>
      </c>
      <c r="AP14" s="4">
        <v>4</v>
      </c>
      <c r="AQ14" s="4">
        <v>20</v>
      </c>
      <c r="AR14" s="4">
        <v>30</v>
      </c>
      <c r="AS14" s="4">
        <v>5</v>
      </c>
      <c r="AT14" s="4">
        <v>20</v>
      </c>
      <c r="AU14" s="4" t="s">
        <v>107</v>
      </c>
      <c r="AV14" s="4">
        <v>20</v>
      </c>
      <c r="AW14" s="4">
        <v>20</v>
      </c>
      <c r="AX14" s="4">
        <v>40</v>
      </c>
      <c r="AY14" s="4">
        <v>10</v>
      </c>
      <c r="AZ14" s="4" t="s">
        <v>107</v>
      </c>
      <c r="BA14" s="31">
        <v>1960</v>
      </c>
      <c r="BB14" s="30">
        <v>3.67</v>
      </c>
      <c r="BC14" s="25">
        <v>26.5</v>
      </c>
      <c r="BD14" t="s">
        <v>177</v>
      </c>
    </row>
    <row r="15" spans="1:56">
      <c r="A15" t="s">
        <v>63</v>
      </c>
      <c r="B15" s="6" t="s">
        <v>26</v>
      </c>
      <c r="C15" s="15" t="s">
        <v>178</v>
      </c>
      <c r="D15" t="s">
        <v>41</v>
      </c>
      <c r="E15" t="s">
        <v>28</v>
      </c>
      <c r="F15" t="s">
        <v>36</v>
      </c>
      <c r="G15" s="4">
        <v>1</v>
      </c>
      <c r="H15" s="25">
        <v>0</v>
      </c>
      <c r="I15" s="25">
        <v>1</v>
      </c>
      <c r="J15" s="25">
        <v>0</v>
      </c>
      <c r="K15" s="25">
        <v>2.8</v>
      </c>
      <c r="L15" s="25">
        <v>3.3</v>
      </c>
      <c r="M15" s="25">
        <v>2.2000000000000002</v>
      </c>
      <c r="N15" s="25">
        <v>1.3</v>
      </c>
      <c r="O15" s="25">
        <v>1.5</v>
      </c>
      <c r="P15" s="25">
        <v>3.2</v>
      </c>
      <c r="Q15" s="25">
        <v>8.1999999999999993</v>
      </c>
      <c r="R15" s="25">
        <v>4.8</v>
      </c>
      <c r="S15" s="25">
        <v>6.2</v>
      </c>
      <c r="T15" s="25">
        <v>4.7</v>
      </c>
      <c r="U15" s="25">
        <v>1.5</v>
      </c>
      <c r="V15" s="25">
        <v>4.2</v>
      </c>
      <c r="W15" s="25">
        <v>9.3000000000000007</v>
      </c>
      <c r="X15" s="4">
        <v>95</v>
      </c>
      <c r="Y15" s="4">
        <v>96</v>
      </c>
      <c r="Z15" s="4">
        <v>94</v>
      </c>
      <c r="AA15" s="4">
        <v>95</v>
      </c>
      <c r="AB15" s="4">
        <v>95</v>
      </c>
      <c r="AC15" s="4">
        <v>94</v>
      </c>
      <c r="AD15" s="4">
        <v>95</v>
      </c>
      <c r="AE15" s="4">
        <v>96</v>
      </c>
      <c r="AF15" s="4">
        <v>96</v>
      </c>
      <c r="AG15" s="4">
        <v>96</v>
      </c>
      <c r="AH15" s="4">
        <v>94</v>
      </c>
      <c r="AI15" s="4">
        <v>95</v>
      </c>
      <c r="AJ15" s="4">
        <v>92</v>
      </c>
      <c r="AK15" s="4">
        <v>11</v>
      </c>
      <c r="AL15" s="4">
        <v>32</v>
      </c>
      <c r="AM15" s="4">
        <v>11</v>
      </c>
      <c r="AN15" s="4">
        <v>6.8</v>
      </c>
      <c r="AP15" s="4">
        <v>7</v>
      </c>
      <c r="AQ15" s="4" t="s">
        <v>107</v>
      </c>
      <c r="AR15" s="4">
        <v>25</v>
      </c>
      <c r="AS15" s="4">
        <v>25</v>
      </c>
      <c r="AT15" s="4">
        <v>20</v>
      </c>
      <c r="AU15" s="4">
        <v>20</v>
      </c>
      <c r="AV15" s="4" t="s">
        <v>107</v>
      </c>
      <c r="AW15" s="4">
        <v>20</v>
      </c>
      <c r="AX15" s="4">
        <v>10</v>
      </c>
      <c r="AY15" s="4">
        <v>10</v>
      </c>
      <c r="AZ15" s="4">
        <v>10</v>
      </c>
      <c r="BA15" s="31">
        <v>2520</v>
      </c>
      <c r="BB15" s="30">
        <v>4.4000000000000004</v>
      </c>
      <c r="BC15" s="25">
        <v>37</v>
      </c>
      <c r="BD15" t="s">
        <v>179</v>
      </c>
    </row>
    <row r="16" spans="1:56">
      <c r="A16" t="s">
        <v>74</v>
      </c>
      <c r="B16" s="6" t="s">
        <v>26</v>
      </c>
      <c r="C16" s="15" t="s">
        <v>180</v>
      </c>
      <c r="D16" t="s">
        <v>41</v>
      </c>
      <c r="E16" t="s">
        <v>32</v>
      </c>
      <c r="F16" t="s">
        <v>53</v>
      </c>
      <c r="G16" s="4">
        <v>5</v>
      </c>
      <c r="H16" s="25">
        <v>8.3000000000000007</v>
      </c>
      <c r="I16" s="25">
        <v>12</v>
      </c>
      <c r="J16" s="25">
        <v>7.8</v>
      </c>
      <c r="K16" s="25">
        <v>7.5</v>
      </c>
      <c r="L16" s="25">
        <v>2.5</v>
      </c>
      <c r="M16" s="25">
        <v>5.7</v>
      </c>
      <c r="N16" s="25">
        <v>8</v>
      </c>
      <c r="O16" s="25">
        <v>4.5</v>
      </c>
      <c r="P16" s="25">
        <v>1.5</v>
      </c>
      <c r="Q16" s="25">
        <v>1.5</v>
      </c>
      <c r="R16" s="25">
        <v>1.5</v>
      </c>
      <c r="S16" s="25">
        <v>2.5</v>
      </c>
      <c r="T16" s="25">
        <v>4.5</v>
      </c>
      <c r="U16" s="25">
        <v>7.3</v>
      </c>
      <c r="V16" s="25">
        <v>7.3</v>
      </c>
      <c r="W16" s="25">
        <v>4.5</v>
      </c>
      <c r="X16" s="4">
        <v>92</v>
      </c>
      <c r="Y16" s="4">
        <v>92</v>
      </c>
      <c r="Z16" s="4">
        <v>75</v>
      </c>
      <c r="AA16" s="4">
        <v>95</v>
      </c>
      <c r="AB16" s="4">
        <v>80</v>
      </c>
      <c r="AC16" s="4">
        <v>94</v>
      </c>
      <c r="AD16" s="4">
        <v>90</v>
      </c>
      <c r="AE16" s="4">
        <v>73</v>
      </c>
      <c r="AF16" s="4">
        <v>87</v>
      </c>
      <c r="AG16" s="4">
        <v>94</v>
      </c>
      <c r="AH16" s="4">
        <v>86</v>
      </c>
      <c r="AI16" s="4">
        <v>45</v>
      </c>
      <c r="AJ16" s="4">
        <v>94</v>
      </c>
      <c r="AK16" s="4">
        <v>90</v>
      </c>
      <c r="AL16" s="4">
        <v>93</v>
      </c>
      <c r="AM16" s="4">
        <v>89</v>
      </c>
      <c r="AN16" s="4">
        <v>6.4</v>
      </c>
      <c r="AP16" s="4" t="s">
        <v>181</v>
      </c>
      <c r="AQ16" s="4">
        <v>10</v>
      </c>
      <c r="AR16" s="4">
        <v>20</v>
      </c>
      <c r="AS16" s="4">
        <v>20</v>
      </c>
      <c r="AT16" s="4">
        <v>5</v>
      </c>
      <c r="AU16" s="4" t="s">
        <v>107</v>
      </c>
      <c r="AV16" s="4">
        <v>10</v>
      </c>
      <c r="AW16" s="4">
        <v>5</v>
      </c>
      <c r="AX16" s="4">
        <v>20</v>
      </c>
      <c r="AY16" s="4">
        <v>5</v>
      </c>
      <c r="AZ16" s="4" t="s">
        <v>107</v>
      </c>
      <c r="BA16" s="31">
        <v>1680</v>
      </c>
      <c r="BB16" s="30">
        <v>3.31</v>
      </c>
      <c r="BC16" s="25">
        <v>21.3</v>
      </c>
      <c r="BD16" t="s">
        <v>182</v>
      </c>
    </row>
    <row r="17" spans="1:56">
      <c r="A17" t="s">
        <v>45</v>
      </c>
      <c r="B17" s="6" t="s">
        <v>26</v>
      </c>
      <c r="C17" s="15" t="s">
        <v>183</v>
      </c>
      <c r="D17" t="s">
        <v>41</v>
      </c>
      <c r="E17" t="s">
        <v>32</v>
      </c>
      <c r="F17" t="s">
        <v>44</v>
      </c>
      <c r="G17" s="4">
        <v>5</v>
      </c>
      <c r="H17" s="25">
        <v>6.5</v>
      </c>
      <c r="I17" s="25">
        <v>3.2</v>
      </c>
      <c r="J17" s="25">
        <v>8.8000000000000007</v>
      </c>
      <c r="K17" s="25">
        <v>4.2</v>
      </c>
      <c r="L17" s="25">
        <v>4.3</v>
      </c>
      <c r="M17" s="25">
        <v>7.3</v>
      </c>
      <c r="N17" s="25">
        <v>6.3</v>
      </c>
      <c r="O17" s="25">
        <v>1.6</v>
      </c>
      <c r="P17" s="25">
        <v>7.7</v>
      </c>
      <c r="Q17" s="25">
        <v>6.1</v>
      </c>
      <c r="R17" s="25">
        <v>5.2</v>
      </c>
      <c r="S17" s="25">
        <v>9.6999999999999993</v>
      </c>
      <c r="T17" s="25">
        <v>2.5</v>
      </c>
      <c r="U17" s="25">
        <v>4</v>
      </c>
      <c r="V17" s="25">
        <v>3.2</v>
      </c>
      <c r="W17" s="25">
        <v>5.8</v>
      </c>
      <c r="X17" s="4">
        <v>93</v>
      </c>
      <c r="Y17" s="4">
        <v>77</v>
      </c>
      <c r="Z17" s="4">
        <v>82</v>
      </c>
      <c r="AA17" s="4">
        <v>87</v>
      </c>
      <c r="AB17" s="4">
        <v>89</v>
      </c>
      <c r="AC17" s="4">
        <v>89</v>
      </c>
      <c r="AD17" s="4">
        <v>95</v>
      </c>
      <c r="AE17" s="4">
        <v>96</v>
      </c>
      <c r="AF17" s="4">
        <v>86</v>
      </c>
      <c r="AG17" s="4">
        <v>91</v>
      </c>
      <c r="AH17" s="4">
        <v>87</v>
      </c>
      <c r="AI17" s="4">
        <v>89</v>
      </c>
      <c r="AJ17" s="4">
        <v>96</v>
      </c>
      <c r="AK17" s="4">
        <v>96</v>
      </c>
      <c r="AL17" s="4">
        <v>95</v>
      </c>
      <c r="AM17" s="4">
        <v>96</v>
      </c>
      <c r="AN17" s="4">
        <v>6.7</v>
      </c>
      <c r="AP17" s="4">
        <v>7</v>
      </c>
      <c r="AQ17" s="4">
        <v>5</v>
      </c>
      <c r="AR17" s="4">
        <v>2</v>
      </c>
      <c r="AS17" s="4">
        <v>2</v>
      </c>
      <c r="AT17" s="4">
        <v>10</v>
      </c>
      <c r="AU17" s="4">
        <v>5</v>
      </c>
      <c r="AV17" s="4">
        <v>10</v>
      </c>
      <c r="AW17" s="4">
        <v>2</v>
      </c>
      <c r="AX17" s="4">
        <v>5</v>
      </c>
      <c r="AY17" s="4">
        <v>5</v>
      </c>
      <c r="AZ17" s="4">
        <v>35</v>
      </c>
      <c r="BA17" s="31">
        <v>2940</v>
      </c>
      <c r="BB17" s="30">
        <v>2.0499999999999998</v>
      </c>
      <c r="BC17" s="25">
        <v>31.3</v>
      </c>
      <c r="BD17" t="s">
        <v>184</v>
      </c>
    </row>
    <row r="18" spans="1:56" ht="30">
      <c r="A18" t="s">
        <v>73</v>
      </c>
      <c r="B18" s="6" t="s">
        <v>26</v>
      </c>
      <c r="C18" s="15" t="s">
        <v>185</v>
      </c>
      <c r="D18" t="s">
        <v>41</v>
      </c>
      <c r="E18" t="s">
        <v>32</v>
      </c>
      <c r="F18" t="s">
        <v>36</v>
      </c>
      <c r="G18" s="4">
        <v>5</v>
      </c>
      <c r="H18" s="25">
        <v>5.5</v>
      </c>
      <c r="I18" s="25">
        <v>3.5</v>
      </c>
      <c r="J18" s="25">
        <v>3.9</v>
      </c>
      <c r="K18" s="25">
        <v>4.8</v>
      </c>
      <c r="L18" s="25">
        <v>6.2</v>
      </c>
      <c r="M18" s="25">
        <v>3.1</v>
      </c>
      <c r="N18" s="25">
        <v>3.3</v>
      </c>
      <c r="O18" s="25">
        <v>6.5</v>
      </c>
      <c r="P18" s="25">
        <v>5.3</v>
      </c>
      <c r="Q18" s="25">
        <v>5.2</v>
      </c>
      <c r="R18" s="25">
        <v>4.8</v>
      </c>
      <c r="S18" s="25">
        <v>6.4</v>
      </c>
      <c r="T18" s="25">
        <v>6.7</v>
      </c>
      <c r="U18" s="25">
        <v>4.4000000000000004</v>
      </c>
      <c r="V18" s="25">
        <v>4.5</v>
      </c>
      <c r="W18" s="25">
        <v>3.8</v>
      </c>
      <c r="X18" s="4">
        <v>93</v>
      </c>
      <c r="Y18" s="4">
        <v>92</v>
      </c>
      <c r="Z18" s="4">
        <v>93</v>
      </c>
      <c r="AA18" s="4">
        <v>86</v>
      </c>
      <c r="AB18" s="4">
        <v>91</v>
      </c>
      <c r="AC18" s="4">
        <v>72</v>
      </c>
      <c r="AD18" s="4">
        <v>85</v>
      </c>
      <c r="AE18" s="4">
        <v>92</v>
      </c>
      <c r="AF18" s="4">
        <v>92</v>
      </c>
      <c r="AG18" s="4">
        <v>85</v>
      </c>
      <c r="AH18" s="4">
        <v>82</v>
      </c>
      <c r="AI18" s="4">
        <v>83</v>
      </c>
      <c r="AJ18" s="4">
        <v>93</v>
      </c>
      <c r="AK18" s="4">
        <v>91</v>
      </c>
      <c r="AL18" s="4">
        <v>95</v>
      </c>
      <c r="AM18" s="4">
        <v>78</v>
      </c>
      <c r="AN18" s="4">
        <v>6.2</v>
      </c>
      <c r="AP18" s="4">
        <v>8</v>
      </c>
      <c r="AQ18" s="4" t="s">
        <v>107</v>
      </c>
      <c r="AR18" s="4">
        <v>10</v>
      </c>
      <c r="AS18" s="4" t="s">
        <v>107</v>
      </c>
      <c r="AT18" s="4" t="s">
        <v>107</v>
      </c>
      <c r="AU18" s="4">
        <v>10</v>
      </c>
      <c r="AV18" s="4" t="s">
        <v>107</v>
      </c>
      <c r="AW18" s="4">
        <v>20</v>
      </c>
      <c r="AX18" s="4" t="s">
        <v>107</v>
      </c>
      <c r="AY18" s="4" t="s">
        <v>107</v>
      </c>
      <c r="AZ18" s="4">
        <v>5</v>
      </c>
      <c r="BA18" s="31">
        <v>2800</v>
      </c>
      <c r="BB18" s="30">
        <v>2.67</v>
      </c>
      <c r="BC18" s="25">
        <v>39.1</v>
      </c>
      <c r="BD18" t="s">
        <v>186</v>
      </c>
    </row>
    <row r="19" spans="1:56">
      <c r="A19" t="s">
        <v>60</v>
      </c>
      <c r="B19" s="6" t="s">
        <v>26</v>
      </c>
      <c r="C19" s="15" t="s">
        <v>187</v>
      </c>
      <c r="D19" t="s">
        <v>41</v>
      </c>
      <c r="E19" t="s">
        <v>28</v>
      </c>
      <c r="F19" t="s">
        <v>107</v>
      </c>
      <c r="G19" s="4">
        <v>1</v>
      </c>
      <c r="H19" s="25">
        <v>2.1</v>
      </c>
      <c r="I19" s="25">
        <v>2.5</v>
      </c>
      <c r="J19" s="25">
        <v>2.7</v>
      </c>
      <c r="K19" s="25">
        <v>1.8</v>
      </c>
      <c r="L19" s="25">
        <v>0</v>
      </c>
      <c r="M19" s="25">
        <v>0</v>
      </c>
      <c r="N19" s="25">
        <v>0.4</v>
      </c>
      <c r="O19" s="25">
        <v>3</v>
      </c>
      <c r="P19" s="25">
        <v>2.8</v>
      </c>
      <c r="Q19" s="25">
        <v>1.8</v>
      </c>
      <c r="R19" s="25">
        <v>3.2</v>
      </c>
      <c r="S19" s="25">
        <v>3.6</v>
      </c>
      <c r="T19" s="25">
        <v>1.8</v>
      </c>
      <c r="U19" s="25">
        <v>6.7</v>
      </c>
      <c r="V19" s="25">
        <v>0</v>
      </c>
      <c r="W19" s="25">
        <v>3.6</v>
      </c>
      <c r="X19" s="4">
        <v>68</v>
      </c>
      <c r="Y19" s="4">
        <v>78</v>
      </c>
      <c r="Z19" s="4">
        <v>58</v>
      </c>
      <c r="AA19" s="4">
        <v>62</v>
      </c>
      <c r="AB19" s="4">
        <v>24</v>
      </c>
      <c r="AC19" s="4">
        <v>76</v>
      </c>
      <c r="AD19" s="4">
        <v>58</v>
      </c>
      <c r="AE19" s="4">
        <v>37</v>
      </c>
      <c r="AF19" s="4">
        <v>96</v>
      </c>
      <c r="AG19" s="4">
        <v>75</v>
      </c>
      <c r="AH19" s="4">
        <v>93</v>
      </c>
      <c r="AI19" s="4">
        <v>94</v>
      </c>
      <c r="AJ19" s="4">
        <v>91</v>
      </c>
      <c r="AK19" s="4">
        <v>92</v>
      </c>
      <c r="AL19" s="4">
        <v>87</v>
      </c>
      <c r="AM19" s="4">
        <v>80</v>
      </c>
      <c r="AN19" s="4">
        <v>6.8</v>
      </c>
      <c r="AP19" s="4">
        <v>3</v>
      </c>
      <c r="AQ19" s="4" t="s">
        <v>107</v>
      </c>
      <c r="AR19" s="4">
        <v>60</v>
      </c>
      <c r="AS19" s="4">
        <v>10</v>
      </c>
      <c r="AT19" s="4">
        <v>75</v>
      </c>
      <c r="AU19" s="4">
        <v>65</v>
      </c>
      <c r="AV19" s="4" t="s">
        <v>107</v>
      </c>
      <c r="AW19" s="4">
        <v>80</v>
      </c>
      <c r="AX19" s="4">
        <v>80</v>
      </c>
      <c r="AY19" s="4">
        <v>50</v>
      </c>
      <c r="AZ19" s="4">
        <v>70</v>
      </c>
      <c r="BA19" s="31">
        <v>1820</v>
      </c>
      <c r="BB19" s="30">
        <v>2.4300000000000002</v>
      </c>
      <c r="BC19" s="25">
        <v>26.2</v>
      </c>
      <c r="BD19" t="s">
        <v>188</v>
      </c>
    </row>
    <row r="20" spans="1:56" ht="30">
      <c r="A20" t="s">
        <v>57</v>
      </c>
      <c r="B20" s="6" t="s">
        <v>26</v>
      </c>
      <c r="C20" s="15" t="s">
        <v>189</v>
      </c>
      <c r="D20" t="s">
        <v>41</v>
      </c>
      <c r="E20" t="s">
        <v>32</v>
      </c>
      <c r="F20" t="s">
        <v>36</v>
      </c>
      <c r="G20" s="4">
        <v>4.5</v>
      </c>
      <c r="H20" s="25">
        <v>1.4</v>
      </c>
      <c r="I20" s="25">
        <v>2.5</v>
      </c>
      <c r="J20" s="25">
        <v>1.7</v>
      </c>
      <c r="K20" s="25">
        <v>1.5</v>
      </c>
      <c r="L20" s="25">
        <v>3.8</v>
      </c>
      <c r="M20" s="25">
        <v>5</v>
      </c>
      <c r="N20" s="25">
        <v>4.0999999999999996</v>
      </c>
      <c r="O20" s="25">
        <v>0.9</v>
      </c>
      <c r="P20" s="25">
        <v>0.8</v>
      </c>
      <c r="Q20" s="25">
        <v>1</v>
      </c>
      <c r="R20" s="25">
        <v>0</v>
      </c>
      <c r="S20" s="25">
        <v>0.7</v>
      </c>
      <c r="T20" s="25">
        <v>1.2</v>
      </c>
      <c r="U20" s="25">
        <v>1.7</v>
      </c>
      <c r="V20" s="25">
        <v>0.2</v>
      </c>
      <c r="W20" s="25">
        <v>0.2</v>
      </c>
      <c r="X20" s="4">
        <v>90</v>
      </c>
      <c r="Y20" s="4">
        <v>92</v>
      </c>
      <c r="Z20" s="4">
        <v>93</v>
      </c>
      <c r="AA20" s="4">
        <v>92</v>
      </c>
      <c r="AB20" s="4">
        <v>85</v>
      </c>
      <c r="AC20" s="4">
        <v>90</v>
      </c>
      <c r="AD20" s="4">
        <v>94</v>
      </c>
      <c r="AE20" s="4">
        <v>94</v>
      </c>
      <c r="AF20" s="4">
        <v>92</v>
      </c>
      <c r="AG20" s="4">
        <v>83</v>
      </c>
      <c r="AH20" s="4">
        <v>92</v>
      </c>
      <c r="AI20" s="4">
        <v>89</v>
      </c>
      <c r="AJ20" s="4">
        <v>89</v>
      </c>
      <c r="AK20" s="4">
        <v>94</v>
      </c>
      <c r="AL20" s="4">
        <v>95</v>
      </c>
      <c r="AM20" s="4">
        <v>86</v>
      </c>
      <c r="AN20" s="4">
        <v>6.4</v>
      </c>
      <c r="AP20" s="4">
        <v>2</v>
      </c>
      <c r="AQ20" s="4">
        <v>5</v>
      </c>
      <c r="AR20" s="4">
        <v>5</v>
      </c>
      <c r="AS20" s="4">
        <v>5</v>
      </c>
      <c r="AT20" s="4" t="s">
        <v>107</v>
      </c>
      <c r="AU20" s="4">
        <v>5</v>
      </c>
      <c r="AV20" s="4">
        <v>10</v>
      </c>
      <c r="AW20" s="4">
        <v>5</v>
      </c>
      <c r="AX20" s="4">
        <v>5</v>
      </c>
      <c r="AY20" s="4" t="s">
        <v>107</v>
      </c>
      <c r="AZ20" s="4">
        <v>10</v>
      </c>
      <c r="BA20" s="31">
        <v>4060</v>
      </c>
      <c r="BB20" s="30">
        <v>5.07</v>
      </c>
      <c r="BC20" s="25">
        <v>57.7</v>
      </c>
      <c r="BD20" t="s">
        <v>190</v>
      </c>
    </row>
    <row r="21" spans="1:56" ht="30">
      <c r="A21" t="s">
        <v>72</v>
      </c>
      <c r="B21" s="6" t="s">
        <v>26</v>
      </c>
      <c r="C21" s="15" t="s">
        <v>191</v>
      </c>
      <c r="D21" t="s">
        <v>41</v>
      </c>
      <c r="E21" t="s">
        <v>28</v>
      </c>
      <c r="F21" t="s">
        <v>44</v>
      </c>
      <c r="G21" s="4">
        <v>1.5</v>
      </c>
      <c r="H21" s="25">
        <v>9.6</v>
      </c>
      <c r="I21" s="25">
        <v>6.9</v>
      </c>
      <c r="J21" s="25">
        <v>5.3</v>
      </c>
      <c r="K21" s="25">
        <v>8</v>
      </c>
      <c r="L21" s="25">
        <v>3.4</v>
      </c>
      <c r="M21" s="25">
        <v>3.2</v>
      </c>
      <c r="N21" s="25">
        <v>3.7</v>
      </c>
      <c r="O21" s="25">
        <v>4.2</v>
      </c>
      <c r="P21" s="25">
        <v>6.4</v>
      </c>
      <c r="Q21" s="25">
        <v>2.7</v>
      </c>
      <c r="R21" s="25">
        <v>6.8</v>
      </c>
      <c r="S21" s="25">
        <v>3.3</v>
      </c>
      <c r="T21" s="25">
        <v>5.5</v>
      </c>
      <c r="U21" s="25">
        <v>0</v>
      </c>
      <c r="V21" s="25">
        <v>3.4</v>
      </c>
      <c r="W21" s="25">
        <v>2.7</v>
      </c>
      <c r="X21" s="4">
        <v>93</v>
      </c>
      <c r="Y21" s="4">
        <v>82</v>
      </c>
      <c r="Z21" s="4">
        <v>91</v>
      </c>
      <c r="AA21" s="4">
        <v>94</v>
      </c>
      <c r="AB21" s="4">
        <v>93</v>
      </c>
      <c r="AC21" s="4">
        <v>95</v>
      </c>
      <c r="AD21" s="4">
        <v>92</v>
      </c>
      <c r="AE21" s="4">
        <v>95</v>
      </c>
      <c r="AF21" s="4">
        <v>95</v>
      </c>
      <c r="AG21" s="4">
        <v>90</v>
      </c>
      <c r="AH21" s="4">
        <v>93</v>
      </c>
      <c r="AI21" s="4">
        <v>91</v>
      </c>
      <c r="AJ21" s="4">
        <v>95</v>
      </c>
      <c r="AK21" s="4">
        <v>94</v>
      </c>
      <c r="AL21" s="4">
        <v>95</v>
      </c>
      <c r="AM21" s="4">
        <v>93</v>
      </c>
      <c r="AN21" s="4">
        <v>6.2</v>
      </c>
      <c r="AP21" s="4">
        <v>2</v>
      </c>
      <c r="AQ21" s="4" t="s">
        <v>107</v>
      </c>
      <c r="AR21" s="4">
        <v>20</v>
      </c>
      <c r="AS21" s="4">
        <v>10</v>
      </c>
      <c r="AT21" s="4" t="s">
        <v>107</v>
      </c>
      <c r="AU21" s="4">
        <v>12</v>
      </c>
      <c r="AV21" s="4" t="s">
        <v>107</v>
      </c>
      <c r="AW21" s="4">
        <v>5</v>
      </c>
      <c r="AX21" s="4">
        <v>5</v>
      </c>
      <c r="AY21" s="4" t="s">
        <v>107</v>
      </c>
      <c r="AZ21" s="4">
        <v>10</v>
      </c>
      <c r="BA21" s="31">
        <v>2380</v>
      </c>
      <c r="BB21" s="30">
        <v>2.54</v>
      </c>
      <c r="BC21" s="25">
        <v>32.4</v>
      </c>
      <c r="BD21" t="s">
        <v>192</v>
      </c>
    </row>
    <row r="22" spans="1:56">
      <c r="A22" t="s">
        <v>71</v>
      </c>
      <c r="B22" s="6" t="s">
        <v>26</v>
      </c>
      <c r="C22" s="15" t="s">
        <v>193</v>
      </c>
      <c r="D22" t="s">
        <v>41</v>
      </c>
      <c r="E22" t="s">
        <v>32</v>
      </c>
      <c r="F22" t="s">
        <v>53</v>
      </c>
      <c r="G22" s="4">
        <v>4.5</v>
      </c>
      <c r="H22" s="25">
        <v>5.8</v>
      </c>
      <c r="I22" s="25">
        <v>6.6</v>
      </c>
      <c r="J22" s="25">
        <v>6.3</v>
      </c>
      <c r="K22" s="25">
        <v>6.2</v>
      </c>
      <c r="L22" s="25">
        <v>5.5</v>
      </c>
      <c r="M22" s="25">
        <v>7.5</v>
      </c>
      <c r="N22" s="25">
        <v>5.8</v>
      </c>
      <c r="O22" s="25">
        <v>3.2</v>
      </c>
      <c r="P22" s="25">
        <v>3.2</v>
      </c>
      <c r="Q22" s="25">
        <v>5.8</v>
      </c>
      <c r="R22" s="25">
        <v>3.9</v>
      </c>
      <c r="S22" s="25">
        <v>3.9</v>
      </c>
      <c r="T22" s="25">
        <v>4.8</v>
      </c>
      <c r="U22" s="25">
        <v>5.4</v>
      </c>
      <c r="V22" s="25">
        <v>7.5</v>
      </c>
      <c r="W22" s="25">
        <v>6.8</v>
      </c>
      <c r="X22" s="4">
        <v>92</v>
      </c>
      <c r="Y22" s="4">
        <v>95</v>
      </c>
      <c r="Z22" s="4">
        <v>89</v>
      </c>
      <c r="AA22" s="4">
        <v>96</v>
      </c>
      <c r="AB22" s="4">
        <v>96</v>
      </c>
      <c r="AC22" s="4">
        <v>95</v>
      </c>
      <c r="AD22" s="4">
        <v>94</v>
      </c>
      <c r="AE22" s="4">
        <v>95</v>
      </c>
      <c r="AF22" s="4">
        <v>94</v>
      </c>
      <c r="AG22" s="4">
        <v>96</v>
      </c>
      <c r="AH22" s="4">
        <v>95</v>
      </c>
      <c r="AI22" s="4">
        <v>95</v>
      </c>
      <c r="AJ22" s="4">
        <v>90</v>
      </c>
      <c r="AK22" s="4">
        <v>80</v>
      </c>
      <c r="AL22" s="4">
        <v>84</v>
      </c>
      <c r="AM22" s="4">
        <v>87</v>
      </c>
      <c r="AN22" s="4">
        <v>7</v>
      </c>
      <c r="AP22" s="4">
        <v>8</v>
      </c>
      <c r="AQ22" s="4" t="s">
        <v>107</v>
      </c>
      <c r="AR22" s="4">
        <v>10</v>
      </c>
      <c r="AS22" s="4">
        <v>20</v>
      </c>
      <c r="AT22" s="4">
        <v>10</v>
      </c>
      <c r="AU22" s="4">
        <v>10</v>
      </c>
      <c r="AV22" s="4" t="s">
        <v>107</v>
      </c>
      <c r="AW22" s="4">
        <v>30</v>
      </c>
      <c r="AX22" s="4">
        <v>10</v>
      </c>
      <c r="AY22" s="4">
        <v>15</v>
      </c>
      <c r="AZ22" s="4">
        <v>10</v>
      </c>
      <c r="BA22" s="31">
        <v>2380</v>
      </c>
      <c r="BB22" s="30">
        <v>2.87</v>
      </c>
      <c r="BC22" s="25">
        <v>36.700000000000003</v>
      </c>
      <c r="BD22" t="s">
        <v>194</v>
      </c>
    </row>
    <row r="23" spans="1:56" ht="30">
      <c r="A23" t="s">
        <v>59</v>
      </c>
      <c r="B23" s="6" t="s">
        <v>26</v>
      </c>
      <c r="C23" s="15" t="s">
        <v>195</v>
      </c>
      <c r="D23" t="s">
        <v>27</v>
      </c>
      <c r="E23" t="s">
        <v>28</v>
      </c>
      <c r="F23" t="s">
        <v>36</v>
      </c>
      <c r="G23" s="4">
        <v>1</v>
      </c>
      <c r="H23" s="25">
        <v>6</v>
      </c>
      <c r="I23" s="25">
        <v>3.5</v>
      </c>
      <c r="J23" s="25">
        <v>2.7</v>
      </c>
      <c r="K23" s="25">
        <v>3.8</v>
      </c>
      <c r="L23" s="25">
        <v>6.8</v>
      </c>
      <c r="M23" s="25">
        <v>4.5</v>
      </c>
      <c r="N23" s="25">
        <v>1.8</v>
      </c>
      <c r="O23" s="25">
        <v>2.8</v>
      </c>
      <c r="P23" s="25">
        <v>4.8</v>
      </c>
      <c r="Q23" s="25">
        <v>8</v>
      </c>
      <c r="R23" s="25">
        <v>4.8</v>
      </c>
      <c r="S23" s="25">
        <v>2</v>
      </c>
      <c r="T23" s="25">
        <v>4</v>
      </c>
      <c r="U23" s="25">
        <v>4</v>
      </c>
      <c r="V23" s="25">
        <v>12.5</v>
      </c>
      <c r="W23" s="25">
        <v>9</v>
      </c>
      <c r="X23" s="4">
        <v>95</v>
      </c>
      <c r="Y23" s="4">
        <v>96</v>
      </c>
      <c r="Z23" s="4">
        <v>92</v>
      </c>
      <c r="AA23" s="4">
        <v>95</v>
      </c>
      <c r="AB23" s="4">
        <v>92</v>
      </c>
      <c r="AC23" s="4">
        <v>95</v>
      </c>
      <c r="AD23" s="4">
        <v>95</v>
      </c>
      <c r="AE23" s="4">
        <v>95</v>
      </c>
      <c r="AF23" s="4">
        <v>93</v>
      </c>
      <c r="AG23" s="4">
        <v>94</v>
      </c>
      <c r="AH23" s="4">
        <v>93</v>
      </c>
      <c r="AI23" s="4">
        <v>94</v>
      </c>
      <c r="AJ23" s="4">
        <v>93</v>
      </c>
      <c r="AK23" s="4">
        <v>91</v>
      </c>
      <c r="AL23" s="4">
        <v>95</v>
      </c>
      <c r="AM23" s="4">
        <v>94</v>
      </c>
      <c r="AN23" s="4">
        <v>7.1</v>
      </c>
      <c r="AP23" s="4">
        <v>2</v>
      </c>
      <c r="AQ23" s="4">
        <v>10</v>
      </c>
      <c r="AR23" s="4">
        <v>10</v>
      </c>
      <c r="AS23" s="4">
        <v>20</v>
      </c>
      <c r="AT23" s="4" t="s">
        <v>107</v>
      </c>
      <c r="AU23" s="4" t="s">
        <v>107</v>
      </c>
      <c r="AV23" s="4">
        <v>20</v>
      </c>
      <c r="AW23" s="4">
        <v>5</v>
      </c>
      <c r="AX23" s="4">
        <v>5</v>
      </c>
      <c r="AZ23" s="4" t="s">
        <v>107</v>
      </c>
      <c r="BA23" s="31">
        <v>2520</v>
      </c>
      <c r="BB23" s="30">
        <v>2.0699999999999998</v>
      </c>
      <c r="BC23" s="25">
        <v>32.6</v>
      </c>
    </row>
    <row r="24" spans="1:56">
      <c r="A24" t="s">
        <v>58</v>
      </c>
      <c r="B24" s="6" t="s">
        <v>26</v>
      </c>
      <c r="C24" s="15" t="s">
        <v>196</v>
      </c>
      <c r="D24" t="s">
        <v>27</v>
      </c>
      <c r="E24" t="s">
        <v>28</v>
      </c>
      <c r="F24" t="s">
        <v>33</v>
      </c>
      <c r="G24" s="4">
        <v>1</v>
      </c>
      <c r="H24" s="25">
        <v>4.8</v>
      </c>
      <c r="I24" s="25">
        <v>3</v>
      </c>
      <c r="J24" s="25">
        <v>3.3</v>
      </c>
      <c r="K24" s="25">
        <v>1.6</v>
      </c>
      <c r="L24" s="25">
        <v>5.8</v>
      </c>
      <c r="M24" s="25">
        <v>8</v>
      </c>
      <c r="N24" s="25">
        <v>6</v>
      </c>
      <c r="O24" s="25">
        <v>4.5999999999999996</v>
      </c>
      <c r="P24" s="25">
        <v>4.7</v>
      </c>
      <c r="Q24" s="25">
        <v>4.5</v>
      </c>
      <c r="R24" s="25">
        <v>3</v>
      </c>
      <c r="S24" s="25">
        <v>6.7</v>
      </c>
      <c r="T24" s="25">
        <v>4.3</v>
      </c>
      <c r="U24" s="25">
        <v>12.2</v>
      </c>
      <c r="V24" s="25">
        <v>5.2</v>
      </c>
      <c r="W24" s="25">
        <v>5</v>
      </c>
      <c r="X24" s="4">
        <v>95</v>
      </c>
      <c r="Y24" s="4">
        <v>84</v>
      </c>
      <c r="Z24" s="4">
        <v>96</v>
      </c>
      <c r="AA24" s="4">
        <v>96</v>
      </c>
      <c r="AB24" s="4">
        <v>96</v>
      </c>
      <c r="AC24" s="4">
        <v>96</v>
      </c>
      <c r="AD24" s="4">
        <v>96</v>
      </c>
      <c r="AE24" s="4">
        <v>95</v>
      </c>
      <c r="AF24" s="4">
        <v>66</v>
      </c>
      <c r="AG24" s="4">
        <v>93</v>
      </c>
      <c r="AH24" s="4">
        <v>93</v>
      </c>
      <c r="AI24" s="4">
        <v>96</v>
      </c>
      <c r="AJ24" s="4">
        <v>86</v>
      </c>
      <c r="AK24" s="4">
        <v>94</v>
      </c>
      <c r="AL24" s="4">
        <v>95</v>
      </c>
      <c r="AM24" s="4">
        <v>94</v>
      </c>
      <c r="AN24" s="4">
        <v>6.6</v>
      </c>
      <c r="AP24" s="4">
        <v>3</v>
      </c>
      <c r="AQ24" s="4">
        <v>10</v>
      </c>
      <c r="AR24" s="4" t="s">
        <v>107</v>
      </c>
      <c r="AS24" s="4" t="s">
        <v>107</v>
      </c>
      <c r="AT24" s="4">
        <v>25</v>
      </c>
      <c r="AU24" s="4">
        <v>30</v>
      </c>
      <c r="AV24" s="4">
        <v>20</v>
      </c>
      <c r="AW24" s="4" t="s">
        <v>107</v>
      </c>
      <c r="AX24" s="4" t="s">
        <v>107</v>
      </c>
      <c r="AY24" s="4">
        <v>10</v>
      </c>
      <c r="AZ24" s="4">
        <v>25</v>
      </c>
      <c r="BA24" s="31">
        <v>2380</v>
      </c>
      <c r="BB24" s="30">
        <v>4.21</v>
      </c>
      <c r="BC24" s="25">
        <v>32.4</v>
      </c>
      <c r="BD24" t="s">
        <v>197</v>
      </c>
    </row>
    <row r="25" spans="1:56" ht="30">
      <c r="A25" t="s">
        <v>54</v>
      </c>
      <c r="B25" s="6" t="s">
        <v>26</v>
      </c>
      <c r="C25" s="15" t="s">
        <v>198</v>
      </c>
      <c r="D25" t="s">
        <v>27</v>
      </c>
      <c r="E25" t="s">
        <v>28</v>
      </c>
      <c r="F25" t="s">
        <v>44</v>
      </c>
      <c r="G25" s="4">
        <v>1</v>
      </c>
      <c r="H25" s="25">
        <v>0.6</v>
      </c>
      <c r="I25" s="25">
        <v>1.6</v>
      </c>
      <c r="J25" s="25">
        <v>0.6</v>
      </c>
      <c r="K25" s="25">
        <v>0.9</v>
      </c>
      <c r="L25" s="25">
        <v>4.5</v>
      </c>
      <c r="M25" s="25">
        <v>2</v>
      </c>
      <c r="N25" s="25">
        <v>4.7</v>
      </c>
      <c r="O25" s="25">
        <v>2</v>
      </c>
      <c r="P25" s="25">
        <v>2.8</v>
      </c>
      <c r="Q25" s="25">
        <v>2.4</v>
      </c>
      <c r="R25" s="25">
        <v>2.2000000000000002</v>
      </c>
      <c r="S25" s="25">
        <v>5.4</v>
      </c>
      <c r="T25" s="25">
        <v>0.7</v>
      </c>
      <c r="U25" s="25">
        <v>0</v>
      </c>
      <c r="V25" s="25">
        <v>1</v>
      </c>
      <c r="W25" s="25">
        <v>1.5</v>
      </c>
      <c r="X25" s="4">
        <v>95</v>
      </c>
      <c r="Y25" s="4">
        <v>94</v>
      </c>
      <c r="Z25" s="4">
        <v>92</v>
      </c>
      <c r="AA25" s="4">
        <v>94</v>
      </c>
      <c r="AB25" s="4">
        <v>94</v>
      </c>
      <c r="AC25" s="4">
        <v>93</v>
      </c>
      <c r="AD25" s="4">
        <v>81</v>
      </c>
      <c r="AE25" s="4">
        <v>94</v>
      </c>
      <c r="AF25" s="4">
        <v>96</v>
      </c>
      <c r="AG25" s="4">
        <v>94</v>
      </c>
      <c r="AH25" s="4">
        <v>91</v>
      </c>
      <c r="AI25" s="4">
        <v>92</v>
      </c>
      <c r="AJ25" s="4">
        <v>90</v>
      </c>
      <c r="AK25" s="4">
        <v>96</v>
      </c>
      <c r="AL25" s="4">
        <v>94</v>
      </c>
      <c r="AM25" s="4">
        <v>94</v>
      </c>
      <c r="AN25" s="4">
        <v>6.8</v>
      </c>
      <c r="AP25" s="4">
        <v>23</v>
      </c>
      <c r="AQ25" s="4">
        <v>20</v>
      </c>
      <c r="AR25" s="4">
        <v>15</v>
      </c>
      <c r="AS25" s="4" t="s">
        <v>107</v>
      </c>
      <c r="AT25" s="4" t="s">
        <v>107</v>
      </c>
      <c r="AU25" s="4">
        <v>10</v>
      </c>
      <c r="AV25" s="4">
        <v>30</v>
      </c>
      <c r="AW25" s="4">
        <v>10</v>
      </c>
      <c r="AX25" s="4" t="s">
        <v>107</v>
      </c>
      <c r="AY25" s="4" t="s">
        <v>107</v>
      </c>
      <c r="AZ25" s="4">
        <v>20</v>
      </c>
      <c r="BA25" s="31">
        <v>2520</v>
      </c>
      <c r="BB25" s="30">
        <v>3.36</v>
      </c>
      <c r="BC25" s="25">
        <v>54.7</v>
      </c>
      <c r="BD25" t="s">
        <v>199</v>
      </c>
    </row>
    <row r="26" spans="1:56">
      <c r="A26" t="s">
        <v>50</v>
      </c>
      <c r="B26" s="6" t="s">
        <v>26</v>
      </c>
      <c r="C26" s="15" t="s">
        <v>200</v>
      </c>
      <c r="D26" t="s">
        <v>41</v>
      </c>
      <c r="E26" t="s">
        <v>28</v>
      </c>
      <c r="F26" t="s">
        <v>36</v>
      </c>
      <c r="G26" s="4">
        <v>1</v>
      </c>
      <c r="H26" s="25">
        <v>7.8</v>
      </c>
      <c r="I26" s="25">
        <v>7.2</v>
      </c>
      <c r="J26" s="25">
        <v>3.2</v>
      </c>
      <c r="K26" s="25">
        <v>3.2</v>
      </c>
      <c r="L26" s="25">
        <v>4.5</v>
      </c>
      <c r="M26" s="25">
        <v>3.8</v>
      </c>
      <c r="N26" s="25">
        <v>6.1</v>
      </c>
      <c r="O26" s="25">
        <v>8.8000000000000007</v>
      </c>
      <c r="P26" s="25">
        <v>4.2</v>
      </c>
      <c r="Q26" s="25">
        <v>3.7</v>
      </c>
      <c r="R26" s="25">
        <v>3.2</v>
      </c>
      <c r="S26" s="25">
        <v>2.5</v>
      </c>
      <c r="T26" s="25">
        <v>12.3</v>
      </c>
      <c r="U26" s="25">
        <v>6.1</v>
      </c>
      <c r="V26" s="25">
        <v>1.4</v>
      </c>
      <c r="W26" s="25">
        <v>3.6</v>
      </c>
      <c r="X26" s="4">
        <v>65</v>
      </c>
      <c r="Y26" s="4">
        <v>19</v>
      </c>
      <c r="Z26" s="4">
        <v>83</v>
      </c>
      <c r="AA26" s="4">
        <v>93</v>
      </c>
      <c r="AB26" s="4">
        <v>94</v>
      </c>
      <c r="AC26" s="4">
        <v>96</v>
      </c>
      <c r="AD26" s="4">
        <v>96</v>
      </c>
      <c r="AE26" s="4">
        <v>95</v>
      </c>
      <c r="AF26" s="4">
        <v>96</v>
      </c>
      <c r="AG26" s="4">
        <v>96</v>
      </c>
      <c r="AH26" s="4">
        <v>95</v>
      </c>
      <c r="AI26" s="4">
        <v>95</v>
      </c>
      <c r="AJ26" s="4">
        <v>92</v>
      </c>
      <c r="AK26" s="4">
        <v>95</v>
      </c>
      <c r="AL26" s="4">
        <v>96</v>
      </c>
      <c r="AM26" s="4">
        <v>92</v>
      </c>
      <c r="AN26" s="4">
        <v>6.6</v>
      </c>
      <c r="AP26" s="4">
        <v>5</v>
      </c>
      <c r="AQ26" s="4" t="s">
        <v>107</v>
      </c>
      <c r="AR26" s="4" t="s">
        <v>107</v>
      </c>
      <c r="AS26" s="4">
        <v>30</v>
      </c>
      <c r="AT26" s="4">
        <v>35</v>
      </c>
      <c r="AU26" s="4">
        <v>20</v>
      </c>
      <c r="AV26" s="4" t="s">
        <v>107</v>
      </c>
      <c r="AW26" s="4" t="s">
        <v>107</v>
      </c>
      <c r="AX26" s="4">
        <v>15</v>
      </c>
      <c r="AY26" s="4">
        <v>15</v>
      </c>
      <c r="AZ26" s="4">
        <v>25</v>
      </c>
      <c r="BA26" s="31">
        <v>3500</v>
      </c>
      <c r="BB26" s="30">
        <v>3.25</v>
      </c>
      <c r="BC26" s="25">
        <v>44.5</v>
      </c>
      <c r="BD26" t="s">
        <v>201</v>
      </c>
    </row>
    <row r="27" spans="1:56" ht="30">
      <c r="A27" t="s">
        <v>52</v>
      </c>
      <c r="B27" s="6" t="s">
        <v>26</v>
      </c>
      <c r="C27" s="15" t="s">
        <v>202</v>
      </c>
      <c r="D27" t="s">
        <v>41</v>
      </c>
      <c r="E27" t="s">
        <v>28</v>
      </c>
      <c r="F27" t="s">
        <v>44</v>
      </c>
      <c r="G27" s="4">
        <v>1</v>
      </c>
      <c r="H27" s="25">
        <v>4</v>
      </c>
      <c r="I27" s="25">
        <v>4.0999999999999996</v>
      </c>
      <c r="J27" s="25">
        <v>3.2</v>
      </c>
      <c r="K27" s="25">
        <v>7.3</v>
      </c>
      <c r="L27" s="25">
        <v>5.2</v>
      </c>
      <c r="M27" s="25">
        <v>1.4</v>
      </c>
      <c r="N27" s="25">
        <v>2.8</v>
      </c>
      <c r="O27" s="25">
        <v>11.2</v>
      </c>
      <c r="P27" s="25">
        <v>1.6</v>
      </c>
      <c r="Q27" s="25">
        <v>1.4</v>
      </c>
      <c r="R27" s="25">
        <v>1.6</v>
      </c>
      <c r="S27" s="25">
        <v>0.9</v>
      </c>
      <c r="T27" s="25">
        <v>1.3</v>
      </c>
      <c r="U27" s="25">
        <v>2.2000000000000002</v>
      </c>
      <c r="V27" s="25">
        <v>0.7</v>
      </c>
      <c r="W27" s="25">
        <v>4.2</v>
      </c>
      <c r="X27" s="4">
        <v>91</v>
      </c>
      <c r="Y27" s="4">
        <v>86</v>
      </c>
      <c r="Z27" s="4">
        <v>93</v>
      </c>
      <c r="AA27" s="4">
        <v>96</v>
      </c>
      <c r="AB27" s="4">
        <v>96</v>
      </c>
      <c r="AC27" s="4">
        <v>92</v>
      </c>
      <c r="AD27" s="4">
        <v>90</v>
      </c>
      <c r="AE27" s="4">
        <v>57</v>
      </c>
      <c r="AF27" s="4">
        <v>92</v>
      </c>
      <c r="AG27" s="4">
        <v>85</v>
      </c>
      <c r="AH27" s="4">
        <v>84</v>
      </c>
      <c r="AI27" s="4">
        <v>75</v>
      </c>
      <c r="AJ27" s="4">
        <v>94</v>
      </c>
      <c r="AK27" s="4">
        <v>96</v>
      </c>
      <c r="AL27" s="4">
        <v>92</v>
      </c>
      <c r="AM27" s="4">
        <v>96</v>
      </c>
      <c r="AN27" s="4">
        <v>6.8</v>
      </c>
      <c r="AP27" s="4">
        <v>22</v>
      </c>
      <c r="AQ27" s="4" t="s">
        <v>107</v>
      </c>
      <c r="AR27" s="4">
        <v>40</v>
      </c>
      <c r="AS27" s="4" t="s">
        <v>107</v>
      </c>
      <c r="AT27" s="4" t="s">
        <v>107</v>
      </c>
      <c r="AU27" s="4">
        <v>15</v>
      </c>
      <c r="AV27" s="4" t="s">
        <v>107</v>
      </c>
      <c r="AW27" s="4">
        <v>50</v>
      </c>
      <c r="AX27" s="4" t="s">
        <v>107</v>
      </c>
      <c r="AY27" s="4" t="s">
        <v>107</v>
      </c>
      <c r="AZ27" s="4">
        <v>15</v>
      </c>
      <c r="BA27" s="31">
        <v>2520</v>
      </c>
      <c r="BB27" s="30">
        <v>2.92</v>
      </c>
      <c r="BC27" s="25">
        <v>21.3</v>
      </c>
      <c r="BD27" t="s">
        <v>203</v>
      </c>
    </row>
    <row r="28" spans="1:56" ht="30">
      <c r="A28" t="s">
        <v>42</v>
      </c>
      <c r="B28" s="6" t="s">
        <v>26</v>
      </c>
      <c r="C28" s="15" t="s">
        <v>204</v>
      </c>
      <c r="D28" t="s">
        <v>41</v>
      </c>
      <c r="E28" t="s">
        <v>28</v>
      </c>
      <c r="F28" t="s">
        <v>172</v>
      </c>
      <c r="G28" s="4">
        <v>1.5</v>
      </c>
      <c r="H28" s="25">
        <v>6</v>
      </c>
      <c r="I28" s="25">
        <v>7</v>
      </c>
      <c r="J28" s="25">
        <v>3.3</v>
      </c>
      <c r="K28" s="25">
        <v>6.2</v>
      </c>
      <c r="L28" s="25">
        <v>4.5</v>
      </c>
      <c r="M28" s="25">
        <v>3.5</v>
      </c>
      <c r="N28" s="25">
        <v>3.3</v>
      </c>
      <c r="O28" s="25">
        <v>4.5</v>
      </c>
      <c r="P28" s="25">
        <v>2</v>
      </c>
      <c r="Q28" s="25">
        <v>0.7</v>
      </c>
      <c r="R28" s="25">
        <v>2.4</v>
      </c>
      <c r="S28" s="25">
        <v>1.8</v>
      </c>
      <c r="T28" s="25">
        <v>7.3</v>
      </c>
      <c r="U28" s="25">
        <v>2.2000000000000002</v>
      </c>
      <c r="V28" s="25">
        <v>4.9000000000000004</v>
      </c>
      <c r="W28" s="25">
        <v>7.2</v>
      </c>
      <c r="X28" s="4">
        <v>96</v>
      </c>
      <c r="Y28" s="4">
        <v>86</v>
      </c>
      <c r="Z28" s="4">
        <v>95</v>
      </c>
      <c r="AA28" s="4">
        <v>96</v>
      </c>
      <c r="AB28" s="4">
        <v>93</v>
      </c>
      <c r="AC28" s="4">
        <v>94</v>
      </c>
      <c r="AD28" s="4">
        <v>94</v>
      </c>
      <c r="AE28" s="4">
        <v>94</v>
      </c>
      <c r="AF28" s="4">
        <v>92</v>
      </c>
      <c r="AG28" s="4">
        <v>95</v>
      </c>
      <c r="AH28" s="4">
        <v>93</v>
      </c>
      <c r="AI28" s="4">
        <v>95</v>
      </c>
      <c r="AJ28" s="4">
        <v>96</v>
      </c>
      <c r="AK28" s="4">
        <v>90</v>
      </c>
      <c r="AL28" s="4">
        <v>96</v>
      </c>
      <c r="AM28" s="4">
        <v>96</v>
      </c>
      <c r="AN28" s="4">
        <v>6.8</v>
      </c>
      <c r="AP28" s="4">
        <v>1</v>
      </c>
      <c r="AQ28" s="4">
        <v>5</v>
      </c>
      <c r="AR28" s="4">
        <v>20</v>
      </c>
      <c r="AS28" s="4">
        <v>10</v>
      </c>
      <c r="AT28" s="4" t="s">
        <v>107</v>
      </c>
      <c r="AU28" s="4">
        <v>15</v>
      </c>
      <c r="AV28" s="4">
        <v>10</v>
      </c>
      <c r="AW28" s="4">
        <v>10</v>
      </c>
      <c r="AX28" s="4">
        <v>25</v>
      </c>
      <c r="AY28" s="4" t="s">
        <v>107</v>
      </c>
      <c r="AZ28" s="4">
        <v>40</v>
      </c>
      <c r="BA28" s="31">
        <v>3080</v>
      </c>
      <c r="BB28" s="30">
        <v>1.66</v>
      </c>
      <c r="BC28" s="25">
        <v>37.6</v>
      </c>
      <c r="BD28" t="s">
        <v>205</v>
      </c>
    </row>
    <row r="29" spans="1:56">
      <c r="A29" t="s">
        <v>76</v>
      </c>
      <c r="B29" s="6" t="s">
        <v>26</v>
      </c>
      <c r="C29" s="15" t="s">
        <v>206</v>
      </c>
      <c r="D29" t="s">
        <v>41</v>
      </c>
      <c r="E29" t="s">
        <v>28</v>
      </c>
      <c r="F29" t="s">
        <v>53</v>
      </c>
      <c r="G29" s="4">
        <v>1</v>
      </c>
      <c r="H29" s="25">
        <v>12.6</v>
      </c>
      <c r="I29" s="25">
        <v>4.9000000000000004</v>
      </c>
      <c r="J29" s="25">
        <v>10</v>
      </c>
      <c r="K29" s="25">
        <v>8</v>
      </c>
      <c r="L29" s="25">
        <v>1.8</v>
      </c>
      <c r="M29" s="25">
        <v>0.4</v>
      </c>
      <c r="N29" s="25">
        <v>0</v>
      </c>
      <c r="O29" s="25">
        <v>0.6</v>
      </c>
      <c r="P29" s="25">
        <v>1</v>
      </c>
      <c r="Q29" s="25">
        <v>2.6</v>
      </c>
      <c r="R29" s="25">
        <v>3.4</v>
      </c>
      <c r="S29" s="25">
        <v>1</v>
      </c>
      <c r="T29" s="25">
        <v>2.4</v>
      </c>
      <c r="U29" s="25">
        <v>8.5</v>
      </c>
      <c r="V29" s="25">
        <v>5.5</v>
      </c>
      <c r="W29" s="25">
        <v>2.5</v>
      </c>
      <c r="X29" s="4">
        <v>92</v>
      </c>
      <c r="Y29" s="4">
        <v>95</v>
      </c>
      <c r="Z29" s="4">
        <v>96</v>
      </c>
      <c r="AA29" s="4">
        <v>96</v>
      </c>
      <c r="AB29" s="4">
        <v>73</v>
      </c>
      <c r="AC29" s="4">
        <v>86</v>
      </c>
      <c r="AD29" s="4">
        <v>81</v>
      </c>
      <c r="AE29" s="4">
        <v>47</v>
      </c>
      <c r="AF29" s="4">
        <v>91</v>
      </c>
      <c r="AG29" s="4">
        <v>64</v>
      </c>
      <c r="AH29" s="4">
        <v>87</v>
      </c>
      <c r="AI29" s="4">
        <v>95</v>
      </c>
      <c r="AJ29" s="4">
        <v>80</v>
      </c>
      <c r="AK29" s="4">
        <v>78</v>
      </c>
      <c r="AL29" s="4">
        <v>95</v>
      </c>
      <c r="AM29" s="4">
        <v>91</v>
      </c>
      <c r="AN29" s="4">
        <v>6.9</v>
      </c>
      <c r="AP29" s="4">
        <v>3</v>
      </c>
      <c r="AQ29" s="4" t="s">
        <v>107</v>
      </c>
      <c r="AR29" s="4">
        <v>15</v>
      </c>
      <c r="AS29" s="4">
        <v>10</v>
      </c>
      <c r="AT29" s="4">
        <v>25</v>
      </c>
      <c r="AU29" s="4" t="s">
        <v>107</v>
      </c>
      <c r="AV29" s="4" t="s">
        <v>107</v>
      </c>
      <c r="AW29" s="4">
        <v>10</v>
      </c>
      <c r="AX29" s="4">
        <v>5</v>
      </c>
      <c r="AY29" s="4">
        <v>5</v>
      </c>
      <c r="AZ29" s="4" t="s">
        <v>107</v>
      </c>
      <c r="BA29" s="31">
        <v>2240</v>
      </c>
      <c r="BB29" s="30">
        <v>5.91</v>
      </c>
      <c r="BC29" s="25">
        <v>31.4</v>
      </c>
      <c r="BD29" t="s">
        <v>207</v>
      </c>
    </row>
    <row r="30" spans="1:56">
      <c r="A30" t="s">
        <v>43</v>
      </c>
      <c r="B30" s="6" t="s">
        <v>26</v>
      </c>
      <c r="C30" s="15" t="s">
        <v>208</v>
      </c>
      <c r="D30" t="s">
        <v>41</v>
      </c>
      <c r="E30" t="s">
        <v>28</v>
      </c>
      <c r="F30" t="s">
        <v>44</v>
      </c>
      <c r="G30" s="4">
        <v>1</v>
      </c>
      <c r="H30" s="25">
        <v>1.1000000000000001</v>
      </c>
      <c r="I30" s="25">
        <v>2.6</v>
      </c>
      <c r="J30" s="25">
        <v>3.8</v>
      </c>
      <c r="K30" s="25">
        <v>0</v>
      </c>
      <c r="L30" s="25">
        <v>3.2</v>
      </c>
      <c r="M30" s="25">
        <v>9.3000000000000007</v>
      </c>
      <c r="N30" s="25">
        <v>8.6999999999999993</v>
      </c>
      <c r="O30" s="25">
        <v>4.2</v>
      </c>
      <c r="P30" s="25">
        <v>3.7</v>
      </c>
      <c r="Q30" s="25">
        <v>3.7</v>
      </c>
      <c r="R30" s="25">
        <v>5.8</v>
      </c>
      <c r="S30" s="25">
        <v>6.7</v>
      </c>
      <c r="T30" s="25">
        <v>3.6</v>
      </c>
      <c r="U30" s="25">
        <v>5.7</v>
      </c>
      <c r="V30" s="25">
        <v>6.3</v>
      </c>
      <c r="W30" s="25">
        <v>2.4</v>
      </c>
      <c r="X30" s="4">
        <v>96</v>
      </c>
      <c r="Y30" s="4">
        <v>91</v>
      </c>
      <c r="Z30" s="4">
        <v>94</v>
      </c>
      <c r="AA30" s="4">
        <v>94</v>
      </c>
      <c r="AB30" s="4">
        <v>92</v>
      </c>
      <c r="AC30" s="4">
        <v>95</v>
      </c>
      <c r="AD30" s="4">
        <v>82</v>
      </c>
      <c r="AE30" s="4">
        <v>96</v>
      </c>
      <c r="AF30" s="4">
        <v>95</v>
      </c>
      <c r="AG30" s="4">
        <v>95</v>
      </c>
      <c r="AH30" s="4">
        <v>86</v>
      </c>
      <c r="AI30" s="4">
        <v>90</v>
      </c>
      <c r="AJ30" s="4">
        <v>94</v>
      </c>
      <c r="AK30" s="4">
        <v>96</v>
      </c>
      <c r="AL30" s="4">
        <v>95</v>
      </c>
      <c r="AM30" s="4">
        <v>95</v>
      </c>
      <c r="AN30" s="4">
        <v>6.8</v>
      </c>
      <c r="AP30" s="4">
        <v>0</v>
      </c>
      <c r="AQ30" s="4">
        <v>25</v>
      </c>
      <c r="AR30" s="4">
        <v>15</v>
      </c>
      <c r="AS30" s="4">
        <v>15</v>
      </c>
      <c r="AT30" s="4">
        <v>20</v>
      </c>
      <c r="AU30" s="4" t="s">
        <v>107</v>
      </c>
      <c r="AV30" s="4">
        <v>20</v>
      </c>
      <c r="AW30" s="4">
        <v>10</v>
      </c>
      <c r="AX30" s="4">
        <v>5</v>
      </c>
      <c r="AY30" s="4">
        <v>5</v>
      </c>
      <c r="AZ30" s="4" t="s">
        <v>107</v>
      </c>
      <c r="BA30" s="31">
        <v>2520</v>
      </c>
      <c r="BB30" s="30">
        <v>3.48</v>
      </c>
      <c r="BC30" s="25">
        <v>31.2</v>
      </c>
      <c r="BD30" t="s">
        <v>209</v>
      </c>
    </row>
    <row r="31" spans="1:56" ht="30">
      <c r="A31" t="s">
        <v>55</v>
      </c>
      <c r="B31" s="6" t="s">
        <v>26</v>
      </c>
      <c r="C31" s="15" t="s">
        <v>210</v>
      </c>
      <c r="D31" t="s">
        <v>41</v>
      </c>
      <c r="E31" t="s">
        <v>28</v>
      </c>
      <c r="F31" t="s">
        <v>53</v>
      </c>
      <c r="G31" s="4">
        <v>1</v>
      </c>
      <c r="H31" s="25">
        <v>3.8</v>
      </c>
      <c r="I31" s="25">
        <v>6.3</v>
      </c>
      <c r="J31" s="25">
        <v>3.3</v>
      </c>
      <c r="K31" s="25">
        <v>3.8</v>
      </c>
      <c r="L31" s="25">
        <v>6.4</v>
      </c>
      <c r="M31" s="25">
        <v>0.7</v>
      </c>
      <c r="N31" s="25">
        <v>13.2</v>
      </c>
      <c r="O31" s="25">
        <v>12.4</v>
      </c>
      <c r="P31" s="25">
        <v>3.3</v>
      </c>
      <c r="Q31" s="25">
        <v>1.9</v>
      </c>
      <c r="R31" s="25">
        <v>4.2</v>
      </c>
      <c r="S31" s="25">
        <v>1.2</v>
      </c>
      <c r="T31" s="25">
        <v>1.6</v>
      </c>
      <c r="U31" s="25">
        <v>2.9</v>
      </c>
      <c r="V31" s="25">
        <v>4.2</v>
      </c>
      <c r="W31" s="25">
        <v>4.8</v>
      </c>
      <c r="X31" s="4">
        <v>93</v>
      </c>
      <c r="Y31" s="4">
        <v>79</v>
      </c>
      <c r="Z31" s="4">
        <v>93</v>
      </c>
      <c r="AA31" s="4">
        <v>93</v>
      </c>
      <c r="AB31" s="4">
        <v>64</v>
      </c>
      <c r="AC31" s="4">
        <v>85</v>
      </c>
      <c r="AD31" s="4">
        <v>94</v>
      </c>
      <c r="AE31" s="4">
        <v>92</v>
      </c>
      <c r="AF31" s="4">
        <v>91</v>
      </c>
      <c r="AG31" s="4">
        <v>93</v>
      </c>
      <c r="AH31" s="4">
        <v>91</v>
      </c>
      <c r="AI31" s="4">
        <v>93</v>
      </c>
      <c r="AJ31" s="4">
        <v>95</v>
      </c>
      <c r="AK31" s="4">
        <v>91</v>
      </c>
      <c r="AL31" s="4">
        <v>93</v>
      </c>
      <c r="AM31" s="4">
        <v>74</v>
      </c>
      <c r="AN31" s="4">
        <v>7</v>
      </c>
      <c r="AP31" s="4">
        <v>0</v>
      </c>
      <c r="AQ31" s="4">
        <v>10</v>
      </c>
      <c r="AR31" s="4">
        <v>15</v>
      </c>
      <c r="AS31" s="4">
        <v>10</v>
      </c>
      <c r="AT31" s="4" t="s">
        <v>107</v>
      </c>
      <c r="AU31" s="4" t="s">
        <v>107</v>
      </c>
      <c r="AV31" s="4">
        <v>0</v>
      </c>
      <c r="AW31" s="4">
        <v>10</v>
      </c>
      <c r="AX31" s="4">
        <v>15</v>
      </c>
      <c r="AY31" s="4" t="s">
        <v>107</v>
      </c>
      <c r="AZ31" s="4" t="s">
        <v>107</v>
      </c>
      <c r="BA31" s="31">
        <v>3080</v>
      </c>
      <c r="BB31" s="30">
        <v>7.95</v>
      </c>
      <c r="BC31" s="25">
        <v>48.4</v>
      </c>
      <c r="BD31" t="s">
        <v>211</v>
      </c>
    </row>
    <row r="32" spans="1:56" ht="30">
      <c r="A32" t="s">
        <v>77</v>
      </c>
      <c r="B32" s="6" t="s">
        <v>26</v>
      </c>
      <c r="C32" s="27" t="s">
        <v>212</v>
      </c>
      <c r="D32" t="s">
        <v>41</v>
      </c>
      <c r="E32" t="s">
        <v>28</v>
      </c>
      <c r="F32" t="s">
        <v>36</v>
      </c>
      <c r="G32" s="4">
        <v>1.5</v>
      </c>
      <c r="H32" s="25">
        <v>5</v>
      </c>
      <c r="I32" s="25">
        <v>2.8</v>
      </c>
      <c r="J32" s="25">
        <v>3.3</v>
      </c>
      <c r="K32" s="25">
        <v>3.5</v>
      </c>
      <c r="L32" s="25">
        <v>3</v>
      </c>
      <c r="M32" s="25">
        <v>4</v>
      </c>
      <c r="N32" s="25">
        <v>5.2</v>
      </c>
      <c r="O32" s="25">
        <v>3.8</v>
      </c>
      <c r="P32" s="25">
        <v>4.2</v>
      </c>
      <c r="Q32" s="25">
        <v>4.8</v>
      </c>
      <c r="R32" s="25">
        <v>3.8</v>
      </c>
      <c r="S32" s="25">
        <v>1.6</v>
      </c>
      <c r="T32" s="25">
        <v>1.2</v>
      </c>
      <c r="U32" s="25">
        <v>0.8</v>
      </c>
      <c r="V32" s="25">
        <v>0.8</v>
      </c>
      <c r="W32" s="25">
        <v>2.2000000000000002</v>
      </c>
      <c r="X32" s="4">
        <v>86</v>
      </c>
      <c r="Y32" s="4">
        <v>94</v>
      </c>
      <c r="Z32" s="4">
        <v>88</v>
      </c>
      <c r="AA32" s="4">
        <v>93</v>
      </c>
      <c r="AB32" s="4">
        <v>96</v>
      </c>
      <c r="AC32" s="4">
        <v>67</v>
      </c>
      <c r="AD32" s="4">
        <v>94</v>
      </c>
      <c r="AE32" s="4">
        <v>96</v>
      </c>
      <c r="AF32" s="4">
        <v>64</v>
      </c>
      <c r="AG32" s="4">
        <v>92</v>
      </c>
      <c r="AH32" s="4">
        <v>88</v>
      </c>
      <c r="AI32" s="4">
        <v>84</v>
      </c>
      <c r="AJ32" s="4">
        <v>86</v>
      </c>
      <c r="AK32" s="4">
        <v>93</v>
      </c>
      <c r="AL32" s="4">
        <v>82</v>
      </c>
      <c r="AM32" s="4">
        <v>89</v>
      </c>
      <c r="AN32" s="4">
        <v>7</v>
      </c>
      <c r="AP32" s="4">
        <v>3</v>
      </c>
      <c r="AQ32" s="4">
        <v>15</v>
      </c>
      <c r="AR32" s="4">
        <v>10</v>
      </c>
      <c r="AS32" s="4">
        <v>25</v>
      </c>
      <c r="AT32" s="4" t="s">
        <v>107</v>
      </c>
      <c r="AU32" s="4">
        <v>20</v>
      </c>
      <c r="AV32" s="4">
        <v>20</v>
      </c>
      <c r="AW32" s="4">
        <v>40</v>
      </c>
      <c r="AX32" s="4">
        <v>75</v>
      </c>
      <c r="AY32" s="4" t="s">
        <v>107</v>
      </c>
      <c r="AZ32" s="28">
        <v>60</v>
      </c>
      <c r="BA32" s="31">
        <v>2100</v>
      </c>
      <c r="BB32" s="30">
        <v>4.83</v>
      </c>
      <c r="BC32" s="25">
        <v>34.9</v>
      </c>
    </row>
    <row r="33" spans="1:66" ht="30">
      <c r="A33" t="s">
        <v>47</v>
      </c>
      <c r="B33" s="6" t="s">
        <v>26</v>
      </c>
      <c r="C33" s="15" t="s">
        <v>213</v>
      </c>
      <c r="D33" t="s">
        <v>41</v>
      </c>
      <c r="E33" t="s">
        <v>28</v>
      </c>
      <c r="G33" s="4">
        <v>1</v>
      </c>
      <c r="H33" s="25">
        <v>4.3</v>
      </c>
      <c r="I33" s="25">
        <v>2.2000000000000002</v>
      </c>
      <c r="J33" s="25">
        <v>2.2999999999999998</v>
      </c>
      <c r="K33" s="25">
        <v>0.8</v>
      </c>
      <c r="L33" s="25">
        <v>2.5</v>
      </c>
      <c r="M33" s="25">
        <v>2.5</v>
      </c>
      <c r="N33" s="25">
        <v>2.2000000000000002</v>
      </c>
      <c r="O33" s="25">
        <v>1.7</v>
      </c>
      <c r="P33" s="25">
        <v>2.7</v>
      </c>
      <c r="Q33" s="25">
        <v>3.5</v>
      </c>
      <c r="R33" s="25">
        <v>4</v>
      </c>
      <c r="S33" s="25">
        <v>1.2</v>
      </c>
      <c r="T33" s="25">
        <v>2.7</v>
      </c>
      <c r="U33" s="25">
        <v>3</v>
      </c>
      <c r="V33" s="25">
        <v>3.2</v>
      </c>
      <c r="W33" s="25">
        <v>2.2999999999999998</v>
      </c>
      <c r="X33" s="4">
        <v>72</v>
      </c>
      <c r="Y33" s="4">
        <v>91</v>
      </c>
      <c r="Z33" s="4">
        <v>85</v>
      </c>
      <c r="AA33" s="4">
        <v>50</v>
      </c>
      <c r="AB33" s="4">
        <v>85</v>
      </c>
      <c r="AC33" s="4">
        <v>86</v>
      </c>
      <c r="AD33" s="4">
        <v>92</v>
      </c>
      <c r="AE33" s="4">
        <v>83</v>
      </c>
      <c r="AF33" s="4">
        <v>87</v>
      </c>
      <c r="AG33" s="4">
        <v>90</v>
      </c>
      <c r="AH33" s="4">
        <v>85</v>
      </c>
      <c r="AI33" s="4">
        <v>77</v>
      </c>
      <c r="AJ33" s="4">
        <v>91</v>
      </c>
      <c r="AK33" s="4">
        <v>87</v>
      </c>
      <c r="AL33" s="4">
        <v>69</v>
      </c>
      <c r="AM33" s="4">
        <v>85</v>
      </c>
      <c r="AN33" s="4">
        <v>6.3</v>
      </c>
      <c r="AP33" s="4">
        <v>1</v>
      </c>
      <c r="AQ33" s="4">
        <v>35</v>
      </c>
      <c r="AR33" s="4" t="s">
        <v>107</v>
      </c>
      <c r="AS33" s="4">
        <v>15</v>
      </c>
      <c r="AT33" s="4" t="s">
        <v>107</v>
      </c>
      <c r="AU33" s="4">
        <v>40</v>
      </c>
      <c r="AV33" s="4">
        <v>5</v>
      </c>
      <c r="AW33" s="4" t="s">
        <v>107</v>
      </c>
      <c r="AX33" s="4">
        <v>5</v>
      </c>
      <c r="AY33" s="4" t="s">
        <v>107</v>
      </c>
      <c r="AZ33" s="4">
        <v>15</v>
      </c>
      <c r="BA33" s="31">
        <v>1540</v>
      </c>
      <c r="BB33" s="30">
        <v>22</v>
      </c>
      <c r="BC33" s="25">
        <v>24.7</v>
      </c>
      <c r="BD33" t="s">
        <v>214</v>
      </c>
    </row>
    <row r="34" spans="1:66">
      <c r="A34" t="s">
        <v>25</v>
      </c>
      <c r="B34" s="6" t="s">
        <v>26</v>
      </c>
      <c r="C34" s="15" t="s">
        <v>215</v>
      </c>
      <c r="D34" t="s">
        <v>27</v>
      </c>
      <c r="E34" t="s">
        <v>28</v>
      </c>
      <c r="F34" t="s">
        <v>44</v>
      </c>
      <c r="G34" s="4">
        <v>1</v>
      </c>
      <c r="H34" s="25">
        <v>3.7</v>
      </c>
      <c r="I34" s="25">
        <v>4.8</v>
      </c>
      <c r="J34" s="25">
        <v>6.2</v>
      </c>
      <c r="K34" s="25">
        <v>3.3</v>
      </c>
      <c r="L34" s="25">
        <v>3.8</v>
      </c>
      <c r="M34" s="25">
        <v>1.6</v>
      </c>
      <c r="N34" s="25">
        <v>5.8</v>
      </c>
      <c r="O34" s="25">
        <v>9.1</v>
      </c>
      <c r="P34" s="25">
        <v>30.5</v>
      </c>
      <c r="Q34" s="25">
        <v>10.3</v>
      </c>
      <c r="R34" s="25">
        <v>14.8</v>
      </c>
      <c r="S34" s="25">
        <v>12.6</v>
      </c>
      <c r="T34" s="25">
        <v>9.3000000000000007</v>
      </c>
      <c r="U34" s="25">
        <v>4.8</v>
      </c>
      <c r="V34" s="25">
        <v>8.6</v>
      </c>
      <c r="W34" s="25">
        <v>12.8</v>
      </c>
      <c r="X34" s="4">
        <v>91</v>
      </c>
      <c r="Y34" s="4">
        <v>61</v>
      </c>
      <c r="Z34" s="4">
        <v>79</v>
      </c>
      <c r="AA34" s="4">
        <v>93</v>
      </c>
      <c r="AB34" s="4">
        <v>89</v>
      </c>
      <c r="AC34" s="4">
        <v>89</v>
      </c>
      <c r="AD34" s="4">
        <v>64</v>
      </c>
      <c r="AE34" s="4">
        <v>35</v>
      </c>
      <c r="AF34" s="4">
        <v>64</v>
      </c>
      <c r="AG34" s="4">
        <v>80</v>
      </c>
      <c r="AH34" s="4">
        <v>84</v>
      </c>
      <c r="AI34" s="4">
        <v>75</v>
      </c>
      <c r="AJ34" s="4">
        <v>73</v>
      </c>
      <c r="AK34" s="4">
        <v>44</v>
      </c>
      <c r="AL34" s="4">
        <v>80</v>
      </c>
      <c r="AM34" s="4">
        <v>84</v>
      </c>
      <c r="AN34" s="4">
        <v>6.7</v>
      </c>
      <c r="AP34" s="4">
        <v>2</v>
      </c>
      <c r="AQ34" s="4">
        <v>20</v>
      </c>
      <c r="AR34" s="4">
        <v>30</v>
      </c>
      <c r="AS34" s="4">
        <v>10</v>
      </c>
      <c r="AT34" s="4">
        <v>30</v>
      </c>
      <c r="AU34" s="4" t="s">
        <v>107</v>
      </c>
      <c r="AV34" s="4">
        <v>35</v>
      </c>
      <c r="AW34" s="4">
        <v>50</v>
      </c>
      <c r="AX34" s="4">
        <v>30</v>
      </c>
      <c r="AY34" s="4">
        <v>20</v>
      </c>
      <c r="AZ34" s="4" t="s">
        <v>107</v>
      </c>
      <c r="BA34" s="31">
        <v>3010</v>
      </c>
      <c r="BB34" s="30">
        <v>5.21</v>
      </c>
      <c r="BC34" s="25">
        <v>47.9</v>
      </c>
      <c r="BD34" t="s">
        <v>216</v>
      </c>
    </row>
    <row r="35" spans="1:66">
      <c r="A35" t="s">
        <v>46</v>
      </c>
      <c r="B35" s="6" t="s">
        <v>26</v>
      </c>
      <c r="C35" s="15" t="s">
        <v>217</v>
      </c>
      <c r="D35" t="s">
        <v>27</v>
      </c>
      <c r="E35" t="s">
        <v>28</v>
      </c>
      <c r="F35" t="s">
        <v>53</v>
      </c>
      <c r="G35" s="4">
        <v>2</v>
      </c>
      <c r="H35" s="25">
        <v>6.8</v>
      </c>
      <c r="I35" s="25">
        <v>5</v>
      </c>
      <c r="J35" s="25">
        <v>6.4</v>
      </c>
      <c r="K35" s="25">
        <v>8.5</v>
      </c>
      <c r="L35" s="25">
        <v>5.9</v>
      </c>
      <c r="M35" s="25">
        <v>11.3</v>
      </c>
      <c r="N35" s="25">
        <v>7</v>
      </c>
      <c r="O35" s="25">
        <v>5</v>
      </c>
      <c r="P35" s="25">
        <v>4.3</v>
      </c>
      <c r="Q35" s="25">
        <v>3.8</v>
      </c>
      <c r="R35" s="25">
        <v>2.4</v>
      </c>
      <c r="S35" s="25">
        <v>6.9</v>
      </c>
      <c r="T35" s="25">
        <v>6.6</v>
      </c>
      <c r="U35" s="25">
        <v>1.3</v>
      </c>
      <c r="V35" s="25">
        <v>5.8</v>
      </c>
      <c r="W35" s="25">
        <v>4.5999999999999996</v>
      </c>
      <c r="X35" s="4">
        <v>91</v>
      </c>
      <c r="Y35" s="4">
        <v>91</v>
      </c>
      <c r="Z35" s="4">
        <v>90</v>
      </c>
      <c r="AA35" s="4">
        <v>94</v>
      </c>
      <c r="AB35" s="4">
        <v>87</v>
      </c>
      <c r="AC35" s="4">
        <v>92</v>
      </c>
      <c r="AD35" s="4">
        <v>93</v>
      </c>
      <c r="AE35" s="4">
        <v>94</v>
      </c>
      <c r="AF35" s="4">
        <v>83</v>
      </c>
      <c r="AG35" s="4">
        <v>95</v>
      </c>
      <c r="AH35" s="4">
        <v>96</v>
      </c>
      <c r="AI35" s="4">
        <v>92</v>
      </c>
      <c r="AJ35" s="4">
        <v>83</v>
      </c>
      <c r="AK35" s="4">
        <v>93</v>
      </c>
      <c r="AL35" s="4">
        <v>95</v>
      </c>
      <c r="AM35" s="4">
        <v>89</v>
      </c>
      <c r="AN35" s="4">
        <v>5.6</v>
      </c>
      <c r="AP35" s="4">
        <v>11</v>
      </c>
      <c r="AQ35" s="4">
        <v>30</v>
      </c>
      <c r="AR35" s="4">
        <v>20</v>
      </c>
      <c r="AS35" s="4">
        <v>25</v>
      </c>
      <c r="AT35" s="4">
        <v>25</v>
      </c>
      <c r="AU35" s="4" t="s">
        <v>107</v>
      </c>
      <c r="AV35" s="4">
        <v>5</v>
      </c>
      <c r="AW35" s="4">
        <v>40</v>
      </c>
      <c r="AX35" s="4">
        <v>5</v>
      </c>
      <c r="AY35" s="4">
        <v>10</v>
      </c>
      <c r="AZ35" s="4" t="s">
        <v>107</v>
      </c>
      <c r="BA35" s="31">
        <v>3710</v>
      </c>
      <c r="BB35" s="30">
        <v>4.2300000000000004</v>
      </c>
      <c r="BC35" s="25">
        <v>40.4</v>
      </c>
    </row>
    <row r="36" spans="1:66">
      <c r="A36" t="s">
        <v>35</v>
      </c>
      <c r="B36" s="6" t="s">
        <v>26</v>
      </c>
      <c r="C36" s="15" t="s">
        <v>218</v>
      </c>
      <c r="D36" t="s">
        <v>27</v>
      </c>
      <c r="E36" t="s">
        <v>28</v>
      </c>
      <c r="F36" t="s">
        <v>53</v>
      </c>
      <c r="G36" s="4">
        <v>1</v>
      </c>
      <c r="H36" s="25">
        <v>3.2</v>
      </c>
      <c r="I36" s="25">
        <v>1.4</v>
      </c>
      <c r="J36" s="25">
        <v>2.2000000000000002</v>
      </c>
      <c r="K36" s="25">
        <v>2.8</v>
      </c>
      <c r="L36" s="25">
        <v>3.8</v>
      </c>
      <c r="M36" s="25">
        <v>3.2</v>
      </c>
      <c r="N36" s="25">
        <v>4.9000000000000004</v>
      </c>
      <c r="O36" s="25">
        <v>9.8000000000000007</v>
      </c>
      <c r="P36" s="25">
        <v>2.2999999999999998</v>
      </c>
      <c r="Q36" s="25">
        <v>0</v>
      </c>
      <c r="R36" s="25">
        <v>0.5</v>
      </c>
      <c r="S36" s="25">
        <v>0</v>
      </c>
      <c r="T36" s="25">
        <v>3.7</v>
      </c>
      <c r="U36" s="25">
        <v>2.4</v>
      </c>
      <c r="V36" s="25">
        <v>9.8000000000000007</v>
      </c>
      <c r="W36" s="25">
        <v>2.1</v>
      </c>
      <c r="X36" s="4">
        <v>82</v>
      </c>
      <c r="Y36" s="4">
        <v>94</v>
      </c>
      <c r="Z36" s="4">
        <v>93</v>
      </c>
      <c r="AA36" s="4">
        <v>90</v>
      </c>
      <c r="AB36" s="4">
        <v>93</v>
      </c>
      <c r="AC36" s="4">
        <v>93</v>
      </c>
      <c r="AD36" s="4">
        <v>95</v>
      </c>
      <c r="AE36" s="4">
        <v>96</v>
      </c>
      <c r="AF36" s="4">
        <v>96</v>
      </c>
      <c r="AG36" s="4">
        <v>86</v>
      </c>
      <c r="AH36" s="4">
        <v>96</v>
      </c>
      <c r="AI36" s="4">
        <v>93</v>
      </c>
      <c r="AJ36" s="4">
        <v>95</v>
      </c>
      <c r="AK36" s="4">
        <v>96</v>
      </c>
      <c r="AL36" s="4">
        <v>95</v>
      </c>
      <c r="AM36" s="4">
        <v>93</v>
      </c>
      <c r="AN36" s="4">
        <v>6.7</v>
      </c>
      <c r="AP36" s="4">
        <v>3</v>
      </c>
      <c r="AQ36" s="4">
        <v>25</v>
      </c>
      <c r="AR36" s="4" t="s">
        <v>107</v>
      </c>
      <c r="AS36" s="4">
        <v>25</v>
      </c>
      <c r="AT36" s="4">
        <v>5</v>
      </c>
      <c r="AU36" s="4">
        <v>20</v>
      </c>
      <c r="AV36" s="4">
        <v>40</v>
      </c>
      <c r="AW36" s="4" t="s">
        <v>107</v>
      </c>
      <c r="AX36" s="4">
        <v>25</v>
      </c>
      <c r="AY36" s="4">
        <v>30</v>
      </c>
      <c r="AZ36" s="4">
        <v>30</v>
      </c>
      <c r="BA36" s="31">
        <v>1820</v>
      </c>
      <c r="BB36" s="30">
        <v>3.75</v>
      </c>
      <c r="BC36" s="25">
        <v>24.9</v>
      </c>
      <c r="BD36" t="s">
        <v>219</v>
      </c>
    </row>
    <row r="37" spans="1:66" ht="30">
      <c r="A37" t="s">
        <v>62</v>
      </c>
      <c r="B37" s="6" t="s">
        <v>26</v>
      </c>
      <c r="C37" s="15" t="s">
        <v>220</v>
      </c>
      <c r="D37" t="s">
        <v>27</v>
      </c>
      <c r="E37" t="s">
        <v>28</v>
      </c>
      <c r="F37" t="s">
        <v>36</v>
      </c>
      <c r="G37" s="4">
        <v>1</v>
      </c>
      <c r="H37" s="25">
        <v>12.5</v>
      </c>
      <c r="I37" s="25">
        <v>4.5</v>
      </c>
      <c r="J37" s="25">
        <v>2.5</v>
      </c>
      <c r="K37" s="25">
        <v>6.5</v>
      </c>
      <c r="L37" s="25">
        <v>7</v>
      </c>
      <c r="M37" s="25">
        <v>4.8</v>
      </c>
      <c r="N37" s="25">
        <v>3.8</v>
      </c>
      <c r="O37" s="25">
        <v>3.3</v>
      </c>
      <c r="P37" s="25">
        <v>1.3</v>
      </c>
      <c r="Q37" s="25">
        <v>2</v>
      </c>
      <c r="R37" s="25">
        <v>1.4</v>
      </c>
      <c r="S37" s="25">
        <v>1</v>
      </c>
      <c r="T37" s="25">
        <v>0.7</v>
      </c>
      <c r="U37" s="25">
        <v>2.8</v>
      </c>
      <c r="V37" s="25">
        <v>3</v>
      </c>
      <c r="W37" s="25">
        <v>1.6</v>
      </c>
      <c r="X37" s="4">
        <v>84</v>
      </c>
      <c r="Y37" s="4">
        <v>96</v>
      </c>
      <c r="Z37" s="4">
        <v>95</v>
      </c>
      <c r="AA37" s="4">
        <v>96</v>
      </c>
      <c r="AB37" s="4">
        <v>92</v>
      </c>
      <c r="AC37" s="4">
        <v>92</v>
      </c>
      <c r="AD37" s="4">
        <v>92</v>
      </c>
      <c r="AE37" s="4">
        <v>95</v>
      </c>
      <c r="AF37" s="4">
        <v>89</v>
      </c>
      <c r="AG37" s="4">
        <v>94</v>
      </c>
      <c r="AH37" s="4">
        <v>93</v>
      </c>
      <c r="AI37" s="4">
        <v>85</v>
      </c>
      <c r="AJ37" s="4">
        <v>94</v>
      </c>
      <c r="AK37" s="4">
        <v>91</v>
      </c>
      <c r="AL37" s="4">
        <v>94</v>
      </c>
      <c r="AM37" s="4">
        <v>96</v>
      </c>
      <c r="AN37" s="4">
        <v>6.5</v>
      </c>
      <c r="AP37" s="4">
        <v>32</v>
      </c>
      <c r="AQ37" s="4">
        <v>20</v>
      </c>
      <c r="AR37" s="4">
        <v>15</v>
      </c>
      <c r="AS37" s="4">
        <v>20</v>
      </c>
      <c r="AT37" s="4" t="s">
        <v>107</v>
      </c>
      <c r="AU37" s="4">
        <v>15</v>
      </c>
      <c r="AV37" s="4">
        <v>40</v>
      </c>
      <c r="AW37" s="4">
        <v>5</v>
      </c>
      <c r="AX37" s="4">
        <v>5</v>
      </c>
      <c r="AY37" s="4" t="s">
        <v>107</v>
      </c>
      <c r="AZ37" s="4">
        <v>7</v>
      </c>
      <c r="BA37" s="31">
        <v>2520</v>
      </c>
      <c r="BB37" s="30">
        <v>5.23</v>
      </c>
      <c r="BC37" s="25">
        <v>46.3</v>
      </c>
      <c r="BD37" t="s">
        <v>221</v>
      </c>
    </row>
    <row r="38" spans="1:66">
      <c r="A38" t="s">
        <v>79</v>
      </c>
      <c r="B38" s="6" t="s">
        <v>26</v>
      </c>
      <c r="C38" s="15" t="s">
        <v>222</v>
      </c>
      <c r="D38" t="s">
        <v>27</v>
      </c>
      <c r="E38" t="s">
        <v>28</v>
      </c>
      <c r="F38" t="s">
        <v>44</v>
      </c>
      <c r="G38" s="4">
        <v>2</v>
      </c>
      <c r="H38" s="25">
        <v>3.5</v>
      </c>
      <c r="I38" s="25">
        <v>5</v>
      </c>
      <c r="J38" s="25">
        <v>1.5</v>
      </c>
      <c r="K38" s="25">
        <v>4</v>
      </c>
      <c r="L38" s="25">
        <v>3.4</v>
      </c>
      <c r="M38" s="25">
        <v>5.2</v>
      </c>
      <c r="N38" s="25">
        <v>4.8</v>
      </c>
      <c r="O38" s="25">
        <v>5.5</v>
      </c>
      <c r="P38" s="25">
        <v>3.7</v>
      </c>
      <c r="Q38" s="25">
        <v>8.1999999999999993</v>
      </c>
      <c r="R38" s="25">
        <v>2.2999999999999998</v>
      </c>
      <c r="S38" s="25">
        <v>1.3</v>
      </c>
      <c r="T38" s="25">
        <v>4</v>
      </c>
      <c r="U38" s="25">
        <v>4.2</v>
      </c>
      <c r="V38" s="25">
        <v>5.6</v>
      </c>
      <c r="W38" s="25">
        <v>4.5999999999999996</v>
      </c>
      <c r="X38" s="4">
        <v>91</v>
      </c>
      <c r="Y38" s="4">
        <v>92</v>
      </c>
      <c r="Z38" s="4">
        <v>95</v>
      </c>
      <c r="AA38" s="4">
        <v>96</v>
      </c>
      <c r="AB38" s="4">
        <v>88</v>
      </c>
      <c r="AC38" s="4">
        <v>93</v>
      </c>
      <c r="AD38" s="4">
        <v>93</v>
      </c>
      <c r="AE38" s="4">
        <v>96</v>
      </c>
      <c r="AF38" s="4">
        <v>91</v>
      </c>
      <c r="AG38" s="4">
        <v>83</v>
      </c>
      <c r="AH38" s="4">
        <v>76</v>
      </c>
      <c r="AI38" s="4">
        <v>94</v>
      </c>
      <c r="AJ38" s="4">
        <v>93</v>
      </c>
      <c r="AK38" s="4">
        <v>95</v>
      </c>
      <c r="AL38" s="4">
        <v>91</v>
      </c>
      <c r="AM38" s="4">
        <v>96</v>
      </c>
      <c r="AN38" s="4">
        <v>6.9</v>
      </c>
      <c r="AP38" s="4">
        <v>2</v>
      </c>
      <c r="AQ38" s="4" t="s">
        <v>107</v>
      </c>
      <c r="AR38" s="4">
        <v>30</v>
      </c>
      <c r="AS38" s="4">
        <v>10</v>
      </c>
      <c r="AT38" s="4">
        <v>15</v>
      </c>
      <c r="AU38" s="4">
        <v>30</v>
      </c>
      <c r="AV38" s="4" t="s">
        <v>107</v>
      </c>
      <c r="AW38" s="4">
        <v>10</v>
      </c>
      <c r="AX38" s="4">
        <v>15</v>
      </c>
      <c r="AY38" s="4">
        <v>15</v>
      </c>
      <c r="AZ38" s="4">
        <v>15</v>
      </c>
      <c r="BA38" s="31">
        <v>1470</v>
      </c>
      <c r="BB38" s="30">
        <v>3.36</v>
      </c>
      <c r="BC38" s="25">
        <v>19.899999999999999</v>
      </c>
      <c r="BD38" t="s">
        <v>223</v>
      </c>
    </row>
    <row r="39" spans="1:66" ht="30">
      <c r="A39" t="s">
        <v>64</v>
      </c>
      <c r="B39" s="6" t="s">
        <v>26</v>
      </c>
      <c r="C39" s="15" t="s">
        <v>224</v>
      </c>
      <c r="D39" t="s">
        <v>27</v>
      </c>
      <c r="E39" t="s">
        <v>28</v>
      </c>
      <c r="F39" t="s">
        <v>44</v>
      </c>
      <c r="G39" s="4">
        <v>1</v>
      </c>
      <c r="H39" s="25">
        <v>6</v>
      </c>
      <c r="I39" s="25">
        <v>1.7</v>
      </c>
      <c r="J39" s="25">
        <v>1.5</v>
      </c>
      <c r="K39" s="25">
        <v>0.7</v>
      </c>
      <c r="L39" s="25">
        <v>1.5</v>
      </c>
      <c r="M39" s="25">
        <v>3.2</v>
      </c>
      <c r="N39" s="25">
        <v>7</v>
      </c>
      <c r="O39" s="25">
        <v>4.3</v>
      </c>
      <c r="P39" s="25">
        <v>1</v>
      </c>
      <c r="Q39" s="25">
        <v>0</v>
      </c>
      <c r="R39" s="25">
        <v>2</v>
      </c>
      <c r="S39" s="25">
        <v>0.7</v>
      </c>
      <c r="T39" s="25">
        <v>1</v>
      </c>
      <c r="U39" s="25">
        <v>2</v>
      </c>
      <c r="V39" s="25">
        <v>9</v>
      </c>
      <c r="W39" s="25">
        <v>14.3</v>
      </c>
      <c r="X39" s="4">
        <v>90</v>
      </c>
      <c r="Y39" s="4">
        <v>94</v>
      </c>
      <c r="Z39" s="4">
        <v>93</v>
      </c>
      <c r="AA39" s="4">
        <v>95</v>
      </c>
      <c r="AB39" s="4">
        <v>90</v>
      </c>
      <c r="AC39" s="4">
        <v>93</v>
      </c>
      <c r="AD39" s="4">
        <v>92</v>
      </c>
      <c r="AE39" s="4">
        <v>88</v>
      </c>
      <c r="AF39" s="4">
        <v>82</v>
      </c>
      <c r="AG39" s="4">
        <v>56</v>
      </c>
      <c r="AH39" s="4">
        <v>83</v>
      </c>
      <c r="AI39" s="4">
        <v>91</v>
      </c>
      <c r="AJ39" s="4">
        <v>95</v>
      </c>
      <c r="AK39" s="4">
        <v>86</v>
      </c>
      <c r="AL39" s="4">
        <v>95</v>
      </c>
      <c r="AM39" s="4">
        <v>91</v>
      </c>
      <c r="AN39" s="4">
        <v>6.6</v>
      </c>
      <c r="AP39" s="4">
        <v>39</v>
      </c>
      <c r="AQ39" s="4">
        <v>45</v>
      </c>
      <c r="AR39" s="4">
        <v>40</v>
      </c>
      <c r="AS39" s="4">
        <v>50</v>
      </c>
      <c r="AT39" s="4" t="s">
        <v>107</v>
      </c>
      <c r="AU39" s="4">
        <v>30</v>
      </c>
      <c r="AV39" s="4">
        <v>25</v>
      </c>
      <c r="AW39" s="4">
        <v>40</v>
      </c>
      <c r="AX39" s="4">
        <v>10</v>
      </c>
      <c r="AY39" s="4" t="s">
        <v>107</v>
      </c>
      <c r="AZ39" s="4">
        <v>25</v>
      </c>
      <c r="BA39" s="31">
        <v>2660</v>
      </c>
      <c r="BB39" s="30">
        <v>3.93</v>
      </c>
      <c r="BC39" s="25">
        <v>38.299999999999997</v>
      </c>
      <c r="BD39" s="11" t="s">
        <v>225</v>
      </c>
    </row>
    <row r="40" spans="1:66">
      <c r="A40" t="s">
        <v>78</v>
      </c>
      <c r="B40" s="6" t="s">
        <v>26</v>
      </c>
      <c r="C40" s="15" t="s">
        <v>226</v>
      </c>
      <c r="D40" t="s">
        <v>27</v>
      </c>
      <c r="E40" t="s">
        <v>28</v>
      </c>
      <c r="F40" t="s">
        <v>44</v>
      </c>
      <c r="G40" s="4">
        <v>1</v>
      </c>
      <c r="H40" s="25">
        <v>8.6</v>
      </c>
      <c r="I40" s="25">
        <v>5.0999999999999996</v>
      </c>
      <c r="J40" s="25">
        <v>11.1</v>
      </c>
      <c r="K40" s="25">
        <v>4.2</v>
      </c>
      <c r="L40" s="25">
        <v>3.6</v>
      </c>
      <c r="M40" s="25">
        <v>6.3</v>
      </c>
      <c r="N40" s="25">
        <v>5.5</v>
      </c>
      <c r="O40" s="25">
        <v>6.5</v>
      </c>
      <c r="P40" s="25">
        <v>2.8</v>
      </c>
      <c r="Q40" s="25">
        <v>1.3</v>
      </c>
      <c r="R40" s="25">
        <v>5.3</v>
      </c>
      <c r="S40" s="25">
        <v>3.4</v>
      </c>
      <c r="T40" s="25">
        <v>0.9</v>
      </c>
      <c r="U40" s="25">
        <v>2.4</v>
      </c>
      <c r="V40" s="25">
        <v>3.3</v>
      </c>
      <c r="W40" s="25">
        <v>1.7</v>
      </c>
      <c r="X40" s="4">
        <v>93</v>
      </c>
      <c r="Y40" s="4">
        <v>95</v>
      </c>
      <c r="Z40" s="4">
        <v>95</v>
      </c>
      <c r="AA40" s="4">
        <v>96</v>
      </c>
      <c r="AB40" s="4">
        <v>91</v>
      </c>
      <c r="AC40" s="4">
        <v>81</v>
      </c>
      <c r="AD40" s="4">
        <v>93</v>
      </c>
      <c r="AE40" s="4">
        <v>92</v>
      </c>
      <c r="AF40" s="4">
        <v>83</v>
      </c>
      <c r="AG40" s="4">
        <v>91</v>
      </c>
      <c r="AH40" s="4">
        <v>90</v>
      </c>
      <c r="AI40" s="4">
        <v>88</v>
      </c>
      <c r="AJ40" s="4">
        <v>96</v>
      </c>
      <c r="AK40" s="4">
        <v>88</v>
      </c>
      <c r="AL40" s="4">
        <v>96</v>
      </c>
      <c r="AM40" s="4">
        <v>96</v>
      </c>
      <c r="AN40" s="4">
        <v>6.8</v>
      </c>
      <c r="AP40" s="4">
        <v>9</v>
      </c>
      <c r="AQ40" s="4">
        <v>10</v>
      </c>
      <c r="AR40" s="4">
        <v>30</v>
      </c>
      <c r="AS40" s="4">
        <v>10</v>
      </c>
      <c r="AT40" s="4">
        <v>30</v>
      </c>
      <c r="AU40" s="4">
        <v>5</v>
      </c>
      <c r="AV40" s="4">
        <v>20</v>
      </c>
      <c r="AW40" s="4">
        <v>20</v>
      </c>
      <c r="AX40" s="4">
        <v>10</v>
      </c>
      <c r="AY40" s="4">
        <v>5</v>
      </c>
      <c r="AZ40" s="4">
        <v>10</v>
      </c>
      <c r="BA40" s="31">
        <v>2450</v>
      </c>
      <c r="BB40" s="30">
        <v>4.53</v>
      </c>
      <c r="BC40" s="25">
        <v>34.5</v>
      </c>
    </row>
    <row r="41" spans="1:66">
      <c r="A41" t="s">
        <v>66</v>
      </c>
      <c r="B41" s="6" t="s">
        <v>26</v>
      </c>
      <c r="C41" s="15" t="s">
        <v>227</v>
      </c>
      <c r="D41" t="s">
        <v>27</v>
      </c>
      <c r="E41" t="s">
        <v>28</v>
      </c>
      <c r="F41" t="s">
        <v>36</v>
      </c>
      <c r="G41" s="4">
        <v>1</v>
      </c>
      <c r="H41" s="25">
        <v>7.8</v>
      </c>
      <c r="I41" s="25">
        <v>5.7</v>
      </c>
      <c r="J41" s="25">
        <v>3.8</v>
      </c>
      <c r="K41" s="25">
        <v>4.5</v>
      </c>
      <c r="L41" s="25">
        <v>1.8</v>
      </c>
      <c r="M41" s="25">
        <v>2.2000000000000002</v>
      </c>
      <c r="N41" s="25">
        <v>0</v>
      </c>
      <c r="O41" s="25">
        <v>0.7</v>
      </c>
      <c r="P41" s="25">
        <v>0</v>
      </c>
      <c r="Q41" s="25">
        <v>1.9</v>
      </c>
      <c r="R41" s="25">
        <v>2.2000000000000002</v>
      </c>
      <c r="S41" s="25">
        <v>2.7</v>
      </c>
      <c r="T41" s="25">
        <v>8.6999999999999993</v>
      </c>
      <c r="U41" s="25">
        <v>5.0999999999999996</v>
      </c>
      <c r="V41" s="25">
        <v>3.2</v>
      </c>
      <c r="W41" s="25">
        <v>6.3</v>
      </c>
      <c r="X41" s="4">
        <v>94</v>
      </c>
      <c r="Y41" s="4">
        <v>95</v>
      </c>
      <c r="Z41" s="4">
        <v>80</v>
      </c>
      <c r="AA41" s="4">
        <v>89</v>
      </c>
      <c r="AB41" s="4">
        <v>49</v>
      </c>
      <c r="AC41" s="4">
        <v>16</v>
      </c>
      <c r="AD41" s="4">
        <v>95</v>
      </c>
      <c r="AE41" s="4">
        <v>77</v>
      </c>
      <c r="AF41" s="4">
        <v>92</v>
      </c>
      <c r="AG41" s="4">
        <v>95</v>
      </c>
      <c r="AH41" s="4">
        <v>96</v>
      </c>
      <c r="AI41" s="4">
        <v>92</v>
      </c>
      <c r="AJ41" s="4">
        <v>81</v>
      </c>
      <c r="AK41" s="4">
        <v>96</v>
      </c>
      <c r="AL41" s="4">
        <v>90</v>
      </c>
      <c r="AM41" s="4">
        <v>94</v>
      </c>
      <c r="AN41" s="4">
        <v>6.9</v>
      </c>
      <c r="AP41" s="4">
        <v>5</v>
      </c>
      <c r="AQ41" s="4" t="s">
        <v>107</v>
      </c>
      <c r="AR41" s="4">
        <v>20</v>
      </c>
      <c r="AS41" s="4">
        <v>20</v>
      </c>
      <c r="AT41" s="4">
        <v>15</v>
      </c>
      <c r="AU41" s="4">
        <v>20</v>
      </c>
      <c r="AV41" s="4" t="s">
        <v>107</v>
      </c>
      <c r="AW41" s="4">
        <v>60</v>
      </c>
      <c r="AX41" s="4">
        <v>75</v>
      </c>
      <c r="AY41" s="4">
        <v>30</v>
      </c>
      <c r="AZ41" s="4">
        <v>20</v>
      </c>
      <c r="BA41" s="31">
        <v>2730</v>
      </c>
      <c r="BB41" s="30">
        <v>8.67</v>
      </c>
      <c r="BC41" s="25">
        <v>29.1</v>
      </c>
      <c r="BD41" t="s">
        <v>228</v>
      </c>
    </row>
    <row r="42" spans="1:66">
      <c r="A42" t="s">
        <v>37</v>
      </c>
      <c r="B42" s="6" t="s">
        <v>26</v>
      </c>
      <c r="C42" s="15" t="s">
        <v>229</v>
      </c>
      <c r="D42" t="s">
        <v>27</v>
      </c>
      <c r="E42" t="s">
        <v>28</v>
      </c>
      <c r="F42" t="s">
        <v>111</v>
      </c>
      <c r="G42" s="4">
        <v>1</v>
      </c>
      <c r="H42" s="25">
        <v>3.8</v>
      </c>
      <c r="I42" s="25">
        <v>7</v>
      </c>
      <c r="J42" s="25">
        <v>4.5</v>
      </c>
      <c r="K42" s="25">
        <v>8.9</v>
      </c>
      <c r="L42" s="25">
        <v>2.8</v>
      </c>
      <c r="M42" s="25">
        <v>6.7</v>
      </c>
      <c r="N42" s="25">
        <v>10</v>
      </c>
      <c r="O42" s="25">
        <v>4.8</v>
      </c>
      <c r="P42" s="25">
        <v>8.4</v>
      </c>
      <c r="Q42" s="25">
        <v>9.6999999999999993</v>
      </c>
      <c r="R42" s="25">
        <v>5.2</v>
      </c>
      <c r="S42" s="25">
        <v>9.1</v>
      </c>
      <c r="T42" s="25">
        <v>7.8</v>
      </c>
      <c r="U42" s="25">
        <v>4.5</v>
      </c>
      <c r="V42" s="25">
        <v>7.7</v>
      </c>
      <c r="W42" s="25">
        <v>8.6999999999999993</v>
      </c>
      <c r="X42" s="4">
        <v>94</v>
      </c>
      <c r="Y42" s="4">
        <v>94</v>
      </c>
      <c r="Z42" s="4">
        <v>96</v>
      </c>
      <c r="AA42" s="4">
        <v>79</v>
      </c>
      <c r="AB42" s="4">
        <v>95</v>
      </c>
      <c r="AC42" s="4">
        <v>95</v>
      </c>
      <c r="AD42" s="4">
        <v>94</v>
      </c>
      <c r="AE42" s="4">
        <v>96</v>
      </c>
      <c r="AF42" s="4">
        <v>96</v>
      </c>
      <c r="AG42" s="4">
        <v>95</v>
      </c>
      <c r="AH42" s="4">
        <v>95</v>
      </c>
      <c r="AI42" s="4">
        <v>96</v>
      </c>
      <c r="AJ42" s="4">
        <v>93</v>
      </c>
      <c r="AK42" s="4">
        <v>96</v>
      </c>
      <c r="AL42" s="4">
        <v>96</v>
      </c>
      <c r="AM42" s="4">
        <v>94</v>
      </c>
      <c r="AN42" s="4">
        <v>6.6</v>
      </c>
      <c r="AP42" s="4">
        <v>24</v>
      </c>
      <c r="AQ42" s="4" t="s">
        <v>107</v>
      </c>
      <c r="AR42" s="4">
        <v>60</v>
      </c>
      <c r="AS42" s="4">
        <v>10</v>
      </c>
      <c r="AT42" s="4">
        <v>30</v>
      </c>
      <c r="AU42" s="4">
        <v>30</v>
      </c>
      <c r="AV42" s="4" t="s">
        <v>107</v>
      </c>
      <c r="AW42" s="4">
        <v>20</v>
      </c>
      <c r="AX42" s="4">
        <v>15</v>
      </c>
      <c r="AY42" s="4">
        <v>10</v>
      </c>
      <c r="AZ42" s="4">
        <v>10</v>
      </c>
      <c r="BA42" s="31">
        <v>2240</v>
      </c>
      <c r="BB42" s="30">
        <v>4.72</v>
      </c>
      <c r="BC42" s="25">
        <v>29.3</v>
      </c>
      <c r="BD42" t="s">
        <v>230</v>
      </c>
    </row>
    <row r="46" spans="1:66">
      <c r="BD46" s="4"/>
      <c r="BE46" s="4"/>
      <c r="BF46" s="4"/>
      <c r="BG46" s="4"/>
      <c r="BH46" s="4"/>
      <c r="BI46" s="4"/>
      <c r="BJ46" s="4"/>
      <c r="BK46" s="4"/>
      <c r="BL46" s="4"/>
      <c r="BM46" s="4"/>
      <c r="BN46" s="4"/>
    </row>
    <row r="47" spans="1:66">
      <c r="BD47" s="4"/>
      <c r="BE47" s="4"/>
      <c r="BF47" s="4"/>
      <c r="BG47" s="4"/>
      <c r="BH47" s="4"/>
      <c r="BI47" s="4"/>
      <c r="BJ47" s="4"/>
      <c r="BK47" s="4"/>
      <c r="BL47" s="4"/>
      <c r="BM47" s="4"/>
      <c r="BN47" s="4"/>
    </row>
    <row r="48" spans="1:66">
      <c r="BD48" s="4"/>
      <c r="BE48" s="4"/>
      <c r="BF48" s="4"/>
      <c r="BG48" s="4"/>
      <c r="BH48" s="4"/>
      <c r="BI48" s="4"/>
      <c r="BJ48" s="4"/>
      <c r="BK48" s="4"/>
      <c r="BL48" s="4"/>
      <c r="BM48" s="4"/>
      <c r="BN48" s="4"/>
    </row>
    <row r="49" spans="56:66">
      <c r="BD49" s="4"/>
      <c r="BE49" s="4"/>
      <c r="BF49" s="4"/>
      <c r="BG49" s="4"/>
      <c r="BH49" s="4"/>
      <c r="BI49" s="4"/>
      <c r="BJ49" s="4"/>
      <c r="BK49" s="4"/>
      <c r="BL49" s="4"/>
      <c r="BM49" s="4"/>
      <c r="BN49" s="4"/>
    </row>
    <row r="50" spans="56:66">
      <c r="BD50" s="4"/>
      <c r="BE50" s="4"/>
      <c r="BF50" s="4"/>
      <c r="BG50" s="4"/>
      <c r="BH50" s="4"/>
      <c r="BI50" s="4"/>
      <c r="BJ50" s="4"/>
      <c r="BK50" s="4"/>
      <c r="BL50" s="4"/>
      <c r="BM50" s="4"/>
      <c r="BN50" s="4"/>
    </row>
    <row r="51" spans="56:66">
      <c r="BD51" s="4"/>
      <c r="BE51" s="4"/>
      <c r="BF51" s="4"/>
      <c r="BG51" s="4"/>
      <c r="BH51" s="4"/>
      <c r="BI51" s="4"/>
      <c r="BJ51" s="4"/>
      <c r="BK51" s="4"/>
      <c r="BL51" s="4"/>
      <c r="BM51" s="4"/>
      <c r="BN51" s="4"/>
    </row>
    <row r="52" spans="56:66">
      <c r="BD52" s="4"/>
      <c r="BE52" s="4"/>
      <c r="BF52" s="4"/>
      <c r="BG52" s="4"/>
      <c r="BH52" s="4"/>
      <c r="BI52" s="4"/>
      <c r="BJ52" s="4"/>
      <c r="BK52" s="4"/>
      <c r="BL52" s="4"/>
      <c r="BM52" s="4"/>
      <c r="BN52" s="4"/>
    </row>
    <row r="53" spans="56:66">
      <c r="BD53" s="4"/>
      <c r="BE53" s="4"/>
      <c r="BF53" s="4"/>
      <c r="BG53" s="4"/>
      <c r="BH53" s="4"/>
      <c r="BI53" s="4"/>
      <c r="BJ53" s="4"/>
      <c r="BK53" s="4"/>
      <c r="BL53" s="4"/>
      <c r="BM53" s="4"/>
      <c r="BN53" s="4"/>
    </row>
    <row r="54" spans="56:66">
      <c r="BD54" s="4"/>
      <c r="BE54" s="4"/>
      <c r="BF54" s="4"/>
      <c r="BG54" s="4"/>
      <c r="BH54" s="4"/>
      <c r="BI54" s="4"/>
      <c r="BJ54" s="4"/>
      <c r="BK54" s="4"/>
      <c r="BL54" s="4"/>
      <c r="BM54" s="4"/>
      <c r="BN54" s="4"/>
    </row>
    <row r="55" spans="56:66">
      <c r="BD55" s="4"/>
      <c r="BE55" s="4"/>
      <c r="BF55" s="4"/>
      <c r="BG55" s="4"/>
      <c r="BH55" s="4"/>
      <c r="BI55" s="4"/>
      <c r="BJ55" s="4"/>
      <c r="BK55" s="4"/>
      <c r="BL55" s="4"/>
      <c r="BM55" s="4"/>
      <c r="BN55" s="4"/>
    </row>
    <row r="56" spans="56:66">
      <c r="BD56" s="4"/>
      <c r="BE56" s="4"/>
      <c r="BF56" s="4"/>
      <c r="BG56" s="4"/>
      <c r="BH56" s="4"/>
      <c r="BI56" s="4"/>
      <c r="BJ56" s="4"/>
      <c r="BK56" s="4"/>
      <c r="BL56" s="4"/>
      <c r="BM56" s="4"/>
      <c r="BN56" s="4"/>
    </row>
    <row r="57" spans="56:66">
      <c r="BD57" s="4"/>
      <c r="BE57" s="4"/>
      <c r="BF57" s="4"/>
      <c r="BG57" s="4"/>
      <c r="BH57" s="4"/>
      <c r="BI57" s="4"/>
      <c r="BJ57" s="4"/>
      <c r="BK57" s="4"/>
      <c r="BL57" s="4"/>
      <c r="BM57" s="4"/>
      <c r="BN57" s="4"/>
    </row>
    <row r="58" spans="56:66">
      <c r="BD58" s="4"/>
      <c r="BE58" s="4"/>
      <c r="BF58" s="4"/>
      <c r="BG58" s="4"/>
      <c r="BH58" s="4"/>
      <c r="BI58" s="4"/>
      <c r="BJ58" s="4"/>
      <c r="BK58" s="4"/>
      <c r="BL58" s="4"/>
      <c r="BM58" s="4"/>
      <c r="BN58" s="4"/>
    </row>
    <row r="59" spans="56:66">
      <c r="BD59" s="4"/>
      <c r="BE59" s="4"/>
      <c r="BF59" s="4"/>
      <c r="BG59" s="4"/>
      <c r="BH59" s="4"/>
      <c r="BI59" s="4"/>
      <c r="BJ59" s="4"/>
      <c r="BK59" s="4"/>
      <c r="BL59" s="4"/>
      <c r="BM59" s="4"/>
      <c r="BN59" s="4"/>
    </row>
    <row r="60" spans="56:66">
      <c r="BD60" s="4"/>
      <c r="BE60" s="4"/>
      <c r="BF60" s="4"/>
      <c r="BG60" s="4"/>
      <c r="BH60" s="4"/>
      <c r="BI60" s="4"/>
      <c r="BJ60" s="4"/>
      <c r="BK60" s="4"/>
      <c r="BL60" s="4"/>
      <c r="BM60" s="4"/>
      <c r="BN60" s="4"/>
    </row>
    <row r="61" spans="56:66">
      <c r="BD61" s="4"/>
      <c r="BE61" s="4"/>
      <c r="BF61" s="4"/>
      <c r="BG61" s="4"/>
      <c r="BH61" s="4"/>
      <c r="BI61" s="4"/>
      <c r="BJ61" s="4"/>
      <c r="BK61" s="4"/>
      <c r="BL61" s="4"/>
      <c r="BM61" s="4"/>
      <c r="BN61" s="4"/>
    </row>
    <row r="62" spans="56:66">
      <c r="BD62" s="4"/>
      <c r="BE62" s="4"/>
      <c r="BF62" s="4"/>
      <c r="BG62" s="4"/>
      <c r="BH62" s="4"/>
      <c r="BI62" s="4"/>
      <c r="BJ62" s="4"/>
      <c r="BK62" s="4"/>
      <c r="BL62" s="4"/>
      <c r="BM62" s="4"/>
      <c r="BN62" s="4"/>
    </row>
    <row r="63" spans="56:66">
      <c r="BD63" s="4"/>
      <c r="BE63" s="4"/>
      <c r="BF63" s="4"/>
      <c r="BG63" s="4"/>
      <c r="BH63" s="4"/>
      <c r="BI63" s="4"/>
      <c r="BJ63" s="4"/>
      <c r="BK63" s="4"/>
      <c r="BL63" s="4"/>
      <c r="BM63" s="4"/>
      <c r="BN63" s="4"/>
    </row>
    <row r="64" spans="56:66">
      <c r="BD64" s="4"/>
      <c r="BE64" s="4"/>
      <c r="BF64" s="4"/>
      <c r="BG64" s="4"/>
      <c r="BH64" s="4"/>
      <c r="BI64" s="4"/>
      <c r="BJ64" s="4"/>
      <c r="BK64" s="4"/>
      <c r="BL64" s="4"/>
      <c r="BM64" s="4"/>
      <c r="BN64" s="4"/>
    </row>
    <row r="65" spans="56:66">
      <c r="BD65" s="4"/>
      <c r="BE65" s="4"/>
      <c r="BF65" s="4"/>
      <c r="BG65" s="4"/>
      <c r="BH65" s="4"/>
      <c r="BI65" s="4"/>
      <c r="BJ65" s="4"/>
      <c r="BK65" s="4"/>
      <c r="BL65" s="4"/>
      <c r="BM65" s="4"/>
      <c r="BN65" s="4"/>
    </row>
    <row r="66" spans="56:66">
      <c r="BD66" s="4"/>
      <c r="BE66" s="4"/>
      <c r="BF66" s="4"/>
      <c r="BG66" s="4"/>
      <c r="BH66" s="4"/>
      <c r="BI66" s="4"/>
      <c r="BJ66" s="4"/>
      <c r="BK66" s="4"/>
      <c r="BL66" s="4"/>
      <c r="BM66" s="4"/>
      <c r="BN66" s="4"/>
    </row>
    <row r="67" spans="56:66">
      <c r="BD67" s="4"/>
      <c r="BE67" s="4"/>
      <c r="BF67" s="4"/>
      <c r="BG67" s="4"/>
      <c r="BH67" s="4"/>
      <c r="BI67" s="4"/>
      <c r="BJ67" s="4"/>
      <c r="BK67" s="4"/>
      <c r="BL67" s="4"/>
      <c r="BM67" s="4"/>
      <c r="BN67" s="4"/>
    </row>
    <row r="68" spans="56:66">
      <c r="BD68" s="4"/>
      <c r="BE68" s="4"/>
      <c r="BF68" s="4"/>
      <c r="BG68" s="4"/>
      <c r="BH68" s="4"/>
      <c r="BI68" s="4"/>
      <c r="BJ68" s="4"/>
      <c r="BK68" s="4"/>
      <c r="BL68" s="4"/>
      <c r="BM68" s="4"/>
      <c r="BN68" s="4"/>
    </row>
    <row r="69" spans="56:66">
      <c r="BD69" s="4"/>
      <c r="BE69" s="4"/>
      <c r="BF69" s="4"/>
      <c r="BG69" s="4"/>
      <c r="BH69" s="4"/>
      <c r="BI69" s="4"/>
      <c r="BJ69" s="4"/>
      <c r="BK69" s="4"/>
      <c r="BL69" s="4"/>
      <c r="BM69" s="4"/>
      <c r="BN69" s="4"/>
    </row>
    <row r="70" spans="56:66">
      <c r="BD70" s="4"/>
      <c r="BE70" s="4"/>
      <c r="BF70" s="4"/>
      <c r="BG70" s="4"/>
      <c r="BH70" s="4"/>
      <c r="BI70" s="4"/>
      <c r="BJ70" s="4"/>
      <c r="BK70" s="4"/>
      <c r="BL70" s="4"/>
      <c r="BM70" s="4"/>
      <c r="BN70" s="4"/>
    </row>
    <row r="71" spans="56:66">
      <c r="BD71" s="4"/>
      <c r="BE71" s="4"/>
      <c r="BF71" s="4"/>
      <c r="BG71" s="4"/>
      <c r="BH71" s="4"/>
      <c r="BI71" s="4"/>
      <c r="BJ71" s="4"/>
      <c r="BK71" s="4"/>
      <c r="BL71" s="4"/>
      <c r="BM71" s="4"/>
      <c r="BN71" s="4"/>
    </row>
    <row r="72" spans="56:66">
      <c r="BD72" s="4"/>
      <c r="BE72" s="4"/>
      <c r="BF72" s="4"/>
      <c r="BG72" s="4"/>
      <c r="BH72" s="4"/>
      <c r="BI72" s="4"/>
      <c r="BJ72" s="4"/>
      <c r="BK72" s="4"/>
      <c r="BL72" s="4"/>
      <c r="BM72" s="4"/>
      <c r="BN72" s="4"/>
    </row>
    <row r="73" spans="56:66">
      <c r="BD73" s="4"/>
      <c r="BE73" s="4"/>
      <c r="BF73" s="4"/>
      <c r="BG73" s="4"/>
      <c r="BH73" s="4"/>
      <c r="BI73" s="4"/>
      <c r="BJ73" s="4"/>
      <c r="BK73" s="4"/>
      <c r="BL73" s="4"/>
      <c r="BM73" s="4"/>
      <c r="BN73" s="4"/>
    </row>
    <row r="74" spans="56:66">
      <c r="BD74" s="4"/>
      <c r="BE74" s="4"/>
      <c r="BF74" s="4"/>
      <c r="BG74" s="4"/>
      <c r="BH74" s="4"/>
      <c r="BI74" s="4"/>
      <c r="BJ74" s="4"/>
      <c r="BK74" s="4"/>
      <c r="BL74" s="4"/>
      <c r="BM74" s="4"/>
      <c r="BN74" s="4"/>
    </row>
    <row r="75" spans="56:66">
      <c r="BD75" s="4"/>
      <c r="BE75" s="4"/>
      <c r="BF75" s="4"/>
      <c r="BG75" s="4"/>
      <c r="BH75" s="4"/>
      <c r="BI75" s="4"/>
      <c r="BJ75" s="4"/>
      <c r="BK75" s="4"/>
      <c r="BL75" s="4"/>
      <c r="BM75" s="4"/>
      <c r="BN75" s="4"/>
    </row>
    <row r="76" spans="56:66">
      <c r="BD76" s="4"/>
      <c r="BE76" s="4"/>
      <c r="BF76" s="4"/>
      <c r="BG76" s="4"/>
      <c r="BH76" s="4"/>
      <c r="BI76" s="4"/>
      <c r="BJ76" s="4"/>
      <c r="BK76" s="4"/>
      <c r="BL76" s="4"/>
      <c r="BM76" s="4"/>
      <c r="BN76" s="4"/>
    </row>
    <row r="77" spans="56:66">
      <c r="BD77" s="4"/>
      <c r="BE77" s="4"/>
      <c r="BF77" s="4"/>
      <c r="BG77" s="4"/>
      <c r="BH77" s="4"/>
      <c r="BI77" s="4"/>
      <c r="BJ77" s="4"/>
      <c r="BK77" s="4"/>
      <c r="BL77" s="4"/>
      <c r="BM77" s="4"/>
      <c r="BN77" s="4"/>
    </row>
    <row r="78" spans="56:66">
      <c r="BD78" s="4"/>
      <c r="BE78" s="4"/>
      <c r="BF78" s="4"/>
      <c r="BG78" s="4"/>
      <c r="BH78" s="4"/>
      <c r="BI78" s="4"/>
      <c r="BJ78" s="4"/>
      <c r="BK78" s="4"/>
      <c r="BL78" s="4"/>
      <c r="BM78" s="4"/>
      <c r="BN78" s="4"/>
    </row>
    <row r="79" spans="56:66">
      <c r="BD79" s="4"/>
      <c r="BE79" s="4"/>
      <c r="BF79" s="4"/>
      <c r="BG79" s="4"/>
      <c r="BH79" s="4"/>
      <c r="BI79" s="4"/>
      <c r="BJ79" s="4"/>
      <c r="BK79" s="4"/>
      <c r="BL79" s="4"/>
      <c r="BM79" s="4"/>
      <c r="BN79" s="4"/>
    </row>
    <row r="80" spans="56:66">
      <c r="BD80" s="4"/>
      <c r="BE80" s="4"/>
      <c r="BF80" s="4"/>
      <c r="BG80" s="4"/>
      <c r="BH80" s="4"/>
      <c r="BI80" s="4"/>
      <c r="BJ80" s="4"/>
      <c r="BK80" s="4"/>
      <c r="BL80" s="4"/>
      <c r="BM80" s="4"/>
      <c r="BN80" s="4"/>
    </row>
    <row r="81" spans="56:66">
      <c r="BD81" s="4"/>
      <c r="BE81" s="4"/>
      <c r="BF81" s="4"/>
      <c r="BG81" s="4"/>
      <c r="BH81" s="4"/>
      <c r="BI81" s="4"/>
      <c r="BJ81" s="4"/>
      <c r="BK81" s="4"/>
      <c r="BL81" s="4"/>
      <c r="BM81" s="4"/>
      <c r="BN81" s="4"/>
    </row>
    <row r="82" spans="56:66">
      <c r="BD82" s="4"/>
      <c r="BE82" s="4"/>
      <c r="BF82" s="4"/>
      <c r="BG82" s="4"/>
      <c r="BH82" s="4"/>
      <c r="BI82" s="4"/>
      <c r="BJ82" s="4"/>
      <c r="BK82" s="4"/>
      <c r="BL82" s="4"/>
      <c r="BM82" s="4"/>
      <c r="BN82" s="4"/>
    </row>
    <row r="83" spans="56:66">
      <c r="BD83" s="4"/>
      <c r="BE83" s="4"/>
      <c r="BF83" s="4"/>
      <c r="BG83" s="4"/>
      <c r="BH83" s="4"/>
      <c r="BI83" s="4"/>
      <c r="BJ83" s="4"/>
      <c r="BK83" s="4"/>
      <c r="BL83" s="4"/>
      <c r="BM83" s="4"/>
      <c r="BN83" s="4"/>
    </row>
    <row r="84" spans="56:66">
      <c r="BD84" s="4"/>
      <c r="BE84" s="4"/>
      <c r="BF84" s="4"/>
      <c r="BG84" s="4"/>
      <c r="BH84" s="4"/>
      <c r="BI84" s="4"/>
      <c r="BJ84" s="4"/>
      <c r="BK84" s="4"/>
      <c r="BL84" s="4"/>
      <c r="BM84" s="4"/>
      <c r="BN84" s="4"/>
    </row>
    <row r="85" spans="56:66">
      <c r="BD85" s="4"/>
      <c r="BE85" s="4"/>
      <c r="BF85" s="4"/>
      <c r="BG85" s="4"/>
      <c r="BH85" s="4"/>
      <c r="BI85" s="4"/>
      <c r="BJ85" s="4"/>
      <c r="BK85" s="4"/>
      <c r="BL85" s="4"/>
      <c r="BM85" s="4"/>
      <c r="BN85" s="4"/>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85"/>
  <sheetViews>
    <sheetView zoomScaleNormal="100" zoomScalePageLayoutView="150" workbookViewId="0">
      <pane xSplit="1" ySplit="2" topLeftCell="B3" activePane="bottomRight" state="frozen"/>
      <selection pane="bottomRight" activeCell="A39" sqref="A39"/>
      <selection pane="bottomLeft" activeCell="A3" sqref="A3"/>
      <selection pane="topRight" activeCell="B1" sqref="B1"/>
    </sheetView>
  </sheetViews>
  <sheetFormatPr defaultColWidth="8.85546875" defaultRowHeight="15"/>
  <cols>
    <col min="2" max="2" width="11.85546875" style="2" bestFit="1" customWidth="1"/>
    <col min="3" max="3" width="10.7109375" style="16" bestFit="1" customWidth="1"/>
    <col min="4" max="5" width="12" customWidth="1"/>
    <col min="6" max="6" width="13.42578125" bestFit="1" customWidth="1"/>
    <col min="7" max="7" width="9.85546875" style="4" customWidth="1"/>
    <col min="8" max="9" width="6.42578125" style="4" bestFit="1" customWidth="1"/>
    <col min="10" max="10" width="7.42578125" style="4" bestFit="1" customWidth="1"/>
    <col min="11" max="15" width="6.42578125" style="4" bestFit="1" customWidth="1"/>
    <col min="16" max="19" width="7.42578125" style="4" bestFit="1" customWidth="1"/>
    <col min="20" max="22" width="6.42578125" style="4" bestFit="1" customWidth="1"/>
    <col min="23" max="23" width="7.42578125" style="4" bestFit="1" customWidth="1"/>
    <col min="24" max="27" width="4.85546875" style="4" bestFit="1" customWidth="1"/>
    <col min="28" max="29" width="4.140625" style="4" bestFit="1" customWidth="1"/>
    <col min="30" max="30" width="4.85546875" style="4" bestFit="1" customWidth="1"/>
    <col min="31" max="31" width="4.140625" style="4" customWidth="1"/>
    <col min="32" max="35" width="5.140625" style="4" bestFit="1" customWidth="1"/>
    <col min="36" max="39" width="5.7109375" style="4" bestFit="1" customWidth="1"/>
    <col min="40" max="40" width="7.42578125" style="4" bestFit="1" customWidth="1"/>
    <col min="41" max="41" width="12.7109375" style="4" hidden="1" customWidth="1"/>
    <col min="42" max="42" width="12.7109375" style="4" customWidth="1"/>
    <col min="43" max="43" width="6" style="4" bestFit="1" customWidth="1"/>
    <col min="44" max="44" width="5" style="4" bestFit="1" customWidth="1"/>
    <col min="45" max="45" width="7.140625" style="4" bestFit="1" customWidth="1"/>
    <col min="46" max="46" width="3.7109375" style="4" bestFit="1" customWidth="1"/>
    <col min="47" max="47" width="8" style="4" bestFit="1" customWidth="1"/>
    <col min="48" max="48" width="6" style="4" bestFit="1" customWidth="1"/>
    <col min="49" max="49" width="5" style="4" bestFit="1" customWidth="1"/>
    <col min="50" max="50" width="7.140625" style="4" bestFit="1" customWidth="1"/>
    <col min="51" max="51" width="3.7109375" style="4" bestFit="1" customWidth="1"/>
    <col min="52" max="52" width="8" style="4" bestFit="1" customWidth="1"/>
    <col min="53" max="53" width="7.85546875" style="4" bestFit="1" customWidth="1"/>
    <col min="54" max="54" width="5.7109375" style="4" bestFit="1" customWidth="1"/>
    <col min="55" max="55" width="6.85546875" style="4" bestFit="1" customWidth="1"/>
  </cols>
  <sheetData>
    <row r="1" spans="1:56" s="8" customFormat="1" ht="30" customHeight="1">
      <c r="A1" s="78" t="s">
        <v>0</v>
      </c>
      <c r="B1" s="79" t="s">
        <v>231</v>
      </c>
      <c r="C1" s="81" t="s">
        <v>2</v>
      </c>
      <c r="D1" s="77" t="s">
        <v>3</v>
      </c>
      <c r="E1" s="77" t="s">
        <v>4</v>
      </c>
      <c r="F1" s="78" t="s">
        <v>5</v>
      </c>
      <c r="G1" s="77" t="s">
        <v>152</v>
      </c>
      <c r="H1" s="77" t="s">
        <v>9</v>
      </c>
      <c r="I1" s="77"/>
      <c r="J1" s="77"/>
      <c r="K1" s="77"/>
      <c r="L1" s="77"/>
      <c r="M1" s="77"/>
      <c r="N1" s="77"/>
      <c r="O1" s="77"/>
      <c r="P1" s="77"/>
      <c r="Q1" s="77"/>
      <c r="R1" s="77"/>
      <c r="S1" s="77"/>
      <c r="T1" s="77"/>
      <c r="U1" s="77"/>
      <c r="V1" s="77"/>
      <c r="W1" s="77"/>
      <c r="X1" s="77" t="s">
        <v>83</v>
      </c>
      <c r="Y1" s="77"/>
      <c r="Z1" s="77"/>
      <c r="AA1" s="77"/>
      <c r="AB1" s="77"/>
      <c r="AC1" s="77"/>
      <c r="AD1" s="77"/>
      <c r="AE1" s="77"/>
      <c r="AF1" s="77"/>
      <c r="AG1" s="77"/>
      <c r="AH1" s="77"/>
      <c r="AI1" s="77"/>
      <c r="AJ1" s="77"/>
      <c r="AK1" s="77"/>
      <c r="AL1" s="77"/>
      <c r="AM1" s="77"/>
      <c r="AN1" s="77" t="s">
        <v>11</v>
      </c>
      <c r="AO1" s="78" t="s">
        <v>84</v>
      </c>
      <c r="AP1" s="22"/>
      <c r="AQ1" s="77" t="s">
        <v>12</v>
      </c>
      <c r="AR1" s="77"/>
      <c r="AS1" s="77"/>
      <c r="AT1" s="77"/>
      <c r="AU1" s="77"/>
      <c r="AV1" s="77" t="s">
        <v>85</v>
      </c>
      <c r="AW1" s="77"/>
      <c r="AX1" s="77"/>
      <c r="AY1" s="77"/>
      <c r="AZ1" s="77"/>
      <c r="BA1" s="23"/>
      <c r="BB1" s="23"/>
      <c r="BC1" s="23"/>
    </row>
    <row r="2" spans="1:56" s="2" customFormat="1">
      <c r="A2" s="78"/>
      <c r="B2" s="80"/>
      <c r="C2" s="82"/>
      <c r="D2" s="77"/>
      <c r="E2" s="77"/>
      <c r="F2" s="78"/>
      <c r="G2" s="77"/>
      <c r="H2" s="1" t="s">
        <v>86</v>
      </c>
      <c r="I2" s="1" t="s">
        <v>87</v>
      </c>
      <c r="J2" s="1" t="s">
        <v>88</v>
      </c>
      <c r="K2" s="1" t="s">
        <v>89</v>
      </c>
      <c r="L2" s="1" t="s">
        <v>90</v>
      </c>
      <c r="M2" s="1" t="s">
        <v>91</v>
      </c>
      <c r="N2" s="1" t="s">
        <v>92</v>
      </c>
      <c r="O2" s="1" t="s">
        <v>93</v>
      </c>
      <c r="P2" s="1" t="s">
        <v>94</v>
      </c>
      <c r="Q2" s="1" t="s">
        <v>95</v>
      </c>
      <c r="R2" s="1" t="s">
        <v>96</v>
      </c>
      <c r="S2" s="1" t="s">
        <v>97</v>
      </c>
      <c r="T2" s="1" t="s">
        <v>98</v>
      </c>
      <c r="U2" s="1" t="s">
        <v>99</v>
      </c>
      <c r="V2" s="1" t="s">
        <v>100</v>
      </c>
      <c r="W2" s="1" t="s">
        <v>101</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77"/>
      <c r="AO2" s="78"/>
      <c r="AP2" s="22" t="s">
        <v>153</v>
      </c>
      <c r="AQ2" s="24" t="s">
        <v>232</v>
      </c>
      <c r="AR2" s="24" t="s">
        <v>233</v>
      </c>
      <c r="AS2" s="24" t="s">
        <v>234</v>
      </c>
      <c r="AT2" s="24" t="s">
        <v>235</v>
      </c>
      <c r="AU2" s="24" t="s">
        <v>236</v>
      </c>
      <c r="AV2" s="24" t="s">
        <v>232</v>
      </c>
      <c r="AW2" s="24" t="s">
        <v>233</v>
      </c>
      <c r="AX2" s="24" t="s">
        <v>234</v>
      </c>
      <c r="AY2" s="24" t="s">
        <v>235</v>
      </c>
      <c r="AZ2" s="24" t="s">
        <v>236</v>
      </c>
      <c r="BA2" s="23" t="s">
        <v>22</v>
      </c>
      <c r="BB2" s="23" t="s">
        <v>23</v>
      </c>
      <c r="BC2" s="23" t="s">
        <v>24</v>
      </c>
      <c r="BD2" s="2" t="s">
        <v>105</v>
      </c>
    </row>
    <row r="3" spans="1:56">
      <c r="A3" t="s">
        <v>61</v>
      </c>
      <c r="B3" s="6" t="s">
        <v>26</v>
      </c>
      <c r="C3" s="15" t="s">
        <v>237</v>
      </c>
      <c r="D3" t="s">
        <v>27</v>
      </c>
      <c r="E3" t="s">
        <v>32</v>
      </c>
      <c r="F3" t="s">
        <v>44</v>
      </c>
      <c r="G3" s="4">
        <v>4.5</v>
      </c>
      <c r="H3" s="25">
        <v>5.3</v>
      </c>
      <c r="I3" s="25">
        <v>1.5</v>
      </c>
      <c r="J3" s="25">
        <v>3.2</v>
      </c>
      <c r="K3" s="25">
        <v>3.7</v>
      </c>
      <c r="L3" s="25">
        <v>4.5</v>
      </c>
      <c r="M3" s="25">
        <v>7.2</v>
      </c>
      <c r="N3" s="25">
        <v>1.4</v>
      </c>
      <c r="O3" s="25">
        <v>4.5999999999999996</v>
      </c>
      <c r="P3" s="25">
        <v>5</v>
      </c>
      <c r="Q3" s="25">
        <v>5.5</v>
      </c>
      <c r="R3" s="25">
        <v>6.5</v>
      </c>
      <c r="S3" s="25">
        <v>5</v>
      </c>
      <c r="T3" s="25">
        <v>3.6</v>
      </c>
      <c r="U3" s="25">
        <v>1.7</v>
      </c>
      <c r="V3" s="25">
        <v>4.5</v>
      </c>
      <c r="W3" s="25">
        <v>4.7</v>
      </c>
      <c r="X3" s="4">
        <v>92</v>
      </c>
      <c r="Y3" s="4">
        <v>89</v>
      </c>
      <c r="Z3" s="4">
        <v>89</v>
      </c>
      <c r="AA3" s="4">
        <v>91</v>
      </c>
      <c r="AB3" s="4">
        <v>88</v>
      </c>
      <c r="AC3" s="4">
        <v>90</v>
      </c>
      <c r="AD3" s="4">
        <v>92</v>
      </c>
      <c r="AE3" s="4">
        <v>91</v>
      </c>
      <c r="AF3" s="4">
        <v>93</v>
      </c>
      <c r="AG3" s="4">
        <v>93</v>
      </c>
      <c r="AH3" s="4">
        <v>93</v>
      </c>
      <c r="AI3" s="4">
        <v>88</v>
      </c>
      <c r="AJ3" s="4">
        <v>94</v>
      </c>
      <c r="AK3" s="4">
        <v>91</v>
      </c>
      <c r="AL3" s="4">
        <v>94</v>
      </c>
      <c r="AM3" s="4">
        <v>93</v>
      </c>
      <c r="AP3" s="4">
        <v>5</v>
      </c>
      <c r="AQ3" s="4">
        <v>5</v>
      </c>
      <c r="AR3" s="4">
        <v>20</v>
      </c>
      <c r="AS3" s="4">
        <v>10</v>
      </c>
      <c r="AT3" s="4" t="s">
        <v>107</v>
      </c>
      <c r="AU3" s="4" t="s">
        <v>107</v>
      </c>
      <c r="AV3" s="4">
        <v>5</v>
      </c>
      <c r="AW3" s="4">
        <v>20</v>
      </c>
      <c r="AX3" s="4">
        <v>10</v>
      </c>
      <c r="AY3" s="4" t="s">
        <v>107</v>
      </c>
      <c r="AZ3" s="4" t="s">
        <v>107</v>
      </c>
      <c r="BA3" s="31"/>
      <c r="BB3" s="30"/>
      <c r="BC3" s="25"/>
      <c r="BD3" s="5" t="s">
        <v>238</v>
      </c>
    </row>
    <row r="4" spans="1:56">
      <c r="A4" t="s">
        <v>39</v>
      </c>
      <c r="B4" s="6" t="s">
        <v>26</v>
      </c>
      <c r="C4" s="15" t="s">
        <v>239</v>
      </c>
      <c r="D4" t="s">
        <v>27</v>
      </c>
      <c r="E4" t="s">
        <v>28</v>
      </c>
      <c r="F4" s="5"/>
      <c r="G4" s="4">
        <v>1</v>
      </c>
      <c r="H4" s="25">
        <v>4.2</v>
      </c>
      <c r="I4" s="25">
        <v>1.5</v>
      </c>
      <c r="J4" s="25">
        <v>1.7</v>
      </c>
      <c r="K4" s="25">
        <v>0</v>
      </c>
      <c r="L4" s="25">
        <v>1.9</v>
      </c>
      <c r="M4" s="25">
        <v>3.7</v>
      </c>
      <c r="N4" s="25">
        <v>4.9000000000000004</v>
      </c>
      <c r="O4" s="25">
        <v>1</v>
      </c>
      <c r="P4" s="25">
        <v>1</v>
      </c>
      <c r="Q4" s="25">
        <v>0.8</v>
      </c>
      <c r="R4" s="25">
        <v>3.3</v>
      </c>
      <c r="S4" s="25">
        <v>4.5</v>
      </c>
      <c r="T4" s="25">
        <v>0.5</v>
      </c>
      <c r="U4" s="25">
        <v>1</v>
      </c>
      <c r="V4" s="25">
        <v>0</v>
      </c>
      <c r="W4" s="25">
        <v>4</v>
      </c>
      <c r="X4" s="4">
        <v>92</v>
      </c>
      <c r="Y4" s="4">
        <v>94</v>
      </c>
      <c r="Z4" s="4">
        <v>82</v>
      </c>
      <c r="AA4" s="4">
        <v>59</v>
      </c>
      <c r="AB4" s="4">
        <v>93</v>
      </c>
      <c r="AC4" s="4">
        <v>87</v>
      </c>
      <c r="AD4" s="4">
        <v>78</v>
      </c>
      <c r="AE4" s="4">
        <v>92</v>
      </c>
      <c r="AF4" s="4">
        <v>77</v>
      </c>
      <c r="AG4" s="4">
        <v>88</v>
      </c>
      <c r="AH4" s="4">
        <v>89</v>
      </c>
      <c r="AI4" s="4">
        <v>81</v>
      </c>
      <c r="AJ4" s="4">
        <v>93</v>
      </c>
      <c r="AK4" s="4">
        <v>87</v>
      </c>
      <c r="AL4" s="4">
        <v>67</v>
      </c>
      <c r="AM4" s="4">
        <v>96</v>
      </c>
      <c r="AP4" s="4">
        <v>6</v>
      </c>
      <c r="AQ4" s="4">
        <v>30</v>
      </c>
      <c r="AR4" s="4">
        <v>35</v>
      </c>
      <c r="AS4" s="4" t="s">
        <v>107</v>
      </c>
      <c r="AT4" s="4" t="s">
        <v>107</v>
      </c>
      <c r="AU4" s="4" t="s">
        <v>107</v>
      </c>
      <c r="AV4" s="4">
        <v>35</v>
      </c>
      <c r="AW4" s="4">
        <v>40</v>
      </c>
      <c r="AX4" s="4" t="s">
        <v>107</v>
      </c>
      <c r="AY4" s="4" t="s">
        <v>107</v>
      </c>
      <c r="AZ4" s="4" t="s">
        <v>107</v>
      </c>
      <c r="BA4" s="31"/>
      <c r="BB4" s="30"/>
      <c r="BC4" s="25"/>
    </row>
    <row r="5" spans="1:56">
      <c r="A5" t="s">
        <v>34</v>
      </c>
      <c r="B5" s="6" t="s">
        <v>26</v>
      </c>
      <c r="C5" s="15" t="s">
        <v>240</v>
      </c>
      <c r="D5" t="s">
        <v>27</v>
      </c>
      <c r="E5" t="s">
        <v>32</v>
      </c>
      <c r="F5" t="s">
        <v>53</v>
      </c>
      <c r="G5">
        <v>5</v>
      </c>
      <c r="H5" s="26">
        <v>4.3</v>
      </c>
      <c r="I5" s="26">
        <v>2</v>
      </c>
      <c r="J5" s="26">
        <v>2.2999999999999998</v>
      </c>
      <c r="K5" s="26">
        <v>3.5</v>
      </c>
      <c r="L5" s="26">
        <v>5.5</v>
      </c>
      <c r="M5" s="26">
        <v>3.6</v>
      </c>
      <c r="N5" s="26">
        <v>1</v>
      </c>
      <c r="O5" s="26">
        <v>1.2</v>
      </c>
      <c r="P5" s="26">
        <v>2.2999999999999998</v>
      </c>
      <c r="Q5" s="26">
        <v>4.5999999999999996</v>
      </c>
      <c r="R5" s="26">
        <v>5</v>
      </c>
      <c r="S5" s="26">
        <v>5</v>
      </c>
      <c r="T5" s="26">
        <v>0.5</v>
      </c>
      <c r="U5" s="26">
        <v>4</v>
      </c>
      <c r="V5" s="26">
        <v>1.5</v>
      </c>
      <c r="W5" s="26">
        <v>0.6</v>
      </c>
      <c r="X5" s="4">
        <v>92</v>
      </c>
      <c r="Y5" s="4">
        <v>92</v>
      </c>
      <c r="Z5" s="4">
        <v>91</v>
      </c>
      <c r="AA5" s="4">
        <v>93</v>
      </c>
      <c r="AB5" s="4">
        <v>91</v>
      </c>
      <c r="AC5" s="4">
        <v>93</v>
      </c>
      <c r="AD5" s="4">
        <v>93</v>
      </c>
      <c r="AE5" s="4">
        <v>91</v>
      </c>
      <c r="AF5" s="4">
        <v>91</v>
      </c>
      <c r="AG5" s="4">
        <v>92</v>
      </c>
      <c r="AH5" s="4">
        <v>95</v>
      </c>
      <c r="AI5" s="4">
        <v>87</v>
      </c>
      <c r="AJ5" s="4">
        <v>86</v>
      </c>
      <c r="AK5" s="4">
        <v>90</v>
      </c>
      <c r="AL5" s="4">
        <v>94</v>
      </c>
      <c r="AM5" s="4">
        <v>92</v>
      </c>
      <c r="AO5"/>
      <c r="AP5">
        <v>2</v>
      </c>
      <c r="AQ5" s="4">
        <v>1</v>
      </c>
      <c r="AR5" s="4">
        <v>2</v>
      </c>
      <c r="AS5" s="4" t="s">
        <v>107</v>
      </c>
      <c r="AT5" s="4" t="s">
        <v>107</v>
      </c>
      <c r="AU5" s="4" t="s">
        <v>107</v>
      </c>
      <c r="AV5" s="4">
        <v>1</v>
      </c>
      <c r="AW5" s="4">
        <v>2</v>
      </c>
      <c r="AX5" s="4" t="s">
        <v>107</v>
      </c>
      <c r="AY5" s="4" t="s">
        <v>107</v>
      </c>
      <c r="AZ5" s="4" t="s">
        <v>107</v>
      </c>
      <c r="BA5" s="31"/>
      <c r="BB5" s="30"/>
      <c r="BC5" s="25"/>
    </row>
    <row r="6" spans="1:56">
      <c r="A6" t="s">
        <v>67</v>
      </c>
      <c r="B6" s="6" t="s">
        <v>26</v>
      </c>
      <c r="C6" s="15" t="s">
        <v>241</v>
      </c>
      <c r="D6" t="s">
        <v>27</v>
      </c>
      <c r="E6" t="s">
        <v>32</v>
      </c>
      <c r="F6" t="s">
        <v>53</v>
      </c>
      <c r="G6" s="4">
        <v>4.5</v>
      </c>
      <c r="H6" s="25">
        <v>1</v>
      </c>
      <c r="I6" s="25">
        <v>1</v>
      </c>
      <c r="J6" s="25">
        <v>1</v>
      </c>
      <c r="K6" s="25">
        <v>1</v>
      </c>
      <c r="L6" s="25">
        <v>1</v>
      </c>
      <c r="M6" s="25">
        <v>2</v>
      </c>
      <c r="N6" s="25">
        <v>2</v>
      </c>
      <c r="O6" s="25">
        <v>2</v>
      </c>
      <c r="P6" s="25">
        <v>4</v>
      </c>
      <c r="Q6" s="25">
        <v>2</v>
      </c>
      <c r="R6" s="25">
        <v>0.8</v>
      </c>
      <c r="S6" s="25">
        <v>1.5</v>
      </c>
      <c r="T6" s="25">
        <v>3</v>
      </c>
      <c r="U6" s="25">
        <v>2</v>
      </c>
      <c r="V6" s="25">
        <v>2</v>
      </c>
      <c r="W6" s="25">
        <v>1</v>
      </c>
      <c r="X6" s="4">
        <v>91</v>
      </c>
      <c r="Y6" s="4">
        <v>92</v>
      </c>
      <c r="Z6" s="4">
        <v>92</v>
      </c>
      <c r="AA6" s="4">
        <v>92</v>
      </c>
      <c r="AB6" s="4">
        <v>93</v>
      </c>
      <c r="AC6" s="4">
        <v>90</v>
      </c>
      <c r="AD6" s="4">
        <v>92</v>
      </c>
      <c r="AE6" s="4">
        <v>93</v>
      </c>
      <c r="AF6" s="4">
        <v>91</v>
      </c>
      <c r="AG6" s="4">
        <v>94</v>
      </c>
      <c r="AH6" s="4">
        <v>93</v>
      </c>
      <c r="AI6" s="4">
        <v>93</v>
      </c>
      <c r="AJ6" s="4">
        <v>91</v>
      </c>
      <c r="AK6" s="4">
        <v>90</v>
      </c>
      <c r="AL6" s="4">
        <v>92</v>
      </c>
      <c r="AM6" s="4">
        <v>91</v>
      </c>
      <c r="AP6" s="4">
        <v>2</v>
      </c>
      <c r="AQ6" s="4">
        <v>8</v>
      </c>
      <c r="AR6" s="4">
        <v>30</v>
      </c>
      <c r="AS6" s="4">
        <v>30</v>
      </c>
      <c r="AT6" s="4">
        <v>20</v>
      </c>
      <c r="AU6" s="4" t="s">
        <v>107</v>
      </c>
      <c r="AV6" s="4">
        <v>10</v>
      </c>
      <c r="AW6" s="4">
        <v>10</v>
      </c>
      <c r="AX6" s="4">
        <v>5</v>
      </c>
      <c r="AY6" s="4">
        <v>15</v>
      </c>
      <c r="AZ6" s="4" t="s">
        <v>107</v>
      </c>
      <c r="BA6" s="31"/>
      <c r="BB6" s="30"/>
      <c r="BC6" s="25"/>
    </row>
    <row r="7" spans="1:56">
      <c r="A7" t="s">
        <v>70</v>
      </c>
      <c r="B7" s="6" t="s">
        <v>26</v>
      </c>
      <c r="C7" s="15" t="s">
        <v>242</v>
      </c>
      <c r="D7" t="s">
        <v>27</v>
      </c>
      <c r="E7" t="s">
        <v>28</v>
      </c>
      <c r="F7" t="s">
        <v>53</v>
      </c>
      <c r="G7" s="4">
        <v>2</v>
      </c>
      <c r="H7" s="25">
        <v>0.9</v>
      </c>
      <c r="I7" s="25">
        <v>1.1000000000000001</v>
      </c>
      <c r="J7" s="25">
        <v>1.6</v>
      </c>
      <c r="K7" s="25">
        <v>2.9</v>
      </c>
      <c r="L7" s="25">
        <v>0.7</v>
      </c>
      <c r="M7" s="25">
        <v>0.9</v>
      </c>
      <c r="N7" s="25">
        <v>1.8</v>
      </c>
      <c r="O7" s="25">
        <v>1.7</v>
      </c>
      <c r="P7" s="25">
        <v>2.1</v>
      </c>
      <c r="Q7" s="25">
        <v>1.3</v>
      </c>
      <c r="R7" s="25">
        <v>2</v>
      </c>
      <c r="S7" s="25">
        <v>2.1</v>
      </c>
      <c r="T7" s="25">
        <v>3</v>
      </c>
      <c r="U7" s="25">
        <v>5.2</v>
      </c>
      <c r="V7" s="25">
        <v>1.1000000000000001</v>
      </c>
      <c r="W7" s="25">
        <v>1.5</v>
      </c>
      <c r="X7" s="4">
        <v>89</v>
      </c>
      <c r="Y7" s="4">
        <v>92</v>
      </c>
      <c r="Z7" s="4">
        <v>88</v>
      </c>
      <c r="AA7" s="4">
        <v>86</v>
      </c>
      <c r="AB7" s="4">
        <v>89</v>
      </c>
      <c r="AC7" s="4">
        <v>88</v>
      </c>
      <c r="AD7" s="4">
        <v>90</v>
      </c>
      <c r="AE7" s="4">
        <v>92</v>
      </c>
      <c r="AF7" s="4">
        <v>90</v>
      </c>
      <c r="AG7" s="4">
        <v>92</v>
      </c>
      <c r="AH7" s="4">
        <v>86</v>
      </c>
      <c r="AI7" s="4">
        <v>85</v>
      </c>
      <c r="AJ7" s="4">
        <v>81</v>
      </c>
      <c r="AK7" s="4">
        <v>86</v>
      </c>
      <c r="AL7" s="4">
        <v>83</v>
      </c>
      <c r="AM7" s="4">
        <v>84</v>
      </c>
      <c r="AP7" s="4">
        <v>4</v>
      </c>
      <c r="AQ7" s="4">
        <v>35</v>
      </c>
      <c r="AR7" s="4">
        <v>50</v>
      </c>
      <c r="AS7" s="4">
        <v>30</v>
      </c>
      <c r="AT7" s="4">
        <v>15</v>
      </c>
      <c r="AU7" s="4" t="s">
        <v>107</v>
      </c>
      <c r="AV7" s="4">
        <v>15</v>
      </c>
      <c r="AW7" s="4">
        <v>30</v>
      </c>
      <c r="AX7" s="4">
        <v>50</v>
      </c>
      <c r="AY7" s="4">
        <v>20</v>
      </c>
      <c r="AZ7" s="4" t="s">
        <v>107</v>
      </c>
      <c r="BA7" s="31"/>
      <c r="BB7" s="30"/>
      <c r="BC7" s="25"/>
    </row>
    <row r="8" spans="1:56">
      <c r="A8" t="s">
        <v>31</v>
      </c>
      <c r="B8" s="6" t="s">
        <v>26</v>
      </c>
      <c r="C8" s="15" t="s">
        <v>243</v>
      </c>
      <c r="D8" t="s">
        <v>27</v>
      </c>
      <c r="E8" t="s">
        <v>32</v>
      </c>
      <c r="F8" t="s">
        <v>36</v>
      </c>
      <c r="G8" s="4">
        <v>4.5</v>
      </c>
      <c r="H8" s="25">
        <v>5.4</v>
      </c>
      <c r="I8" s="25">
        <v>8.1999999999999993</v>
      </c>
      <c r="J8" s="25">
        <v>3.6</v>
      </c>
      <c r="K8" s="25">
        <v>7.9</v>
      </c>
      <c r="L8" s="25">
        <v>9</v>
      </c>
      <c r="M8" s="25">
        <v>2.5</v>
      </c>
      <c r="N8" s="25">
        <v>5.7</v>
      </c>
      <c r="O8" s="25">
        <v>4.7</v>
      </c>
      <c r="P8" s="25">
        <v>6.1</v>
      </c>
      <c r="Q8" s="25">
        <v>5.4</v>
      </c>
      <c r="R8" s="25">
        <v>5.7</v>
      </c>
      <c r="S8" s="25">
        <v>10.1</v>
      </c>
      <c r="T8" s="25">
        <v>5.4</v>
      </c>
      <c r="U8" s="25">
        <v>9.4</v>
      </c>
      <c r="V8" s="25">
        <v>4.4000000000000004</v>
      </c>
      <c r="W8" s="25">
        <v>7.3</v>
      </c>
      <c r="X8" s="4">
        <v>81</v>
      </c>
      <c r="Y8" s="4">
        <v>84</v>
      </c>
      <c r="Z8" s="4">
        <v>78</v>
      </c>
      <c r="AA8" s="4">
        <v>84</v>
      </c>
      <c r="AB8" s="4">
        <v>83</v>
      </c>
      <c r="AC8" s="4">
        <v>80</v>
      </c>
      <c r="AD8" s="4">
        <v>85</v>
      </c>
      <c r="AE8" s="4">
        <v>86</v>
      </c>
      <c r="AF8" s="4">
        <v>83</v>
      </c>
      <c r="AG8" s="4">
        <v>78</v>
      </c>
      <c r="AH8" s="4">
        <v>86</v>
      </c>
      <c r="AI8" s="4">
        <v>73</v>
      </c>
      <c r="AJ8" s="4">
        <v>74</v>
      </c>
      <c r="AK8" s="4">
        <v>83</v>
      </c>
      <c r="AL8" s="4">
        <v>81</v>
      </c>
      <c r="AM8" s="4">
        <v>83</v>
      </c>
      <c r="AP8" s="4">
        <v>2</v>
      </c>
      <c r="AQ8" s="4">
        <v>35</v>
      </c>
      <c r="AR8" s="4">
        <v>10</v>
      </c>
      <c r="AS8" s="4">
        <v>35</v>
      </c>
      <c r="AT8" s="4" t="s">
        <v>107</v>
      </c>
      <c r="AU8" s="4" t="s">
        <v>107</v>
      </c>
      <c r="AV8" s="4">
        <v>5</v>
      </c>
      <c r="AW8" s="4">
        <v>10</v>
      </c>
      <c r="AX8" s="4">
        <v>25</v>
      </c>
      <c r="AY8" s="4" t="s">
        <v>107</v>
      </c>
      <c r="AZ8" s="4" t="s">
        <v>107</v>
      </c>
      <c r="BA8" s="31"/>
      <c r="BB8" s="30"/>
      <c r="BC8" s="25"/>
      <c r="BD8" t="s">
        <v>244</v>
      </c>
    </row>
    <row r="9" spans="1:56">
      <c r="A9" t="s">
        <v>75</v>
      </c>
      <c r="B9" s="6" t="s">
        <v>26</v>
      </c>
      <c r="C9" s="15" t="s">
        <v>245</v>
      </c>
      <c r="D9" t="s">
        <v>27</v>
      </c>
      <c r="E9" t="s">
        <v>28</v>
      </c>
      <c r="F9" t="s">
        <v>53</v>
      </c>
      <c r="G9" s="4">
        <v>5</v>
      </c>
      <c r="H9" s="25">
        <v>4.8</v>
      </c>
      <c r="I9" s="25">
        <v>2.4</v>
      </c>
      <c r="J9" s="25">
        <v>2</v>
      </c>
      <c r="K9" s="25">
        <v>3.9</v>
      </c>
      <c r="L9" s="25">
        <v>0</v>
      </c>
      <c r="M9" s="25">
        <v>0</v>
      </c>
      <c r="N9" s="25">
        <v>0.5</v>
      </c>
      <c r="O9" s="25">
        <v>0.2</v>
      </c>
      <c r="P9" s="25">
        <v>3.4</v>
      </c>
      <c r="Q9" s="25">
        <v>1.9</v>
      </c>
      <c r="R9" s="25">
        <v>4.7</v>
      </c>
      <c r="S9" s="25">
        <v>6.4</v>
      </c>
      <c r="T9" s="25">
        <v>5</v>
      </c>
      <c r="U9" s="25">
        <v>3.1</v>
      </c>
      <c r="V9" s="25">
        <v>7.1</v>
      </c>
      <c r="W9" s="25">
        <v>5</v>
      </c>
      <c r="X9" s="4">
        <v>92</v>
      </c>
      <c r="Y9" s="4">
        <v>92</v>
      </c>
      <c r="Z9" s="4">
        <v>86</v>
      </c>
      <c r="AA9" s="4">
        <v>96</v>
      </c>
      <c r="AB9" s="4">
        <v>96</v>
      </c>
      <c r="AC9" s="4">
        <v>94</v>
      </c>
      <c r="AD9" s="4">
        <v>93</v>
      </c>
      <c r="AE9" s="4">
        <v>86</v>
      </c>
      <c r="AF9" s="4">
        <v>96</v>
      </c>
      <c r="AG9" s="4">
        <v>96</v>
      </c>
      <c r="AH9" s="4">
        <v>96</v>
      </c>
      <c r="AI9" s="4">
        <v>95</v>
      </c>
      <c r="AJ9" s="4">
        <v>93</v>
      </c>
      <c r="AK9" s="4">
        <v>93</v>
      </c>
      <c r="AL9" s="4">
        <v>81</v>
      </c>
      <c r="AM9" s="4">
        <v>86</v>
      </c>
      <c r="AP9" s="4">
        <v>0</v>
      </c>
      <c r="AQ9" s="4">
        <v>60</v>
      </c>
      <c r="AR9" s="4">
        <v>15</v>
      </c>
      <c r="AS9" s="4">
        <v>40</v>
      </c>
      <c r="AT9" s="4" t="s">
        <v>107</v>
      </c>
      <c r="AU9" s="4" t="s">
        <v>107</v>
      </c>
      <c r="AV9" s="4">
        <v>25</v>
      </c>
      <c r="AW9" s="4">
        <v>10</v>
      </c>
      <c r="AX9" s="4">
        <v>20</v>
      </c>
      <c r="AY9" s="4" t="s">
        <v>107</v>
      </c>
      <c r="AZ9" s="4" t="s">
        <v>107</v>
      </c>
      <c r="BA9" s="31"/>
      <c r="BB9" s="30"/>
      <c r="BC9" s="25"/>
    </row>
    <row r="10" spans="1:56">
      <c r="A10" t="s">
        <v>80</v>
      </c>
      <c r="B10" s="6" t="s">
        <v>26</v>
      </c>
      <c r="C10" s="15" t="s">
        <v>246</v>
      </c>
      <c r="D10" t="s">
        <v>27</v>
      </c>
      <c r="E10" t="s">
        <v>32</v>
      </c>
      <c r="F10" s="5"/>
      <c r="G10" s="4">
        <v>5</v>
      </c>
      <c r="H10" s="25">
        <v>4</v>
      </c>
      <c r="I10" s="25">
        <v>4.4000000000000004</v>
      </c>
      <c r="J10" s="25">
        <v>5.8</v>
      </c>
      <c r="K10" s="25">
        <v>4.5999999999999996</v>
      </c>
      <c r="L10" s="25">
        <v>5.8</v>
      </c>
      <c r="M10" s="25">
        <v>2.4</v>
      </c>
      <c r="N10" s="25">
        <v>4.8</v>
      </c>
      <c r="O10" s="25">
        <v>0.8</v>
      </c>
      <c r="P10" s="25">
        <v>2.2999999999999998</v>
      </c>
      <c r="Q10" s="25">
        <v>2.5</v>
      </c>
      <c r="R10" s="25">
        <v>3.3</v>
      </c>
      <c r="S10" s="25">
        <v>3.7</v>
      </c>
      <c r="T10" s="25">
        <v>8.6999999999999993</v>
      </c>
      <c r="U10" s="25">
        <v>4.2</v>
      </c>
      <c r="V10" s="25">
        <v>8</v>
      </c>
      <c r="W10" s="25">
        <v>10</v>
      </c>
      <c r="X10" s="4">
        <v>85</v>
      </c>
      <c r="Y10" s="4">
        <v>79</v>
      </c>
      <c r="Z10" s="4">
        <v>84</v>
      </c>
      <c r="AA10" s="4">
        <v>85</v>
      </c>
      <c r="AB10" s="4">
        <v>79</v>
      </c>
      <c r="AC10" s="4">
        <v>80</v>
      </c>
      <c r="AD10" s="4">
        <v>82</v>
      </c>
      <c r="AE10" s="4">
        <v>84</v>
      </c>
      <c r="AF10" s="4">
        <v>83</v>
      </c>
      <c r="AG10" s="4">
        <v>76</v>
      </c>
      <c r="AH10" s="4">
        <v>84</v>
      </c>
      <c r="AI10" s="4">
        <v>86</v>
      </c>
      <c r="AJ10" s="4">
        <v>83</v>
      </c>
      <c r="AK10" s="4">
        <v>86</v>
      </c>
      <c r="AL10" s="4">
        <v>83</v>
      </c>
      <c r="AM10" s="4">
        <v>82</v>
      </c>
      <c r="AP10" s="4">
        <v>0</v>
      </c>
      <c r="AQ10" s="4">
        <v>2</v>
      </c>
      <c r="AR10" s="4">
        <v>2</v>
      </c>
      <c r="AS10" s="4">
        <v>2</v>
      </c>
      <c r="AT10" s="4" t="s">
        <v>107</v>
      </c>
      <c r="AU10" s="4" t="s">
        <v>107</v>
      </c>
      <c r="AV10" s="4">
        <v>5</v>
      </c>
      <c r="AW10" s="4">
        <v>5</v>
      </c>
      <c r="AX10" s="4">
        <v>0</v>
      </c>
      <c r="AY10" s="4" t="s">
        <v>107</v>
      </c>
      <c r="AZ10" s="4" t="s">
        <v>107</v>
      </c>
      <c r="BA10" s="31"/>
      <c r="BB10" s="30"/>
      <c r="BC10" s="25"/>
      <c r="BD10" t="s">
        <v>247</v>
      </c>
    </row>
    <row r="11" spans="1:56">
      <c r="A11" t="s">
        <v>68</v>
      </c>
      <c r="B11" s="6" t="s">
        <v>26</v>
      </c>
      <c r="C11" s="15" t="s">
        <v>248</v>
      </c>
      <c r="D11" t="s">
        <v>41</v>
      </c>
      <c r="E11" t="s">
        <v>28</v>
      </c>
      <c r="F11" t="s">
        <v>44</v>
      </c>
      <c r="G11" s="4">
        <v>1.5</v>
      </c>
      <c r="H11" s="25">
        <v>4</v>
      </c>
      <c r="I11" s="25">
        <v>4</v>
      </c>
      <c r="J11" s="25">
        <v>3.9</v>
      </c>
      <c r="K11" s="25">
        <v>3.5</v>
      </c>
      <c r="L11" s="25">
        <v>3</v>
      </c>
      <c r="M11" s="25">
        <v>6.7</v>
      </c>
      <c r="N11" s="25">
        <v>5.7</v>
      </c>
      <c r="O11" s="25">
        <v>3</v>
      </c>
      <c r="P11" s="25">
        <v>1.5</v>
      </c>
      <c r="Q11" s="25">
        <v>0.1</v>
      </c>
      <c r="R11" s="25">
        <v>0.3</v>
      </c>
      <c r="S11" s="25">
        <v>6.1</v>
      </c>
      <c r="T11" s="25">
        <v>4</v>
      </c>
      <c r="U11" s="25">
        <v>2</v>
      </c>
      <c r="V11" s="25">
        <v>2.2999999999999998</v>
      </c>
      <c r="W11" s="25">
        <v>0.5</v>
      </c>
      <c r="X11" s="4">
        <v>91</v>
      </c>
      <c r="Y11" s="4">
        <v>93</v>
      </c>
      <c r="Z11" s="4">
        <v>95</v>
      </c>
      <c r="AA11" s="4">
        <v>95</v>
      </c>
      <c r="AB11" s="4">
        <v>93</v>
      </c>
      <c r="AC11" s="4">
        <v>90</v>
      </c>
      <c r="AD11" s="4">
        <v>94</v>
      </c>
      <c r="AE11" s="4">
        <v>88</v>
      </c>
      <c r="AF11" s="4">
        <v>94</v>
      </c>
      <c r="AG11" s="4">
        <v>91</v>
      </c>
      <c r="AH11" s="4">
        <v>92</v>
      </c>
      <c r="AI11" s="4">
        <v>96</v>
      </c>
      <c r="AJ11" s="4">
        <v>88</v>
      </c>
      <c r="AK11" s="4">
        <v>80</v>
      </c>
      <c r="AL11" s="4">
        <v>91</v>
      </c>
      <c r="AM11" s="4">
        <v>94</v>
      </c>
      <c r="AP11" s="4">
        <v>21</v>
      </c>
      <c r="AQ11" s="4">
        <v>15</v>
      </c>
      <c r="AR11" s="4">
        <v>5</v>
      </c>
      <c r="AS11" s="4" t="s">
        <v>107</v>
      </c>
      <c r="AT11" s="4" t="s">
        <v>107</v>
      </c>
      <c r="AU11" s="4" t="s">
        <v>107</v>
      </c>
      <c r="AV11" s="4">
        <v>35</v>
      </c>
      <c r="AW11" s="4">
        <v>5</v>
      </c>
      <c r="AX11" s="4" t="s">
        <v>107</v>
      </c>
      <c r="AY11" s="4" t="s">
        <v>107</v>
      </c>
      <c r="AZ11" s="4" t="s">
        <v>107</v>
      </c>
      <c r="BA11" s="31"/>
      <c r="BB11" s="30"/>
      <c r="BC11" s="25"/>
    </row>
    <row r="12" spans="1:56">
      <c r="A12" t="s">
        <v>65</v>
      </c>
      <c r="B12" s="6" t="s">
        <v>26</v>
      </c>
      <c r="C12" s="15" t="s">
        <v>249</v>
      </c>
      <c r="D12" t="s">
        <v>41</v>
      </c>
      <c r="E12" t="s">
        <v>32</v>
      </c>
      <c r="F12" t="s">
        <v>53</v>
      </c>
      <c r="G12" s="4">
        <v>4</v>
      </c>
      <c r="H12" s="25">
        <v>4.5999999999999996</v>
      </c>
      <c r="I12" s="25">
        <v>1.5</v>
      </c>
      <c r="J12" s="25">
        <v>2.5</v>
      </c>
      <c r="K12" s="25">
        <v>1.6</v>
      </c>
      <c r="L12" s="25">
        <v>7.9</v>
      </c>
      <c r="M12" s="25">
        <v>5</v>
      </c>
      <c r="N12" s="25">
        <v>2.9</v>
      </c>
      <c r="O12" s="25">
        <v>4.8</v>
      </c>
      <c r="P12" s="25">
        <v>3</v>
      </c>
      <c r="Q12" s="25">
        <v>2.7</v>
      </c>
      <c r="R12" s="25">
        <v>0.8</v>
      </c>
      <c r="S12" s="25">
        <v>2.1</v>
      </c>
      <c r="T12" s="25">
        <v>1</v>
      </c>
      <c r="U12" s="25">
        <v>2.2000000000000002</v>
      </c>
      <c r="V12" s="25">
        <v>2.8</v>
      </c>
      <c r="W12" s="25">
        <v>1.6</v>
      </c>
      <c r="X12" s="4">
        <v>94</v>
      </c>
      <c r="Y12" s="4">
        <v>86</v>
      </c>
      <c r="Z12" s="4">
        <v>90</v>
      </c>
      <c r="AA12" s="4">
        <v>91</v>
      </c>
      <c r="AB12" s="4">
        <v>90</v>
      </c>
      <c r="AC12" s="4">
        <v>95</v>
      </c>
      <c r="AD12" s="4">
        <v>85</v>
      </c>
      <c r="AE12" s="4">
        <v>93</v>
      </c>
      <c r="AF12" s="4">
        <v>91</v>
      </c>
      <c r="AG12" s="4">
        <v>91</v>
      </c>
      <c r="AH12" s="4">
        <v>91</v>
      </c>
      <c r="AI12" s="4">
        <v>92</v>
      </c>
      <c r="AJ12" s="4">
        <v>83</v>
      </c>
      <c r="AK12" s="4">
        <v>92</v>
      </c>
      <c r="AL12" s="4">
        <v>89</v>
      </c>
      <c r="AM12" s="4">
        <v>89</v>
      </c>
      <c r="AP12" s="4">
        <v>3</v>
      </c>
      <c r="AQ12" s="4">
        <v>10</v>
      </c>
      <c r="AR12" s="4">
        <v>30</v>
      </c>
      <c r="AS12" s="4">
        <v>25</v>
      </c>
      <c r="AT12" s="4" t="s">
        <v>107</v>
      </c>
      <c r="AU12" s="4" t="s">
        <v>107</v>
      </c>
      <c r="AV12" s="4">
        <v>5</v>
      </c>
      <c r="AW12" s="4">
        <v>20</v>
      </c>
      <c r="AX12" s="4">
        <v>10</v>
      </c>
      <c r="AY12" s="4" t="s">
        <v>107</v>
      </c>
      <c r="AZ12" s="4" t="s">
        <v>107</v>
      </c>
      <c r="BA12" s="31"/>
      <c r="BB12" s="30"/>
      <c r="BC12" s="25"/>
    </row>
    <row r="13" spans="1:56">
      <c r="A13" t="s">
        <v>48</v>
      </c>
      <c r="B13" s="6" t="s">
        <v>26</v>
      </c>
      <c r="C13" s="15" t="s">
        <v>250</v>
      </c>
      <c r="D13" t="s">
        <v>41</v>
      </c>
      <c r="E13" t="s">
        <v>32</v>
      </c>
      <c r="F13" t="s">
        <v>36</v>
      </c>
      <c r="G13" s="4">
        <v>5</v>
      </c>
      <c r="H13" s="25">
        <v>6.9</v>
      </c>
      <c r="I13" s="25">
        <v>4.4000000000000004</v>
      </c>
      <c r="J13" s="25">
        <v>13.4</v>
      </c>
      <c r="K13" s="25">
        <v>8.5</v>
      </c>
      <c r="L13" s="25">
        <v>9.5</v>
      </c>
      <c r="M13" s="25">
        <v>16.2</v>
      </c>
      <c r="N13" s="25">
        <v>12.7</v>
      </c>
      <c r="O13" s="25">
        <v>3.2</v>
      </c>
      <c r="P13" s="25">
        <v>9.4</v>
      </c>
      <c r="Q13" s="25">
        <v>14.1</v>
      </c>
      <c r="R13" s="25">
        <v>6.8</v>
      </c>
      <c r="S13" s="25">
        <v>8.1999999999999993</v>
      </c>
      <c r="T13" s="25">
        <v>8.4</v>
      </c>
      <c r="U13" s="25">
        <v>7.4</v>
      </c>
      <c r="V13" s="25">
        <v>4.2</v>
      </c>
      <c r="W13" s="25">
        <v>7.8</v>
      </c>
      <c r="X13" s="4">
        <v>82</v>
      </c>
      <c r="Y13" s="4">
        <v>75</v>
      </c>
      <c r="Z13" s="4">
        <v>82</v>
      </c>
      <c r="AA13" s="4">
        <v>81</v>
      </c>
      <c r="AB13" s="4">
        <v>71</v>
      </c>
      <c r="AC13" s="4">
        <v>74</v>
      </c>
      <c r="AD13" s="4">
        <v>76</v>
      </c>
      <c r="AE13" s="4">
        <v>74</v>
      </c>
      <c r="AF13" s="4">
        <v>81</v>
      </c>
      <c r="AG13" s="4">
        <v>78</v>
      </c>
      <c r="AH13" s="4">
        <v>79</v>
      </c>
      <c r="AI13" s="4">
        <v>77</v>
      </c>
      <c r="AJ13" s="4">
        <v>80</v>
      </c>
      <c r="AK13" s="4">
        <v>90</v>
      </c>
      <c r="AL13" s="4">
        <v>80</v>
      </c>
      <c r="AM13" s="4">
        <v>80</v>
      </c>
      <c r="AP13" s="4">
        <v>0</v>
      </c>
      <c r="AQ13" s="4">
        <v>10</v>
      </c>
      <c r="AR13" s="4">
        <v>10</v>
      </c>
      <c r="AS13" s="4" t="s">
        <v>107</v>
      </c>
      <c r="AT13" s="4" t="s">
        <v>107</v>
      </c>
      <c r="AU13" s="4" t="s">
        <v>107</v>
      </c>
      <c r="AV13" s="4">
        <v>60</v>
      </c>
      <c r="AW13" s="4">
        <v>10</v>
      </c>
      <c r="AX13" s="4" t="s">
        <v>107</v>
      </c>
      <c r="AY13" s="4" t="s">
        <v>107</v>
      </c>
      <c r="AZ13" s="4" t="s">
        <v>107</v>
      </c>
      <c r="BA13" s="31"/>
      <c r="BB13" s="30"/>
      <c r="BC13" s="25"/>
      <c r="BD13" t="s">
        <v>251</v>
      </c>
    </row>
    <row r="14" spans="1:56">
      <c r="A14" t="s">
        <v>40</v>
      </c>
      <c r="B14" s="6" t="s">
        <v>26</v>
      </c>
      <c r="C14" s="15" t="s">
        <v>252</v>
      </c>
      <c r="D14" t="s">
        <v>41</v>
      </c>
      <c r="E14" t="s">
        <v>28</v>
      </c>
      <c r="F14" t="s">
        <v>33</v>
      </c>
      <c r="G14" s="4">
        <v>1</v>
      </c>
      <c r="H14" s="25">
        <v>1.1000000000000001</v>
      </c>
      <c r="I14" s="25">
        <v>1.3</v>
      </c>
      <c r="J14" s="25">
        <v>1.3</v>
      </c>
      <c r="K14" s="25">
        <v>2.5</v>
      </c>
      <c r="L14" s="25">
        <v>1.3</v>
      </c>
      <c r="M14" s="25">
        <v>5.0999999999999996</v>
      </c>
      <c r="N14" s="25">
        <v>5.3</v>
      </c>
      <c r="O14" s="25">
        <v>3.3</v>
      </c>
      <c r="P14" s="25">
        <v>2.2000000000000002</v>
      </c>
      <c r="Q14" s="25">
        <v>1.8</v>
      </c>
      <c r="R14" s="25">
        <v>8.5</v>
      </c>
      <c r="S14" s="25">
        <v>4.9000000000000004</v>
      </c>
      <c r="T14" s="25">
        <v>2.2999999999999998</v>
      </c>
      <c r="U14" s="25">
        <v>1.5</v>
      </c>
      <c r="V14" s="25">
        <v>2.2000000000000002</v>
      </c>
      <c r="W14" s="25">
        <v>1.5</v>
      </c>
      <c r="X14" s="4">
        <v>84</v>
      </c>
      <c r="Y14" s="4">
        <v>81</v>
      </c>
      <c r="Z14" s="4">
        <v>85</v>
      </c>
      <c r="AA14" s="4">
        <v>89</v>
      </c>
      <c r="AB14" s="4">
        <v>83</v>
      </c>
      <c r="AC14" s="4">
        <v>83</v>
      </c>
      <c r="AD14" s="4">
        <v>85</v>
      </c>
      <c r="AE14" s="4">
        <v>82</v>
      </c>
      <c r="AF14" s="4">
        <v>83</v>
      </c>
      <c r="AG14" s="4">
        <v>77</v>
      </c>
      <c r="AH14" s="4">
        <v>85</v>
      </c>
      <c r="AI14" s="4">
        <v>80</v>
      </c>
      <c r="AJ14" s="4">
        <v>88</v>
      </c>
      <c r="AK14" s="4">
        <v>82</v>
      </c>
      <c r="AL14" s="4">
        <v>85</v>
      </c>
      <c r="AM14" s="4">
        <v>85</v>
      </c>
      <c r="AP14" s="4">
        <v>3</v>
      </c>
      <c r="AQ14" s="4">
        <v>10</v>
      </c>
      <c r="AR14" s="4">
        <v>35</v>
      </c>
      <c r="AS14" s="4">
        <v>40</v>
      </c>
      <c r="AT14" s="4">
        <v>60</v>
      </c>
      <c r="AU14" s="4" t="s">
        <v>107</v>
      </c>
      <c r="AV14" s="4">
        <v>10</v>
      </c>
      <c r="AW14" s="4">
        <v>10</v>
      </c>
      <c r="AX14" s="4">
        <v>20</v>
      </c>
      <c r="AY14" s="4">
        <v>15</v>
      </c>
      <c r="AZ14" s="4" t="s">
        <v>107</v>
      </c>
      <c r="BA14" s="31"/>
      <c r="BB14" s="30"/>
      <c r="BC14" s="25"/>
    </row>
    <row r="15" spans="1:56">
      <c r="A15" t="s">
        <v>63</v>
      </c>
      <c r="B15" s="6" t="s">
        <v>26</v>
      </c>
      <c r="C15" s="15" t="s">
        <v>253</v>
      </c>
      <c r="D15" t="s">
        <v>41</v>
      </c>
      <c r="E15" t="s">
        <v>28</v>
      </c>
      <c r="F15" t="s">
        <v>53</v>
      </c>
      <c r="G15" s="4">
        <v>1</v>
      </c>
      <c r="H15" s="25">
        <v>0.6</v>
      </c>
      <c r="I15" s="25">
        <v>0.1</v>
      </c>
      <c r="J15" s="25">
        <v>0.2</v>
      </c>
      <c r="K15" s="25">
        <v>1.4</v>
      </c>
      <c r="L15" s="25">
        <v>0</v>
      </c>
      <c r="M15" s="25">
        <v>4.9000000000000004</v>
      </c>
      <c r="N15" s="25">
        <v>2.9</v>
      </c>
      <c r="O15" s="25">
        <v>0</v>
      </c>
      <c r="P15" s="25">
        <v>4.7</v>
      </c>
      <c r="Q15" s="25">
        <v>0.1</v>
      </c>
      <c r="R15" s="25">
        <v>8.8000000000000007</v>
      </c>
      <c r="S15" s="25">
        <v>1.2</v>
      </c>
      <c r="T15" s="25">
        <v>5.9</v>
      </c>
      <c r="U15" s="25">
        <v>3.4</v>
      </c>
      <c r="V15" s="25">
        <v>2.2999999999999998</v>
      </c>
      <c r="W15" s="25">
        <v>3.2</v>
      </c>
      <c r="X15" s="4">
        <v>92</v>
      </c>
      <c r="Y15" s="4">
        <v>94</v>
      </c>
      <c r="Z15" s="4">
        <v>92</v>
      </c>
      <c r="AA15" s="4">
        <v>91</v>
      </c>
      <c r="AB15" s="4">
        <v>93</v>
      </c>
      <c r="AC15" s="4">
        <v>87</v>
      </c>
      <c r="AD15" s="4">
        <v>87</v>
      </c>
      <c r="AE15" s="4">
        <v>84</v>
      </c>
      <c r="AF15" s="4">
        <v>91</v>
      </c>
      <c r="AG15" s="4">
        <v>93</v>
      </c>
      <c r="AH15" s="4">
        <v>93</v>
      </c>
      <c r="AI15" s="4">
        <v>93</v>
      </c>
      <c r="AJ15" s="4">
        <v>94</v>
      </c>
      <c r="AK15" s="4">
        <v>95</v>
      </c>
      <c r="AL15" s="4">
        <v>88</v>
      </c>
      <c r="AM15" s="4">
        <v>93</v>
      </c>
      <c r="AP15" s="4">
        <v>5</v>
      </c>
      <c r="AQ15" s="4">
        <v>40</v>
      </c>
      <c r="AR15" s="4">
        <v>15</v>
      </c>
      <c r="AS15" s="4">
        <v>15</v>
      </c>
      <c r="AT15" s="4" t="s">
        <v>107</v>
      </c>
      <c r="AU15" s="4" t="s">
        <v>107</v>
      </c>
      <c r="AV15" s="4">
        <v>25</v>
      </c>
      <c r="AW15" s="4">
        <v>5</v>
      </c>
      <c r="AX15" s="4">
        <v>40</v>
      </c>
      <c r="AY15" s="4" t="s">
        <v>107</v>
      </c>
      <c r="AZ15" s="4" t="s">
        <v>107</v>
      </c>
      <c r="BA15" s="31"/>
      <c r="BB15" s="30"/>
      <c r="BC15" s="25"/>
    </row>
    <row r="16" spans="1:56">
      <c r="A16" t="s">
        <v>74</v>
      </c>
      <c r="B16" s="6" t="s">
        <v>26</v>
      </c>
      <c r="C16" s="15" t="s">
        <v>254</v>
      </c>
      <c r="D16" t="s">
        <v>41</v>
      </c>
      <c r="E16" t="s">
        <v>32</v>
      </c>
      <c r="F16" t="s">
        <v>36</v>
      </c>
      <c r="G16" s="4">
        <v>5</v>
      </c>
      <c r="H16" s="25">
        <v>3</v>
      </c>
      <c r="I16" s="25">
        <v>8.8000000000000007</v>
      </c>
      <c r="J16" s="25">
        <v>13.3</v>
      </c>
      <c r="K16" s="25">
        <v>8.5</v>
      </c>
      <c r="L16" s="25">
        <v>5.3</v>
      </c>
      <c r="M16" s="25">
        <v>1.7</v>
      </c>
      <c r="N16" s="25">
        <v>5.7</v>
      </c>
      <c r="O16" s="25">
        <v>4.2</v>
      </c>
      <c r="P16" s="25">
        <v>1</v>
      </c>
      <c r="Q16" s="25">
        <v>0</v>
      </c>
      <c r="R16" s="25">
        <v>3</v>
      </c>
      <c r="S16" s="25">
        <v>1.5</v>
      </c>
      <c r="T16" s="25">
        <v>5.8</v>
      </c>
      <c r="U16" s="25">
        <v>5.0999999999999996</v>
      </c>
      <c r="V16" s="25">
        <v>4.7</v>
      </c>
      <c r="W16" s="25">
        <v>3.4</v>
      </c>
      <c r="X16" s="4">
        <v>93</v>
      </c>
      <c r="Y16" s="4">
        <v>81</v>
      </c>
      <c r="Z16" s="4">
        <v>78</v>
      </c>
      <c r="AA16" s="4">
        <v>87</v>
      </c>
      <c r="AB16" s="4">
        <v>72</v>
      </c>
      <c r="AC16" s="4">
        <v>79</v>
      </c>
      <c r="AD16" s="4">
        <v>87</v>
      </c>
      <c r="AE16" s="4">
        <v>81</v>
      </c>
      <c r="AF16" s="4">
        <v>84</v>
      </c>
      <c r="AG16" s="4">
        <v>70</v>
      </c>
      <c r="AH16" s="4">
        <v>82</v>
      </c>
      <c r="AI16" s="4">
        <v>88</v>
      </c>
      <c r="AJ16" s="4">
        <v>93</v>
      </c>
      <c r="AK16" s="4">
        <v>92</v>
      </c>
      <c r="AL16" s="4">
        <v>89</v>
      </c>
      <c r="AM16" s="4">
        <v>92</v>
      </c>
      <c r="AP16" s="4">
        <v>5</v>
      </c>
      <c r="AQ16" s="4">
        <v>50</v>
      </c>
      <c r="AR16" s="4">
        <v>35</v>
      </c>
      <c r="AS16" s="4">
        <v>45</v>
      </c>
      <c r="AT16" s="4" t="s">
        <v>107</v>
      </c>
      <c r="AU16" s="4" t="s">
        <v>107</v>
      </c>
      <c r="AV16" s="4">
        <v>30</v>
      </c>
      <c r="AW16" s="4">
        <v>20</v>
      </c>
      <c r="AX16" s="4">
        <v>30</v>
      </c>
      <c r="AY16" s="4" t="s">
        <v>107</v>
      </c>
      <c r="AZ16" s="4" t="s">
        <v>107</v>
      </c>
      <c r="BA16" s="31"/>
      <c r="BB16" s="30"/>
      <c r="BC16" s="25"/>
      <c r="BD16" t="s">
        <v>255</v>
      </c>
    </row>
    <row r="17" spans="1:56">
      <c r="A17" t="s">
        <v>45</v>
      </c>
      <c r="B17" s="6" t="s">
        <v>26</v>
      </c>
      <c r="C17" s="15" t="s">
        <v>256</v>
      </c>
      <c r="D17" t="s">
        <v>41</v>
      </c>
      <c r="E17" t="s">
        <v>32</v>
      </c>
      <c r="F17" t="s">
        <v>53</v>
      </c>
      <c r="G17" s="4">
        <v>5</v>
      </c>
      <c r="H17" s="25">
        <v>4.7</v>
      </c>
      <c r="I17" s="25">
        <v>6</v>
      </c>
      <c r="J17" s="25">
        <v>1.7</v>
      </c>
      <c r="K17" s="25">
        <v>1.8</v>
      </c>
      <c r="L17" s="25">
        <v>4.8</v>
      </c>
      <c r="M17" s="25">
        <v>5.4</v>
      </c>
      <c r="N17" s="25">
        <v>5.5</v>
      </c>
      <c r="O17" s="25">
        <v>7.5</v>
      </c>
      <c r="P17" s="25">
        <v>7.3</v>
      </c>
      <c r="Q17" s="25">
        <v>7</v>
      </c>
      <c r="R17" s="25">
        <v>4.5</v>
      </c>
      <c r="S17" s="25">
        <v>9.5</v>
      </c>
      <c r="T17" s="25">
        <v>1.7</v>
      </c>
      <c r="U17" s="25">
        <v>2.2999999999999998</v>
      </c>
      <c r="V17" s="25">
        <v>3.8</v>
      </c>
      <c r="W17" s="25">
        <v>3</v>
      </c>
      <c r="X17" s="4">
        <v>92</v>
      </c>
      <c r="Y17" s="4">
        <v>82</v>
      </c>
      <c r="Z17" s="4">
        <v>94</v>
      </c>
      <c r="AA17" s="4">
        <v>89</v>
      </c>
      <c r="AB17" s="4">
        <v>91</v>
      </c>
      <c r="AC17" s="4">
        <v>96</v>
      </c>
      <c r="AD17" s="4">
        <v>93</v>
      </c>
      <c r="AE17" s="4">
        <v>94</v>
      </c>
      <c r="AF17" s="4">
        <v>88</v>
      </c>
      <c r="AG17" s="4">
        <v>95</v>
      </c>
      <c r="AH17" s="4">
        <v>94</v>
      </c>
      <c r="AI17" s="4">
        <v>95</v>
      </c>
      <c r="AJ17" s="4">
        <v>92</v>
      </c>
      <c r="AK17" s="4">
        <v>86</v>
      </c>
      <c r="AL17" s="4">
        <v>91</v>
      </c>
      <c r="AM17" s="4">
        <v>94</v>
      </c>
      <c r="AP17" s="4">
        <v>9</v>
      </c>
      <c r="AQ17" s="4">
        <v>15</v>
      </c>
      <c r="AR17" s="4">
        <v>5</v>
      </c>
      <c r="AS17" s="4">
        <v>5</v>
      </c>
      <c r="AT17" s="4" t="s">
        <v>107</v>
      </c>
      <c r="AU17" s="4" t="s">
        <v>107</v>
      </c>
      <c r="AV17" s="4">
        <v>20</v>
      </c>
      <c r="AW17" s="4">
        <v>20</v>
      </c>
      <c r="AX17" s="4">
        <v>5</v>
      </c>
      <c r="AY17" s="4" t="s">
        <v>107</v>
      </c>
      <c r="AZ17" s="4" t="s">
        <v>107</v>
      </c>
      <c r="BA17" s="31"/>
      <c r="BB17" s="30"/>
      <c r="BC17" s="25"/>
      <c r="BD17" t="s">
        <v>257</v>
      </c>
    </row>
    <row r="18" spans="1:56">
      <c r="A18" t="s">
        <v>73</v>
      </c>
      <c r="B18" s="6" t="s">
        <v>26</v>
      </c>
      <c r="C18" s="15" t="s">
        <v>258</v>
      </c>
      <c r="D18" t="s">
        <v>41</v>
      </c>
      <c r="E18" t="s">
        <v>32</v>
      </c>
      <c r="F18" t="s">
        <v>53</v>
      </c>
      <c r="G18" s="4">
        <v>5</v>
      </c>
      <c r="H18" s="25">
        <v>1.2</v>
      </c>
      <c r="I18" s="25">
        <v>2.5</v>
      </c>
      <c r="J18" s="25">
        <v>2.6</v>
      </c>
      <c r="K18" s="25">
        <v>2.6</v>
      </c>
      <c r="L18" s="25">
        <v>3.4</v>
      </c>
      <c r="M18" s="25">
        <v>3.5</v>
      </c>
      <c r="N18" s="25">
        <v>1.6</v>
      </c>
      <c r="O18" s="25">
        <v>2.7</v>
      </c>
      <c r="P18" s="25">
        <v>1.7</v>
      </c>
      <c r="Q18" s="25">
        <v>3.1</v>
      </c>
      <c r="R18" s="25">
        <v>2.4</v>
      </c>
      <c r="S18" s="25">
        <v>2.2000000000000002</v>
      </c>
      <c r="T18" s="25">
        <v>2.2000000000000002</v>
      </c>
      <c r="U18" s="25">
        <v>2.4</v>
      </c>
      <c r="V18" s="25">
        <v>2.9</v>
      </c>
      <c r="W18" s="25">
        <v>3</v>
      </c>
      <c r="X18" s="4">
        <v>85</v>
      </c>
      <c r="Y18" s="4">
        <v>87</v>
      </c>
      <c r="Z18" s="4">
        <v>90</v>
      </c>
      <c r="AA18" s="4">
        <v>86</v>
      </c>
      <c r="AB18" s="4">
        <v>85</v>
      </c>
      <c r="AC18" s="4">
        <v>92</v>
      </c>
      <c r="AD18" s="4">
        <v>82</v>
      </c>
      <c r="AE18" s="4">
        <v>90</v>
      </c>
      <c r="AF18" s="4">
        <v>88</v>
      </c>
      <c r="AG18" s="4">
        <v>91</v>
      </c>
      <c r="AH18" s="4">
        <v>90</v>
      </c>
      <c r="AI18" s="4">
        <v>89</v>
      </c>
      <c r="AJ18" s="4">
        <v>89</v>
      </c>
      <c r="AK18" s="4">
        <v>91</v>
      </c>
      <c r="AL18" s="4">
        <v>90</v>
      </c>
      <c r="AM18" s="4">
        <v>88</v>
      </c>
      <c r="AP18" s="4">
        <v>6</v>
      </c>
      <c r="AQ18" s="4">
        <v>5</v>
      </c>
      <c r="AR18" s="4">
        <v>15</v>
      </c>
      <c r="AS18" s="4">
        <v>15</v>
      </c>
      <c r="AT18" s="4">
        <v>10</v>
      </c>
      <c r="AU18" s="4" t="s">
        <v>107</v>
      </c>
      <c r="AV18" s="4">
        <v>5</v>
      </c>
      <c r="AW18" s="4">
        <v>15</v>
      </c>
      <c r="AX18" s="4">
        <v>10</v>
      </c>
      <c r="AY18" s="4">
        <v>10</v>
      </c>
      <c r="AZ18" s="4" t="s">
        <v>107</v>
      </c>
      <c r="BA18" s="31"/>
      <c r="BB18" s="30"/>
      <c r="BC18" s="25"/>
    </row>
    <row r="19" spans="1:56">
      <c r="A19" t="s">
        <v>60</v>
      </c>
      <c r="B19" s="6" t="s">
        <v>26</v>
      </c>
      <c r="C19" s="15" t="s">
        <v>259</v>
      </c>
      <c r="D19" t="s">
        <v>41</v>
      </c>
      <c r="E19" t="s">
        <v>28</v>
      </c>
      <c r="F19" t="s">
        <v>53</v>
      </c>
      <c r="G19" s="4">
        <v>1</v>
      </c>
      <c r="H19" s="25">
        <v>1.6</v>
      </c>
      <c r="I19" s="25">
        <v>2.1</v>
      </c>
      <c r="J19" s="25">
        <v>1.9</v>
      </c>
      <c r="K19" s="25">
        <v>1.9</v>
      </c>
      <c r="L19" s="25">
        <v>2.2000000000000002</v>
      </c>
      <c r="M19" s="25">
        <v>1</v>
      </c>
      <c r="N19" s="25">
        <v>0.5</v>
      </c>
      <c r="O19" s="25">
        <v>0.3</v>
      </c>
      <c r="P19" s="25">
        <v>2</v>
      </c>
      <c r="Q19" s="25">
        <v>4.5</v>
      </c>
      <c r="R19" s="25">
        <v>3.1</v>
      </c>
      <c r="S19" s="25">
        <v>3</v>
      </c>
      <c r="T19" s="25">
        <v>1.2</v>
      </c>
      <c r="U19" s="25">
        <v>1.1000000000000001</v>
      </c>
      <c r="V19" s="25">
        <v>2</v>
      </c>
      <c r="W19" s="25">
        <v>1.8</v>
      </c>
      <c r="X19" s="4">
        <v>92</v>
      </c>
      <c r="Y19" s="4">
        <v>88</v>
      </c>
      <c r="Z19" s="4">
        <v>90</v>
      </c>
      <c r="AA19" s="4">
        <v>92</v>
      </c>
      <c r="AB19" s="4">
        <v>86</v>
      </c>
      <c r="AC19" s="4">
        <v>78</v>
      </c>
      <c r="AD19" s="4">
        <v>76</v>
      </c>
      <c r="AE19" s="4">
        <v>79</v>
      </c>
      <c r="AF19" s="4">
        <v>84</v>
      </c>
      <c r="AG19" s="4">
        <v>89</v>
      </c>
      <c r="AH19" s="4">
        <v>87</v>
      </c>
      <c r="AI19" s="4">
        <v>94</v>
      </c>
      <c r="AJ19" s="4">
        <v>91</v>
      </c>
      <c r="AK19" s="4">
        <v>86</v>
      </c>
      <c r="AL19" s="4">
        <v>86</v>
      </c>
      <c r="AM19" s="4">
        <v>89</v>
      </c>
      <c r="AP19" s="4">
        <v>3</v>
      </c>
      <c r="AQ19" s="4">
        <v>40</v>
      </c>
      <c r="AR19" s="4">
        <v>60</v>
      </c>
      <c r="AS19" s="4">
        <v>20</v>
      </c>
      <c r="AT19" s="4">
        <v>40</v>
      </c>
      <c r="AU19" s="4" t="s">
        <v>107</v>
      </c>
      <c r="AV19" s="4">
        <v>80</v>
      </c>
      <c r="AW19" s="4">
        <v>60</v>
      </c>
      <c r="AX19" s="4">
        <v>30</v>
      </c>
      <c r="AY19" s="4">
        <v>75</v>
      </c>
      <c r="AZ19" s="4" t="s">
        <v>107</v>
      </c>
      <c r="BA19" s="31"/>
      <c r="BB19" s="30"/>
      <c r="BC19" s="25"/>
    </row>
    <row r="20" spans="1:56">
      <c r="A20" t="s">
        <v>57</v>
      </c>
      <c r="B20" s="6" t="s">
        <v>26</v>
      </c>
      <c r="C20" s="15" t="s">
        <v>260</v>
      </c>
      <c r="D20" t="s">
        <v>41</v>
      </c>
      <c r="E20" t="s">
        <v>32</v>
      </c>
      <c r="F20" t="s">
        <v>36</v>
      </c>
      <c r="G20" s="4">
        <v>4.5</v>
      </c>
      <c r="H20" s="25">
        <v>1.1000000000000001</v>
      </c>
      <c r="I20" s="25">
        <v>6</v>
      </c>
      <c r="J20" s="25">
        <v>2</v>
      </c>
      <c r="K20" s="25">
        <v>2.1</v>
      </c>
      <c r="L20" s="25">
        <v>1.3</v>
      </c>
      <c r="M20" s="25">
        <v>1</v>
      </c>
      <c r="N20" s="25">
        <v>4.5</v>
      </c>
      <c r="O20" s="25">
        <v>5</v>
      </c>
      <c r="P20" s="25">
        <v>0.5</v>
      </c>
      <c r="Q20" s="25">
        <v>1.2</v>
      </c>
      <c r="R20" s="25">
        <v>2.6</v>
      </c>
      <c r="S20" s="25">
        <v>3</v>
      </c>
      <c r="T20" s="25">
        <v>0.7</v>
      </c>
      <c r="U20" s="25">
        <v>0.5</v>
      </c>
      <c r="V20" s="25">
        <v>1</v>
      </c>
      <c r="W20" s="25">
        <v>1.2</v>
      </c>
      <c r="X20" s="4">
        <v>92</v>
      </c>
      <c r="Y20" s="4">
        <v>95</v>
      </c>
      <c r="Z20" s="4">
        <v>89</v>
      </c>
      <c r="AA20" s="4">
        <v>95</v>
      </c>
      <c r="AB20" s="4">
        <v>89</v>
      </c>
      <c r="AC20" s="4">
        <v>93</v>
      </c>
      <c r="AD20" s="4">
        <v>91</v>
      </c>
      <c r="AE20" s="4">
        <v>93</v>
      </c>
      <c r="AF20" s="4">
        <v>91</v>
      </c>
      <c r="AG20" s="4">
        <v>94</v>
      </c>
      <c r="AH20" s="4">
        <v>84</v>
      </c>
      <c r="AI20" s="4">
        <v>92</v>
      </c>
      <c r="AJ20" s="4">
        <v>94</v>
      </c>
      <c r="AK20" s="4">
        <v>92</v>
      </c>
      <c r="AL20" s="4">
        <v>93</v>
      </c>
      <c r="AM20" s="4">
        <v>93</v>
      </c>
      <c r="AP20" s="4">
        <v>1</v>
      </c>
      <c r="AQ20" s="4">
        <v>5</v>
      </c>
      <c r="AR20" s="4">
        <v>5</v>
      </c>
      <c r="AS20" s="4">
        <v>10</v>
      </c>
      <c r="AT20" s="4" t="s">
        <v>107</v>
      </c>
      <c r="AU20" s="4" t="s">
        <v>107</v>
      </c>
      <c r="AV20" s="4">
        <v>10</v>
      </c>
      <c r="AW20" s="4">
        <v>5</v>
      </c>
      <c r="AX20" s="4">
        <v>15</v>
      </c>
      <c r="AY20" s="4" t="s">
        <v>107</v>
      </c>
      <c r="AZ20" s="4" t="s">
        <v>107</v>
      </c>
      <c r="BA20" s="31"/>
      <c r="BB20" s="30"/>
      <c r="BC20" s="25"/>
    </row>
    <row r="21" spans="1:56">
      <c r="A21" t="s">
        <v>72</v>
      </c>
      <c r="B21" s="6" t="s">
        <v>26</v>
      </c>
      <c r="C21" s="15" t="s">
        <v>261</v>
      </c>
      <c r="D21" t="s">
        <v>41</v>
      </c>
      <c r="E21" t="s">
        <v>28</v>
      </c>
      <c r="F21" t="s">
        <v>36</v>
      </c>
      <c r="G21" s="4">
        <v>1.5</v>
      </c>
      <c r="H21" s="25">
        <v>3.7</v>
      </c>
      <c r="I21" s="25">
        <v>10.8</v>
      </c>
      <c r="J21" s="25">
        <v>14.8</v>
      </c>
      <c r="K21" s="25">
        <v>1.8</v>
      </c>
      <c r="L21" s="25">
        <v>0.5</v>
      </c>
      <c r="M21" s="25">
        <v>0.8</v>
      </c>
      <c r="N21" s="25">
        <v>1.5</v>
      </c>
      <c r="O21" s="25">
        <v>3.9</v>
      </c>
      <c r="P21" s="25">
        <v>2</v>
      </c>
      <c r="Q21" s="25">
        <v>3.6</v>
      </c>
      <c r="R21" s="25">
        <v>1.5</v>
      </c>
      <c r="S21" s="25">
        <v>5</v>
      </c>
      <c r="T21" s="25">
        <v>4.7</v>
      </c>
      <c r="U21" s="25">
        <v>6.3</v>
      </c>
      <c r="V21" s="25">
        <v>2.5</v>
      </c>
      <c r="W21" s="25">
        <v>5</v>
      </c>
      <c r="X21" s="4">
        <v>93</v>
      </c>
      <c r="Y21" s="4">
        <v>93</v>
      </c>
      <c r="Z21" s="4">
        <v>89</v>
      </c>
      <c r="AA21" s="4">
        <v>86</v>
      </c>
      <c r="AB21" s="4">
        <v>87</v>
      </c>
      <c r="AC21" s="4">
        <v>92</v>
      </c>
      <c r="AD21" s="4">
        <v>89</v>
      </c>
      <c r="AE21" s="4">
        <v>89</v>
      </c>
      <c r="AF21" s="4">
        <v>92</v>
      </c>
      <c r="AG21" s="4">
        <v>93</v>
      </c>
      <c r="AH21" s="4">
        <v>92</v>
      </c>
      <c r="AI21" s="4">
        <v>95</v>
      </c>
      <c r="AJ21" s="4">
        <v>66</v>
      </c>
      <c r="AK21" s="4">
        <v>95</v>
      </c>
      <c r="AL21" s="4">
        <v>92</v>
      </c>
      <c r="AM21" s="4">
        <v>95</v>
      </c>
      <c r="AP21" s="4">
        <v>4</v>
      </c>
      <c r="AQ21" s="4">
        <v>20</v>
      </c>
      <c r="AR21" s="4">
        <v>30</v>
      </c>
      <c r="AS21" s="4">
        <v>20</v>
      </c>
      <c r="AT21" s="4">
        <v>10</v>
      </c>
      <c r="AU21" s="4">
        <v>50</v>
      </c>
      <c r="AV21" s="4">
        <v>20</v>
      </c>
      <c r="AW21" s="4">
        <v>30</v>
      </c>
      <c r="AX21" s="4">
        <v>40</v>
      </c>
      <c r="AY21" s="4">
        <v>30</v>
      </c>
      <c r="AZ21" s="4">
        <v>64</v>
      </c>
      <c r="BA21" s="31"/>
      <c r="BB21" s="30"/>
      <c r="BC21" s="25"/>
      <c r="BD21" t="s">
        <v>262</v>
      </c>
    </row>
    <row r="22" spans="1:56">
      <c r="A22" t="s">
        <v>71</v>
      </c>
      <c r="B22" s="6" t="s">
        <v>26</v>
      </c>
      <c r="C22" s="15" t="s">
        <v>263</v>
      </c>
      <c r="D22" t="s">
        <v>41</v>
      </c>
      <c r="E22" t="s">
        <v>32</v>
      </c>
      <c r="F22" t="s">
        <v>36</v>
      </c>
      <c r="G22" s="4">
        <v>4.5</v>
      </c>
      <c r="H22" s="25">
        <v>4</v>
      </c>
      <c r="I22" s="25">
        <v>6.3</v>
      </c>
      <c r="J22" s="25">
        <v>5</v>
      </c>
      <c r="K22" s="25">
        <v>3.2</v>
      </c>
      <c r="L22" s="25">
        <v>3.5</v>
      </c>
      <c r="M22" s="25">
        <v>4.5</v>
      </c>
      <c r="N22" s="25">
        <v>5.2</v>
      </c>
      <c r="O22" s="25">
        <v>6.7</v>
      </c>
      <c r="P22" s="25">
        <v>1.2</v>
      </c>
      <c r="Q22" s="25">
        <v>3.3</v>
      </c>
      <c r="R22" s="25">
        <v>3.6</v>
      </c>
      <c r="S22" s="25">
        <v>2.2999999999999998</v>
      </c>
      <c r="T22" s="25">
        <v>2.9</v>
      </c>
      <c r="U22" s="25">
        <v>1</v>
      </c>
      <c r="V22" s="25">
        <v>4.3</v>
      </c>
      <c r="W22" s="25">
        <v>1.7</v>
      </c>
      <c r="X22" s="4">
        <v>84</v>
      </c>
      <c r="Y22" s="4">
        <v>86</v>
      </c>
      <c r="Z22" s="4">
        <v>96</v>
      </c>
      <c r="AA22" s="4">
        <v>92</v>
      </c>
      <c r="AB22" s="4">
        <v>90</v>
      </c>
      <c r="AC22" s="4">
        <v>94</v>
      </c>
      <c r="AD22" s="4">
        <v>93</v>
      </c>
      <c r="AE22" s="4">
        <v>93</v>
      </c>
      <c r="AF22" s="4">
        <v>93</v>
      </c>
      <c r="AG22" s="4">
        <v>93</v>
      </c>
      <c r="AH22" s="4">
        <v>91</v>
      </c>
      <c r="AI22" s="4">
        <v>95</v>
      </c>
      <c r="AJ22" s="4">
        <v>91</v>
      </c>
      <c r="AK22" s="4">
        <v>89</v>
      </c>
      <c r="AL22" s="4">
        <v>94</v>
      </c>
      <c r="AM22" s="4">
        <v>94</v>
      </c>
      <c r="AP22" s="4">
        <v>4</v>
      </c>
      <c r="AQ22" s="4">
        <v>20</v>
      </c>
      <c r="AR22" s="4">
        <v>20</v>
      </c>
      <c r="AS22" s="4">
        <v>20</v>
      </c>
      <c r="AT22" s="4" t="s">
        <v>107</v>
      </c>
      <c r="AU22" s="4" t="s">
        <v>107</v>
      </c>
      <c r="AV22" s="4">
        <v>20</v>
      </c>
      <c r="AW22" s="4">
        <v>10</v>
      </c>
      <c r="AX22" s="4">
        <v>25</v>
      </c>
      <c r="AY22" s="4" t="s">
        <v>107</v>
      </c>
      <c r="AZ22" s="4" t="s">
        <v>107</v>
      </c>
      <c r="BA22" s="31"/>
      <c r="BB22" s="30"/>
      <c r="BC22" s="25"/>
    </row>
    <row r="23" spans="1:56">
      <c r="A23" t="s">
        <v>59</v>
      </c>
      <c r="B23" s="6" t="s">
        <v>26</v>
      </c>
      <c r="C23" s="15" t="s">
        <v>264</v>
      </c>
      <c r="D23" t="s">
        <v>27</v>
      </c>
      <c r="E23" t="s">
        <v>28</v>
      </c>
      <c r="F23" s="5"/>
      <c r="G23" s="4">
        <v>1</v>
      </c>
      <c r="H23" s="25">
        <v>3</v>
      </c>
      <c r="I23" s="25">
        <v>3.5</v>
      </c>
      <c r="J23" s="25">
        <v>7.5</v>
      </c>
      <c r="K23" s="25">
        <v>4.5</v>
      </c>
      <c r="L23" s="25">
        <v>6.9</v>
      </c>
      <c r="M23" s="25">
        <v>6.4</v>
      </c>
      <c r="N23" s="25">
        <v>4.5</v>
      </c>
      <c r="O23" s="25">
        <v>6.2</v>
      </c>
      <c r="P23" s="25">
        <v>6.5</v>
      </c>
      <c r="Q23" s="25">
        <v>5.4</v>
      </c>
      <c r="R23" s="25">
        <v>7.2</v>
      </c>
      <c r="S23" s="25">
        <v>4.9000000000000004</v>
      </c>
      <c r="T23" s="25">
        <v>7.5</v>
      </c>
      <c r="U23" s="25">
        <v>7.5</v>
      </c>
      <c r="V23" s="25">
        <v>5.4</v>
      </c>
      <c r="W23" s="25">
        <v>10.1</v>
      </c>
      <c r="X23" s="4">
        <v>93</v>
      </c>
      <c r="Y23" s="4">
        <v>94</v>
      </c>
      <c r="Z23" s="4">
        <v>95</v>
      </c>
      <c r="AA23" s="4">
        <v>95</v>
      </c>
      <c r="AB23" s="4">
        <v>90</v>
      </c>
      <c r="AC23" s="4">
        <v>93</v>
      </c>
      <c r="AD23" s="4">
        <v>90</v>
      </c>
      <c r="AE23" s="4">
        <v>91</v>
      </c>
      <c r="AF23" s="4">
        <v>92</v>
      </c>
      <c r="AG23" s="4">
        <v>88</v>
      </c>
      <c r="AH23" s="4">
        <v>92</v>
      </c>
      <c r="AI23" s="4">
        <v>90</v>
      </c>
      <c r="AJ23" s="4">
        <v>96</v>
      </c>
      <c r="AK23" s="4">
        <v>95</v>
      </c>
      <c r="AL23" s="4">
        <v>94</v>
      </c>
      <c r="AM23" s="4">
        <v>93</v>
      </c>
      <c r="AP23" s="4">
        <v>1</v>
      </c>
      <c r="AQ23" s="4">
        <v>10</v>
      </c>
      <c r="AR23" s="4">
        <v>15</v>
      </c>
      <c r="AS23" s="4">
        <v>10</v>
      </c>
      <c r="AT23" s="4">
        <v>7</v>
      </c>
      <c r="AU23" s="4" t="s">
        <v>107</v>
      </c>
      <c r="AV23" s="4">
        <v>15</v>
      </c>
      <c r="AW23" s="4">
        <v>10</v>
      </c>
      <c r="AX23" s="4">
        <v>10</v>
      </c>
      <c r="AY23" s="4">
        <v>5</v>
      </c>
      <c r="AZ23" s="4" t="s">
        <v>107</v>
      </c>
      <c r="BA23" s="31"/>
      <c r="BB23" s="30"/>
      <c r="BC23" s="25"/>
      <c r="BD23" t="s">
        <v>265</v>
      </c>
    </row>
    <row r="24" spans="1:56">
      <c r="A24" t="s">
        <v>58</v>
      </c>
      <c r="B24" s="6" t="s">
        <v>26</v>
      </c>
      <c r="C24" s="15" t="s">
        <v>266</v>
      </c>
      <c r="D24" t="s">
        <v>27</v>
      </c>
      <c r="E24" t="s">
        <v>28</v>
      </c>
      <c r="F24" t="s">
        <v>36</v>
      </c>
      <c r="G24" s="4">
        <v>1</v>
      </c>
      <c r="H24" s="25">
        <v>4.4000000000000004</v>
      </c>
      <c r="I24" s="25">
        <v>3.5</v>
      </c>
      <c r="J24" s="25">
        <v>9.6</v>
      </c>
      <c r="K24" s="25">
        <v>3.8</v>
      </c>
      <c r="L24" s="25">
        <v>5</v>
      </c>
      <c r="M24" s="25">
        <v>4.2</v>
      </c>
      <c r="N24" s="25">
        <v>4</v>
      </c>
      <c r="O24" s="25">
        <v>2</v>
      </c>
      <c r="P24" s="25">
        <v>4</v>
      </c>
      <c r="Q24" s="25">
        <v>4.3</v>
      </c>
      <c r="R24" s="25">
        <v>6.6</v>
      </c>
      <c r="S24" s="25">
        <v>3.8</v>
      </c>
      <c r="T24" s="25">
        <v>4.5</v>
      </c>
      <c r="U24" s="25">
        <v>7.2</v>
      </c>
      <c r="V24" s="25">
        <v>4.9000000000000004</v>
      </c>
      <c r="W24" s="25">
        <v>5.3</v>
      </c>
      <c r="X24" s="4">
        <v>92</v>
      </c>
      <c r="Y24" s="4">
        <v>85</v>
      </c>
      <c r="Z24" s="4">
        <v>82</v>
      </c>
      <c r="AA24" s="4">
        <v>91</v>
      </c>
      <c r="AB24" s="4">
        <v>92</v>
      </c>
      <c r="AC24" s="4">
        <v>79</v>
      </c>
      <c r="AD24" s="4">
        <v>89</v>
      </c>
      <c r="AE24" s="4">
        <v>90</v>
      </c>
      <c r="AF24" s="4">
        <v>93</v>
      </c>
      <c r="AG24" s="4">
        <v>91</v>
      </c>
      <c r="AH24" s="4">
        <v>90</v>
      </c>
      <c r="AI24" s="4">
        <v>86</v>
      </c>
      <c r="AJ24" s="4">
        <v>88</v>
      </c>
      <c r="AK24" s="4">
        <v>84</v>
      </c>
      <c r="AL24" s="4">
        <v>92</v>
      </c>
      <c r="AM24" s="4">
        <v>84</v>
      </c>
      <c r="AP24" s="4">
        <v>3</v>
      </c>
      <c r="AQ24" s="4">
        <v>20</v>
      </c>
      <c r="AR24" s="4">
        <v>8</v>
      </c>
      <c r="AS24" s="4">
        <v>10</v>
      </c>
      <c r="AT24" s="4">
        <v>35</v>
      </c>
      <c r="AU24" s="4" t="s">
        <v>107</v>
      </c>
      <c r="AV24" s="4">
        <v>1</v>
      </c>
      <c r="AW24" s="4">
        <v>5</v>
      </c>
      <c r="AX24" s="4">
        <v>2</v>
      </c>
      <c r="AY24" s="4">
        <v>5</v>
      </c>
      <c r="AZ24" s="4" t="s">
        <v>107</v>
      </c>
      <c r="BA24" s="31"/>
      <c r="BB24" s="30"/>
      <c r="BC24" s="25"/>
    </row>
    <row r="25" spans="1:56">
      <c r="A25" t="s">
        <v>54</v>
      </c>
      <c r="B25" s="6" t="s">
        <v>26</v>
      </c>
      <c r="C25" s="15" t="s">
        <v>267</v>
      </c>
      <c r="D25" t="s">
        <v>27</v>
      </c>
      <c r="E25" t="s">
        <v>28</v>
      </c>
      <c r="F25" t="s">
        <v>36</v>
      </c>
      <c r="G25" s="4">
        <v>1</v>
      </c>
      <c r="H25" s="25">
        <v>0.7</v>
      </c>
      <c r="I25" s="25">
        <v>0.7</v>
      </c>
      <c r="J25" s="25">
        <v>0</v>
      </c>
      <c r="K25" s="25">
        <v>0.3</v>
      </c>
      <c r="L25" s="25">
        <v>1.5</v>
      </c>
      <c r="M25" s="25">
        <v>2.7</v>
      </c>
      <c r="N25" s="25">
        <v>3</v>
      </c>
      <c r="O25" s="25">
        <v>1.2</v>
      </c>
      <c r="P25" s="25">
        <v>1.5</v>
      </c>
      <c r="Q25" s="25">
        <v>3.7</v>
      </c>
      <c r="R25" s="25">
        <v>4</v>
      </c>
      <c r="S25" s="25">
        <v>2.2999999999999998</v>
      </c>
      <c r="T25" s="25">
        <v>0.8</v>
      </c>
      <c r="U25" s="25">
        <v>0</v>
      </c>
      <c r="V25" s="25">
        <v>0</v>
      </c>
      <c r="W25" s="25">
        <v>0</v>
      </c>
      <c r="X25" s="4">
        <v>96</v>
      </c>
      <c r="Y25" s="4">
        <v>94</v>
      </c>
      <c r="Z25" s="4">
        <v>85</v>
      </c>
      <c r="AA25" s="4">
        <v>94</v>
      </c>
      <c r="AB25" s="4">
        <v>92</v>
      </c>
      <c r="AC25" s="4">
        <v>94</v>
      </c>
      <c r="AD25" s="4">
        <v>93</v>
      </c>
      <c r="AE25" s="4">
        <v>96</v>
      </c>
      <c r="AF25" s="4">
        <v>96</v>
      </c>
      <c r="AG25" s="4">
        <v>95</v>
      </c>
      <c r="AH25" s="4">
        <v>93</v>
      </c>
      <c r="AI25" s="4">
        <v>92</v>
      </c>
      <c r="AJ25" s="4">
        <v>90</v>
      </c>
      <c r="AK25" s="4">
        <v>89</v>
      </c>
      <c r="AL25" s="4">
        <v>96</v>
      </c>
      <c r="AM25" s="4">
        <v>93</v>
      </c>
      <c r="AP25" s="4">
        <v>16</v>
      </c>
      <c r="AQ25" s="4">
        <v>15</v>
      </c>
      <c r="AR25" s="4">
        <v>10</v>
      </c>
      <c r="AS25" s="4">
        <v>10</v>
      </c>
      <c r="AT25" s="4">
        <v>15</v>
      </c>
      <c r="AU25" s="4" t="s">
        <v>107</v>
      </c>
      <c r="AV25" s="4">
        <v>1</v>
      </c>
      <c r="AW25" s="4">
        <v>5</v>
      </c>
      <c r="AX25" s="4">
        <v>20</v>
      </c>
      <c r="AY25" s="4">
        <v>5</v>
      </c>
      <c r="AZ25" s="4" t="s">
        <v>107</v>
      </c>
      <c r="BA25" s="31"/>
      <c r="BB25" s="30"/>
      <c r="BC25" s="25"/>
    </row>
    <row r="26" spans="1:56">
      <c r="A26" t="s">
        <v>50</v>
      </c>
      <c r="B26" s="6" t="s">
        <v>26</v>
      </c>
      <c r="C26" s="15" t="s">
        <v>268</v>
      </c>
      <c r="D26" t="s">
        <v>41</v>
      </c>
      <c r="E26" t="s">
        <v>28</v>
      </c>
      <c r="F26" t="s">
        <v>53</v>
      </c>
      <c r="G26" s="4">
        <v>1</v>
      </c>
      <c r="H26" s="25">
        <v>2.5</v>
      </c>
      <c r="I26" s="25">
        <v>8.5</v>
      </c>
      <c r="J26" s="25">
        <v>5.2</v>
      </c>
      <c r="K26" s="25">
        <v>2.5</v>
      </c>
      <c r="L26" s="25">
        <v>4.5</v>
      </c>
      <c r="M26" s="25">
        <v>2.2000000000000002</v>
      </c>
      <c r="N26" s="25">
        <v>2.7</v>
      </c>
      <c r="O26" s="25">
        <v>6.1</v>
      </c>
      <c r="P26" s="25">
        <v>4.8</v>
      </c>
      <c r="Q26" s="25">
        <v>3.2</v>
      </c>
      <c r="R26" s="25">
        <v>3.3</v>
      </c>
      <c r="S26" s="25">
        <v>5</v>
      </c>
      <c r="T26" s="25">
        <v>2.6</v>
      </c>
      <c r="U26" s="25">
        <v>4.5999999999999996</v>
      </c>
      <c r="V26" s="25">
        <v>3.1</v>
      </c>
      <c r="W26" s="25">
        <v>2</v>
      </c>
      <c r="X26" s="4">
        <v>49</v>
      </c>
      <c r="Y26" s="4">
        <v>78</v>
      </c>
      <c r="Z26" s="4">
        <v>96</v>
      </c>
      <c r="AA26" s="4">
        <v>92</v>
      </c>
      <c r="AB26" s="4">
        <v>96</v>
      </c>
      <c r="AC26" s="4">
        <v>93</v>
      </c>
      <c r="AD26" s="4">
        <v>83</v>
      </c>
      <c r="AE26" s="4">
        <v>93</v>
      </c>
      <c r="AF26" s="4">
        <v>94</v>
      </c>
      <c r="AG26" s="4">
        <v>95</v>
      </c>
      <c r="AH26" s="4">
        <v>92</v>
      </c>
      <c r="AI26" s="4">
        <v>93</v>
      </c>
      <c r="AJ26" s="4">
        <v>91</v>
      </c>
      <c r="AK26" s="4">
        <v>94</v>
      </c>
      <c r="AL26" s="4">
        <v>96</v>
      </c>
      <c r="AM26" s="4">
        <v>95</v>
      </c>
      <c r="AP26" s="4">
        <v>4</v>
      </c>
      <c r="AQ26" s="4">
        <v>45</v>
      </c>
      <c r="AR26" s="4">
        <v>25</v>
      </c>
      <c r="AS26" s="4">
        <v>10</v>
      </c>
      <c r="AT26" s="4" t="s">
        <v>107</v>
      </c>
      <c r="AU26" s="4" t="s">
        <v>107</v>
      </c>
      <c r="AV26" s="4">
        <v>15</v>
      </c>
      <c r="AW26" s="4">
        <v>10</v>
      </c>
      <c r="AX26" s="4">
        <v>5</v>
      </c>
      <c r="AY26" s="4" t="s">
        <v>107</v>
      </c>
      <c r="AZ26" s="4" t="s">
        <v>107</v>
      </c>
      <c r="BA26" s="31"/>
      <c r="BB26" s="30"/>
      <c r="BC26" s="25"/>
    </row>
    <row r="27" spans="1:56">
      <c r="A27" t="s">
        <v>52</v>
      </c>
      <c r="B27" s="6" t="s">
        <v>26</v>
      </c>
      <c r="C27" s="15" t="s">
        <v>269</v>
      </c>
      <c r="D27" t="s">
        <v>41</v>
      </c>
      <c r="E27" t="s">
        <v>28</v>
      </c>
      <c r="F27" t="s">
        <v>36</v>
      </c>
      <c r="G27" s="4">
        <v>1</v>
      </c>
      <c r="H27" s="25">
        <v>2.8</v>
      </c>
      <c r="I27" s="25">
        <v>3.1</v>
      </c>
      <c r="J27" s="25">
        <v>5.6</v>
      </c>
      <c r="K27" s="25">
        <v>2.2999999999999998</v>
      </c>
      <c r="L27" s="25">
        <v>0</v>
      </c>
      <c r="M27" s="25">
        <v>4.8</v>
      </c>
      <c r="N27" s="25">
        <v>2.5</v>
      </c>
      <c r="O27" s="25">
        <v>0</v>
      </c>
      <c r="P27" s="25">
        <v>0.4</v>
      </c>
      <c r="Q27" s="25">
        <v>1.2</v>
      </c>
      <c r="R27" s="25">
        <v>1.4</v>
      </c>
      <c r="S27" s="25">
        <v>0.3</v>
      </c>
      <c r="T27" s="25">
        <v>1.3</v>
      </c>
      <c r="U27" s="25">
        <v>3.5</v>
      </c>
      <c r="V27" s="25">
        <v>3.1</v>
      </c>
      <c r="W27" s="25">
        <v>2.2000000000000002</v>
      </c>
      <c r="X27" s="4">
        <v>91</v>
      </c>
      <c r="Y27" s="4">
        <v>91</v>
      </c>
      <c r="Z27" s="4">
        <v>93</v>
      </c>
      <c r="AA27" s="4">
        <v>89</v>
      </c>
      <c r="AB27" s="4">
        <v>88</v>
      </c>
      <c r="AC27" s="4">
        <v>91</v>
      </c>
      <c r="AD27" s="4">
        <v>95</v>
      </c>
      <c r="AE27" s="4">
        <v>92</v>
      </c>
      <c r="AF27" s="4">
        <v>91</v>
      </c>
      <c r="AG27" s="4">
        <v>94</v>
      </c>
      <c r="AH27" s="4">
        <v>90</v>
      </c>
      <c r="AI27" s="4">
        <v>94</v>
      </c>
      <c r="AJ27" s="4">
        <v>88</v>
      </c>
      <c r="AK27" s="4">
        <v>92</v>
      </c>
      <c r="AL27" s="4">
        <v>91</v>
      </c>
      <c r="AM27" s="4">
        <v>88</v>
      </c>
      <c r="AP27" s="4">
        <v>8</v>
      </c>
      <c r="AQ27" s="4">
        <v>30</v>
      </c>
      <c r="AR27" s="4">
        <v>15</v>
      </c>
      <c r="AS27" s="4">
        <v>30</v>
      </c>
      <c r="AT27" s="4" t="s">
        <v>107</v>
      </c>
      <c r="AU27" s="4" t="s">
        <v>107</v>
      </c>
      <c r="AV27" s="4">
        <v>10</v>
      </c>
      <c r="AW27" s="4">
        <v>5</v>
      </c>
      <c r="AX27" s="4">
        <v>20</v>
      </c>
      <c r="AY27" s="4" t="s">
        <v>107</v>
      </c>
      <c r="AZ27" s="4" t="s">
        <v>107</v>
      </c>
      <c r="BA27" s="31"/>
      <c r="BB27" s="30"/>
      <c r="BC27" s="25"/>
      <c r="BD27" t="s">
        <v>270</v>
      </c>
    </row>
    <row r="28" spans="1:56">
      <c r="A28" t="s">
        <v>42</v>
      </c>
      <c r="B28" s="6" t="s">
        <v>26</v>
      </c>
      <c r="C28" s="15" t="s">
        <v>271</v>
      </c>
      <c r="D28" t="s">
        <v>41</v>
      </c>
      <c r="E28" t="s">
        <v>28</v>
      </c>
      <c r="F28" t="s">
        <v>44</v>
      </c>
      <c r="G28" s="4">
        <v>1.5</v>
      </c>
      <c r="H28" s="25">
        <v>8</v>
      </c>
      <c r="I28" s="25">
        <v>6</v>
      </c>
      <c r="J28" s="25">
        <v>7.2</v>
      </c>
      <c r="K28" s="25">
        <v>4.5</v>
      </c>
      <c r="L28" s="25">
        <v>3.5</v>
      </c>
      <c r="M28" s="25">
        <v>3</v>
      </c>
      <c r="N28" s="25">
        <v>0.5</v>
      </c>
      <c r="O28" s="25">
        <v>4.5999999999999996</v>
      </c>
      <c r="P28" s="25">
        <v>5</v>
      </c>
      <c r="Q28" s="25">
        <v>1.5</v>
      </c>
      <c r="R28" s="25">
        <v>1.8</v>
      </c>
      <c r="S28" s="25">
        <v>2</v>
      </c>
      <c r="T28" s="25">
        <v>0.5</v>
      </c>
      <c r="U28" s="25">
        <v>3.5</v>
      </c>
      <c r="V28" s="25">
        <v>2.5</v>
      </c>
      <c r="W28" s="25">
        <v>4.5</v>
      </c>
      <c r="X28" s="4">
        <v>88</v>
      </c>
      <c r="Y28" s="4">
        <v>82</v>
      </c>
      <c r="Z28" s="4">
        <v>93</v>
      </c>
      <c r="AA28" s="4">
        <v>84</v>
      </c>
      <c r="AB28" s="4">
        <v>92</v>
      </c>
      <c r="AC28" s="4">
        <v>94</v>
      </c>
      <c r="AD28" s="4">
        <v>92</v>
      </c>
      <c r="AE28" s="4">
        <v>94</v>
      </c>
      <c r="AF28" s="4">
        <v>89</v>
      </c>
      <c r="AG28" s="4">
        <v>85</v>
      </c>
      <c r="AH28" s="4">
        <v>93</v>
      </c>
      <c r="AI28" s="4">
        <v>95</v>
      </c>
      <c r="AJ28" s="4">
        <v>91</v>
      </c>
      <c r="AK28" s="4">
        <v>91</v>
      </c>
      <c r="AL28" s="4">
        <v>89</v>
      </c>
      <c r="AM28" s="4">
        <v>94</v>
      </c>
      <c r="AP28" s="4">
        <v>0</v>
      </c>
      <c r="AQ28" s="4">
        <v>5</v>
      </c>
      <c r="AR28" s="4">
        <v>15</v>
      </c>
      <c r="AS28" s="4">
        <v>5</v>
      </c>
      <c r="AT28" s="4" t="s">
        <v>107</v>
      </c>
      <c r="AU28" s="4" t="s">
        <v>107</v>
      </c>
      <c r="AV28" s="4">
        <v>5</v>
      </c>
      <c r="AW28" s="4">
        <v>10</v>
      </c>
      <c r="AX28" s="4">
        <v>10</v>
      </c>
      <c r="AY28" s="4" t="s">
        <v>107</v>
      </c>
      <c r="AZ28" s="4" t="s">
        <v>107</v>
      </c>
      <c r="BA28" s="31"/>
      <c r="BB28" s="30"/>
      <c r="BC28" s="25"/>
      <c r="BD28" t="s">
        <v>272</v>
      </c>
    </row>
    <row r="29" spans="1:56">
      <c r="A29" t="s">
        <v>76</v>
      </c>
      <c r="B29" s="6" t="s">
        <v>26</v>
      </c>
      <c r="C29" s="15" t="s">
        <v>273</v>
      </c>
      <c r="D29" t="s">
        <v>41</v>
      </c>
      <c r="E29" t="s">
        <v>28</v>
      </c>
      <c r="F29" t="s">
        <v>53</v>
      </c>
      <c r="G29" s="4">
        <v>1</v>
      </c>
      <c r="H29" s="25">
        <v>7.2</v>
      </c>
      <c r="I29" s="25">
        <v>6.5</v>
      </c>
      <c r="J29" s="25">
        <v>11.1</v>
      </c>
      <c r="K29" s="25">
        <v>4.0999999999999996</v>
      </c>
      <c r="L29" s="25">
        <v>0</v>
      </c>
      <c r="M29" s="25">
        <v>0.3</v>
      </c>
      <c r="N29" s="25">
        <v>0</v>
      </c>
      <c r="O29" s="25">
        <v>0.5</v>
      </c>
      <c r="P29" s="25">
        <v>2.1</v>
      </c>
      <c r="Q29" s="25">
        <v>3.4</v>
      </c>
      <c r="R29" s="25">
        <v>4</v>
      </c>
      <c r="S29" s="25">
        <v>6</v>
      </c>
      <c r="T29" s="25">
        <v>5</v>
      </c>
      <c r="U29" s="25">
        <v>9.1999999999999993</v>
      </c>
      <c r="V29" s="25">
        <v>4.3</v>
      </c>
      <c r="W29" s="25">
        <v>6.8</v>
      </c>
      <c r="X29" s="4">
        <v>92</v>
      </c>
      <c r="Y29" s="4">
        <v>90</v>
      </c>
      <c r="Z29" s="4">
        <v>93</v>
      </c>
      <c r="AA29" s="4">
        <v>87</v>
      </c>
      <c r="AB29" s="4">
        <v>91</v>
      </c>
      <c r="AC29" s="4">
        <v>91</v>
      </c>
      <c r="AD29" s="4">
        <v>83</v>
      </c>
      <c r="AE29" s="4">
        <v>93</v>
      </c>
      <c r="AF29" s="4">
        <v>88</v>
      </c>
      <c r="AG29" s="4">
        <v>71</v>
      </c>
      <c r="AH29" s="4">
        <v>86</v>
      </c>
      <c r="AI29" s="4">
        <v>93</v>
      </c>
      <c r="AJ29" s="4">
        <v>94</v>
      </c>
      <c r="AK29" s="4">
        <v>91</v>
      </c>
      <c r="AL29" s="4">
        <v>93</v>
      </c>
      <c r="AM29" s="4">
        <v>94</v>
      </c>
      <c r="AP29" s="4">
        <v>1</v>
      </c>
      <c r="AQ29" s="4">
        <v>10</v>
      </c>
      <c r="AR29" s="4">
        <v>10</v>
      </c>
      <c r="AS29" s="4">
        <v>30</v>
      </c>
      <c r="AT29" s="4">
        <v>20</v>
      </c>
      <c r="AU29" s="4">
        <v>30</v>
      </c>
      <c r="AV29" s="4">
        <v>10</v>
      </c>
      <c r="AW29" s="4">
        <v>10</v>
      </c>
      <c r="AX29" s="4">
        <v>10</v>
      </c>
      <c r="AY29" s="4">
        <v>5</v>
      </c>
      <c r="AZ29" s="4">
        <v>20</v>
      </c>
      <c r="BA29" s="31"/>
      <c r="BB29" s="30"/>
      <c r="BC29" s="25"/>
    </row>
    <row r="30" spans="1:56">
      <c r="A30" t="s">
        <v>43</v>
      </c>
      <c r="B30" s="6" t="s">
        <v>26</v>
      </c>
      <c r="C30" s="15" t="s">
        <v>274</v>
      </c>
      <c r="D30" t="s">
        <v>41</v>
      </c>
      <c r="E30" t="s">
        <v>28</v>
      </c>
      <c r="F30" t="s">
        <v>53</v>
      </c>
      <c r="G30" s="4">
        <v>1</v>
      </c>
      <c r="H30" s="25">
        <v>1.4</v>
      </c>
      <c r="I30" s="25">
        <v>3</v>
      </c>
      <c r="J30" s="25">
        <v>2.4</v>
      </c>
      <c r="K30" s="25">
        <v>2.2000000000000002</v>
      </c>
      <c r="L30" s="25">
        <v>4</v>
      </c>
      <c r="M30" s="25">
        <v>7</v>
      </c>
      <c r="N30" s="25">
        <v>6.5</v>
      </c>
      <c r="O30" s="25">
        <v>5</v>
      </c>
      <c r="P30" s="25">
        <v>5</v>
      </c>
      <c r="Q30" s="25">
        <v>4.2</v>
      </c>
      <c r="R30" s="25">
        <v>3</v>
      </c>
      <c r="S30" s="25">
        <v>3.7</v>
      </c>
      <c r="T30" s="25">
        <v>1.5</v>
      </c>
      <c r="U30" s="25">
        <v>2</v>
      </c>
      <c r="V30" s="25">
        <v>2.6</v>
      </c>
      <c r="W30" s="25">
        <v>1.1000000000000001</v>
      </c>
      <c r="X30" s="4">
        <v>94</v>
      </c>
      <c r="Y30" s="4">
        <v>94</v>
      </c>
      <c r="Z30" s="4">
        <v>94</v>
      </c>
      <c r="AA30" s="4">
        <v>95</v>
      </c>
      <c r="AB30" s="4">
        <v>94</v>
      </c>
      <c r="AC30" s="4">
        <v>94</v>
      </c>
      <c r="AD30" s="4">
        <v>92</v>
      </c>
      <c r="AE30" s="4">
        <v>94</v>
      </c>
      <c r="AF30" s="4">
        <v>94</v>
      </c>
      <c r="AG30" s="4">
        <v>93</v>
      </c>
      <c r="AH30" s="4">
        <v>93</v>
      </c>
      <c r="AI30" s="4">
        <v>92</v>
      </c>
      <c r="AJ30" s="4">
        <v>91</v>
      </c>
      <c r="AK30" s="4">
        <v>92</v>
      </c>
      <c r="AL30" s="4">
        <v>94</v>
      </c>
      <c r="AM30" s="4">
        <v>92</v>
      </c>
      <c r="AP30" s="4">
        <v>0</v>
      </c>
      <c r="AQ30" s="4">
        <v>20</v>
      </c>
      <c r="AR30" s="4">
        <v>10</v>
      </c>
      <c r="AS30" s="4">
        <v>15</v>
      </c>
      <c r="AT30" s="4">
        <v>30</v>
      </c>
      <c r="AU30" s="4" t="s">
        <v>107</v>
      </c>
      <c r="AV30" s="4">
        <v>10</v>
      </c>
      <c r="AW30" s="4">
        <v>40</v>
      </c>
      <c r="AX30" s="4">
        <v>15</v>
      </c>
      <c r="AY30" s="4">
        <v>10</v>
      </c>
      <c r="AZ30" s="4" t="s">
        <v>107</v>
      </c>
      <c r="BA30" s="31"/>
      <c r="BB30" s="30"/>
      <c r="BC30" s="25"/>
    </row>
    <row r="31" spans="1:56">
      <c r="A31" t="s">
        <v>55</v>
      </c>
      <c r="B31" s="6" t="s">
        <v>26</v>
      </c>
      <c r="C31" s="15" t="s">
        <v>275</v>
      </c>
      <c r="D31" t="s">
        <v>41</v>
      </c>
      <c r="E31" t="s">
        <v>28</v>
      </c>
      <c r="F31" t="s">
        <v>44</v>
      </c>
      <c r="G31" s="4">
        <v>1</v>
      </c>
      <c r="H31" s="25">
        <v>3.2</v>
      </c>
      <c r="I31" s="25">
        <v>4</v>
      </c>
      <c r="J31" s="25">
        <v>4.5999999999999996</v>
      </c>
      <c r="K31" s="25">
        <v>2.6</v>
      </c>
      <c r="L31" s="25">
        <v>3.1</v>
      </c>
      <c r="M31" s="25">
        <v>4.5999999999999996</v>
      </c>
      <c r="N31" s="25">
        <v>2.1</v>
      </c>
      <c r="O31" s="25">
        <v>1.5</v>
      </c>
      <c r="P31" s="25">
        <v>1.1000000000000001</v>
      </c>
      <c r="Q31" s="25">
        <v>2.1</v>
      </c>
      <c r="R31" s="25">
        <v>2.6</v>
      </c>
      <c r="S31" s="25">
        <v>2.2000000000000002</v>
      </c>
      <c r="T31" s="25">
        <v>2</v>
      </c>
      <c r="U31" s="25">
        <v>2.1</v>
      </c>
      <c r="V31" s="25">
        <v>3.3</v>
      </c>
      <c r="W31" s="25">
        <v>1.9</v>
      </c>
      <c r="X31" s="4">
        <v>90</v>
      </c>
      <c r="Y31" s="4">
        <v>85</v>
      </c>
      <c r="Z31" s="4">
        <v>86</v>
      </c>
      <c r="AA31" s="4">
        <v>89</v>
      </c>
      <c r="AB31" s="4">
        <v>90</v>
      </c>
      <c r="AC31" s="4">
        <v>86</v>
      </c>
      <c r="AD31" s="4">
        <v>91</v>
      </c>
      <c r="AE31" s="4">
        <v>82</v>
      </c>
      <c r="AF31" s="4">
        <v>82</v>
      </c>
      <c r="AG31" s="4">
        <v>89</v>
      </c>
      <c r="AH31" s="4">
        <v>88</v>
      </c>
      <c r="AI31" s="4">
        <v>84</v>
      </c>
      <c r="AJ31" s="4">
        <v>80</v>
      </c>
      <c r="AK31" s="4">
        <v>76</v>
      </c>
      <c r="AL31" s="4">
        <v>87</v>
      </c>
      <c r="AM31" s="4">
        <v>85</v>
      </c>
      <c r="AP31" s="4">
        <v>0</v>
      </c>
      <c r="AQ31" s="4">
        <v>20</v>
      </c>
      <c r="AR31" s="4">
        <v>20</v>
      </c>
      <c r="AS31" s="4">
        <v>15</v>
      </c>
      <c r="AT31" s="4">
        <v>20</v>
      </c>
      <c r="AU31" s="4">
        <v>20</v>
      </c>
      <c r="AV31" s="4">
        <v>15</v>
      </c>
      <c r="AW31" s="4">
        <v>5</v>
      </c>
      <c r="AX31" s="4">
        <v>5</v>
      </c>
      <c r="AY31" s="4">
        <v>5</v>
      </c>
      <c r="AZ31" s="4">
        <v>10</v>
      </c>
      <c r="BA31" s="31"/>
      <c r="BB31" s="30"/>
      <c r="BC31" s="25"/>
      <c r="BD31" t="s">
        <v>276</v>
      </c>
    </row>
    <row r="32" spans="1:56">
      <c r="A32" t="s">
        <v>77</v>
      </c>
      <c r="B32" s="6" t="s">
        <v>26</v>
      </c>
      <c r="C32" s="27" t="s">
        <v>277</v>
      </c>
      <c r="D32" t="s">
        <v>41</v>
      </c>
      <c r="E32" t="s">
        <v>28</v>
      </c>
      <c r="F32" t="s">
        <v>36</v>
      </c>
      <c r="G32" s="4">
        <v>1.5</v>
      </c>
      <c r="H32" s="25">
        <v>3.2</v>
      </c>
      <c r="I32" s="25">
        <v>2.7</v>
      </c>
      <c r="J32" s="25">
        <v>7.1</v>
      </c>
      <c r="K32" s="25">
        <v>7.4</v>
      </c>
      <c r="L32" s="25">
        <v>19.2</v>
      </c>
      <c r="M32" s="25">
        <v>9</v>
      </c>
      <c r="N32" s="25">
        <v>17</v>
      </c>
      <c r="O32" s="25">
        <v>14.1</v>
      </c>
      <c r="P32" s="25">
        <v>5.0999999999999996</v>
      </c>
      <c r="Q32" s="25">
        <v>8.9</v>
      </c>
      <c r="R32" s="25">
        <v>11.7</v>
      </c>
      <c r="S32" s="25">
        <v>9.3000000000000007</v>
      </c>
      <c r="T32" s="25">
        <v>6.3</v>
      </c>
      <c r="U32" s="25">
        <v>2.7</v>
      </c>
      <c r="V32" s="25">
        <v>5</v>
      </c>
      <c r="W32" s="25">
        <v>6.9</v>
      </c>
      <c r="X32" s="4">
        <v>94</v>
      </c>
      <c r="Y32" s="4">
        <v>89</v>
      </c>
      <c r="Z32" s="4">
        <v>90</v>
      </c>
      <c r="AA32" s="4">
        <v>93</v>
      </c>
      <c r="AB32" s="4">
        <v>86</v>
      </c>
      <c r="AC32" s="4">
        <v>91</v>
      </c>
      <c r="AD32" s="4">
        <v>94</v>
      </c>
      <c r="AE32" s="4">
        <v>94</v>
      </c>
      <c r="AF32" s="4">
        <v>83</v>
      </c>
      <c r="AG32" s="4">
        <v>91</v>
      </c>
      <c r="AH32" s="4">
        <v>90</v>
      </c>
      <c r="AI32" s="4">
        <v>85</v>
      </c>
      <c r="AJ32" s="4">
        <v>90</v>
      </c>
      <c r="AK32" s="4">
        <v>92</v>
      </c>
      <c r="AL32" s="4">
        <v>92</v>
      </c>
      <c r="AM32" s="4">
        <v>82</v>
      </c>
      <c r="AP32" s="4">
        <v>3</v>
      </c>
      <c r="AQ32" s="4">
        <v>20</v>
      </c>
      <c r="AR32" s="4">
        <v>40</v>
      </c>
      <c r="AS32" s="4">
        <v>10</v>
      </c>
      <c r="AT32" s="4" t="s">
        <v>107</v>
      </c>
      <c r="AU32" s="4" t="s">
        <v>107</v>
      </c>
      <c r="AV32" s="4">
        <v>50</v>
      </c>
      <c r="AW32" s="4">
        <v>40</v>
      </c>
      <c r="AX32" s="4">
        <v>35</v>
      </c>
      <c r="AY32" s="4" t="s">
        <v>107</v>
      </c>
      <c r="AZ32" s="28" t="s">
        <v>107</v>
      </c>
      <c r="BA32" s="31"/>
      <c r="BB32" s="30"/>
      <c r="BC32" s="25"/>
    </row>
    <row r="33" spans="1:66">
      <c r="A33" t="s">
        <v>47</v>
      </c>
      <c r="B33" s="6" t="s">
        <v>26</v>
      </c>
      <c r="C33" s="15" t="s">
        <v>278</v>
      </c>
      <c r="D33" t="s">
        <v>41</v>
      </c>
      <c r="E33" t="s">
        <v>28</v>
      </c>
      <c r="F33" t="s">
        <v>36</v>
      </c>
      <c r="G33" s="4">
        <v>1</v>
      </c>
      <c r="H33" s="25">
        <v>8.1999999999999993</v>
      </c>
      <c r="I33" s="25">
        <v>6</v>
      </c>
      <c r="J33" s="25">
        <v>3.2</v>
      </c>
      <c r="K33" s="25">
        <v>11.1</v>
      </c>
      <c r="L33" s="25">
        <v>5.2</v>
      </c>
      <c r="M33" s="25">
        <v>6.7</v>
      </c>
      <c r="N33" s="25">
        <v>3.4</v>
      </c>
      <c r="O33" s="25">
        <v>6.7</v>
      </c>
      <c r="P33" s="25">
        <v>5.5</v>
      </c>
      <c r="Q33" s="25">
        <v>1.4</v>
      </c>
      <c r="R33" s="25">
        <v>6.3</v>
      </c>
      <c r="S33" s="25">
        <v>4.4000000000000004</v>
      </c>
      <c r="T33" s="25">
        <v>5</v>
      </c>
      <c r="U33" s="25">
        <v>9.5</v>
      </c>
      <c r="V33" s="25">
        <v>7</v>
      </c>
      <c r="W33" s="25">
        <v>7.2</v>
      </c>
      <c r="X33" s="4">
        <v>96</v>
      </c>
      <c r="Y33" s="4">
        <v>93</v>
      </c>
      <c r="Z33" s="4">
        <v>95</v>
      </c>
      <c r="AA33" s="4">
        <v>95</v>
      </c>
      <c r="AB33" s="4">
        <v>95</v>
      </c>
      <c r="AC33" s="4">
        <v>94</v>
      </c>
      <c r="AD33" s="4">
        <v>95</v>
      </c>
      <c r="AE33" s="4">
        <v>94</v>
      </c>
      <c r="AF33" s="4">
        <v>94</v>
      </c>
      <c r="AG33" s="4">
        <v>94</v>
      </c>
      <c r="AH33" s="4">
        <v>95</v>
      </c>
      <c r="AI33" s="4">
        <v>94</v>
      </c>
      <c r="AJ33" s="4">
        <v>96</v>
      </c>
      <c r="AK33" s="4">
        <v>95</v>
      </c>
      <c r="AL33" s="4">
        <v>94</v>
      </c>
      <c r="AM33" s="4">
        <v>95</v>
      </c>
      <c r="AP33" s="4">
        <v>2</v>
      </c>
      <c r="AQ33" s="4">
        <v>45</v>
      </c>
      <c r="AR33" s="4">
        <v>30</v>
      </c>
      <c r="AS33" s="4">
        <v>20</v>
      </c>
      <c r="AT33" s="4" t="s">
        <v>107</v>
      </c>
      <c r="AU33" s="4" t="s">
        <v>107</v>
      </c>
      <c r="AV33" s="4">
        <v>15</v>
      </c>
      <c r="AW33" s="4">
        <v>5</v>
      </c>
      <c r="AX33" s="4">
        <v>20</v>
      </c>
      <c r="AY33" s="4" t="s">
        <v>107</v>
      </c>
      <c r="AZ33" s="4" t="s">
        <v>107</v>
      </c>
      <c r="BA33" s="31"/>
      <c r="BB33" s="30"/>
      <c r="BC33" s="25"/>
    </row>
    <row r="34" spans="1:66">
      <c r="A34" t="s">
        <v>25</v>
      </c>
      <c r="B34" s="6" t="s">
        <v>26</v>
      </c>
      <c r="C34" s="15" t="s">
        <v>279</v>
      </c>
      <c r="D34" t="s">
        <v>27</v>
      </c>
      <c r="E34" t="s">
        <v>28</v>
      </c>
      <c r="F34" t="s">
        <v>36</v>
      </c>
      <c r="G34" s="4">
        <v>1</v>
      </c>
      <c r="H34" s="25">
        <v>4</v>
      </c>
      <c r="I34" s="25">
        <v>1.7</v>
      </c>
      <c r="J34" s="25">
        <v>2</v>
      </c>
      <c r="K34" s="25">
        <v>5.3</v>
      </c>
      <c r="L34" s="25">
        <v>1.7</v>
      </c>
      <c r="M34" s="25">
        <v>1.7</v>
      </c>
      <c r="N34" s="25">
        <v>2</v>
      </c>
      <c r="O34" s="25">
        <v>0.8</v>
      </c>
      <c r="P34" s="25">
        <v>1</v>
      </c>
      <c r="Q34" s="25">
        <v>2.5</v>
      </c>
      <c r="R34" s="25">
        <v>4.2</v>
      </c>
      <c r="S34" s="25">
        <v>6.7</v>
      </c>
      <c r="T34" s="25">
        <v>2.7</v>
      </c>
      <c r="U34" s="25">
        <v>1.5</v>
      </c>
      <c r="V34" s="25">
        <v>0.5</v>
      </c>
      <c r="W34" s="25">
        <v>0</v>
      </c>
      <c r="X34" s="4">
        <v>86</v>
      </c>
      <c r="Y34" s="4">
        <v>93</v>
      </c>
      <c r="Z34" s="4">
        <v>96</v>
      </c>
      <c r="AA34" s="4">
        <v>95</v>
      </c>
      <c r="AB34" s="4">
        <v>90</v>
      </c>
      <c r="AC34" s="4">
        <v>84</v>
      </c>
      <c r="AD34" s="4">
        <v>96</v>
      </c>
      <c r="AE34" s="4">
        <v>96</v>
      </c>
      <c r="AF34" s="4">
        <v>95</v>
      </c>
      <c r="AG34" s="4">
        <v>95</v>
      </c>
      <c r="AH34" s="4">
        <v>90</v>
      </c>
      <c r="AI34" s="4">
        <v>94</v>
      </c>
      <c r="AJ34" s="4">
        <v>94</v>
      </c>
      <c r="AK34" s="4">
        <v>87</v>
      </c>
      <c r="AL34" s="4">
        <v>96</v>
      </c>
      <c r="AM34" s="4">
        <v>61</v>
      </c>
      <c r="AP34" s="4">
        <v>2</v>
      </c>
      <c r="AQ34" s="4">
        <v>40</v>
      </c>
      <c r="AR34" s="4">
        <v>35</v>
      </c>
      <c r="AS34" s="4">
        <v>47</v>
      </c>
      <c r="AT34" s="4" t="s">
        <v>107</v>
      </c>
      <c r="AU34" s="4" t="s">
        <v>107</v>
      </c>
      <c r="AV34" s="4">
        <v>70</v>
      </c>
      <c r="AW34" s="4">
        <v>50</v>
      </c>
      <c r="AX34" s="4">
        <v>63</v>
      </c>
      <c r="AY34" s="4" t="s">
        <v>107</v>
      </c>
      <c r="AZ34" s="4" t="s">
        <v>107</v>
      </c>
      <c r="BA34" s="31"/>
      <c r="BB34" s="30"/>
      <c r="BC34" s="25"/>
      <c r="BD34" t="s">
        <v>280</v>
      </c>
    </row>
    <row r="35" spans="1:66">
      <c r="A35" t="s">
        <v>46</v>
      </c>
      <c r="B35" s="6" t="s">
        <v>26</v>
      </c>
      <c r="C35" s="15" t="s">
        <v>281</v>
      </c>
      <c r="D35" t="s">
        <v>27</v>
      </c>
      <c r="E35" t="s">
        <v>28</v>
      </c>
      <c r="F35" t="s">
        <v>53</v>
      </c>
      <c r="G35" s="4">
        <v>2</v>
      </c>
      <c r="H35" s="25">
        <v>0.9</v>
      </c>
      <c r="I35" s="25">
        <v>1.1000000000000001</v>
      </c>
      <c r="J35" s="25">
        <v>1.9</v>
      </c>
      <c r="K35" s="25">
        <v>2.2000000000000002</v>
      </c>
      <c r="L35" s="25">
        <v>1.2</v>
      </c>
      <c r="M35" s="25">
        <v>2.9</v>
      </c>
      <c r="N35" s="25">
        <v>1.1000000000000001</v>
      </c>
      <c r="O35" s="25">
        <v>3.3</v>
      </c>
      <c r="P35" s="25">
        <v>1.5</v>
      </c>
      <c r="Q35" s="25">
        <v>1.4</v>
      </c>
      <c r="R35" s="25">
        <v>2.8</v>
      </c>
      <c r="S35" s="25">
        <v>4.5</v>
      </c>
      <c r="T35" s="25">
        <v>2.7</v>
      </c>
      <c r="U35" s="25">
        <v>1.9</v>
      </c>
      <c r="V35" s="25">
        <v>4.5999999999999996</v>
      </c>
      <c r="W35" s="25">
        <v>1.7</v>
      </c>
      <c r="X35" s="4">
        <v>87</v>
      </c>
      <c r="Y35" s="4">
        <v>85</v>
      </c>
      <c r="Z35" s="4">
        <v>83</v>
      </c>
      <c r="AA35" s="4">
        <v>86</v>
      </c>
      <c r="AB35" s="4">
        <v>88</v>
      </c>
      <c r="AC35" s="4">
        <v>83</v>
      </c>
      <c r="AD35" s="4">
        <v>85</v>
      </c>
      <c r="AE35" s="4">
        <v>84</v>
      </c>
      <c r="AF35" s="4">
        <v>82</v>
      </c>
      <c r="AG35" s="4">
        <v>86</v>
      </c>
      <c r="AH35" s="4">
        <v>81</v>
      </c>
      <c r="AI35" s="4">
        <v>83</v>
      </c>
      <c r="AJ35" s="4">
        <v>86</v>
      </c>
      <c r="AK35" s="4">
        <v>82</v>
      </c>
      <c r="AL35" s="4">
        <v>80</v>
      </c>
      <c r="AM35" s="4">
        <v>84</v>
      </c>
      <c r="AP35" s="4">
        <v>11</v>
      </c>
      <c r="AQ35" s="4">
        <v>20</v>
      </c>
      <c r="AR35" s="4">
        <v>10</v>
      </c>
      <c r="AS35" s="4">
        <v>20</v>
      </c>
      <c r="AT35" s="4">
        <v>30</v>
      </c>
      <c r="AU35" s="4" t="s">
        <v>107</v>
      </c>
      <c r="AV35" s="4">
        <v>40</v>
      </c>
      <c r="AW35" s="4">
        <v>10</v>
      </c>
      <c r="AX35" s="4">
        <v>10</v>
      </c>
      <c r="AY35" s="4">
        <v>20</v>
      </c>
      <c r="AZ35" s="4" t="s">
        <v>107</v>
      </c>
      <c r="BA35" s="31"/>
      <c r="BB35" s="30"/>
      <c r="BC35" s="25"/>
    </row>
    <row r="36" spans="1:66">
      <c r="A36" t="s">
        <v>35</v>
      </c>
      <c r="B36" s="6" t="s">
        <v>26</v>
      </c>
      <c r="C36" s="15" t="s">
        <v>282</v>
      </c>
      <c r="D36" t="s">
        <v>27</v>
      </c>
      <c r="E36" t="s">
        <v>28</v>
      </c>
      <c r="F36" t="s">
        <v>44</v>
      </c>
      <c r="G36" s="4">
        <v>1</v>
      </c>
      <c r="H36" s="25">
        <v>0.2</v>
      </c>
      <c r="I36" s="25">
        <v>4</v>
      </c>
      <c r="J36" s="25">
        <v>3</v>
      </c>
      <c r="K36" s="25">
        <v>1.4</v>
      </c>
      <c r="L36" s="25">
        <v>1.3</v>
      </c>
      <c r="M36" s="25">
        <v>0</v>
      </c>
      <c r="N36" s="25">
        <v>1.8</v>
      </c>
      <c r="O36" s="25">
        <v>1</v>
      </c>
      <c r="P36" s="25">
        <v>0</v>
      </c>
      <c r="Q36" s="25">
        <v>0.4</v>
      </c>
      <c r="R36" s="25">
        <v>1.6</v>
      </c>
      <c r="S36" s="25">
        <v>0</v>
      </c>
      <c r="T36" s="25">
        <v>1.3</v>
      </c>
      <c r="U36" s="25">
        <v>1.8</v>
      </c>
      <c r="V36" s="25">
        <v>3.2</v>
      </c>
      <c r="W36" s="25">
        <v>2.2999999999999998</v>
      </c>
      <c r="X36" s="4">
        <v>91</v>
      </c>
      <c r="Y36" s="4">
        <v>91</v>
      </c>
      <c r="Z36" s="4">
        <v>96</v>
      </c>
      <c r="AA36" s="4">
        <v>94</v>
      </c>
      <c r="AB36" s="4">
        <v>96</v>
      </c>
      <c r="AC36" s="4">
        <v>89</v>
      </c>
      <c r="AD36" s="4">
        <v>85</v>
      </c>
      <c r="AE36" s="4">
        <v>95</v>
      </c>
      <c r="AF36" s="4">
        <v>90</v>
      </c>
      <c r="AG36" s="4">
        <v>95</v>
      </c>
      <c r="AH36" s="4">
        <v>95</v>
      </c>
      <c r="AI36" s="4">
        <v>73</v>
      </c>
      <c r="AJ36" s="4">
        <v>94</v>
      </c>
      <c r="AK36" s="4">
        <v>91</v>
      </c>
      <c r="AL36" s="4">
        <v>90</v>
      </c>
      <c r="AM36" s="4">
        <v>91</v>
      </c>
      <c r="AP36" s="4">
        <v>2</v>
      </c>
      <c r="AQ36" s="4">
        <v>40</v>
      </c>
      <c r="AR36" s="4">
        <v>60</v>
      </c>
      <c r="AS36" s="4">
        <v>70</v>
      </c>
      <c r="AT36" s="4">
        <v>35</v>
      </c>
      <c r="AU36" s="4">
        <v>40</v>
      </c>
      <c r="AV36" s="4">
        <v>40</v>
      </c>
      <c r="AW36" s="4">
        <v>25</v>
      </c>
      <c r="AX36" s="4">
        <v>20</v>
      </c>
      <c r="AY36" s="4">
        <v>45</v>
      </c>
      <c r="AZ36" s="4">
        <v>30</v>
      </c>
      <c r="BA36" s="31"/>
      <c r="BB36" s="30"/>
      <c r="BC36" s="25"/>
    </row>
    <row r="37" spans="1:66">
      <c r="A37" t="s">
        <v>62</v>
      </c>
      <c r="B37" s="6" t="s">
        <v>26</v>
      </c>
      <c r="C37" s="15" t="s">
        <v>283</v>
      </c>
      <c r="D37" t="s">
        <v>27</v>
      </c>
      <c r="E37" t="s">
        <v>28</v>
      </c>
      <c r="F37" t="s">
        <v>36</v>
      </c>
      <c r="G37" s="4">
        <v>1</v>
      </c>
      <c r="H37" s="25">
        <v>5.9</v>
      </c>
      <c r="I37" s="25">
        <v>3.4</v>
      </c>
      <c r="J37" s="25">
        <v>4.0999999999999996</v>
      </c>
      <c r="K37" s="25">
        <v>7.4</v>
      </c>
      <c r="L37" s="25">
        <v>4.9000000000000004</v>
      </c>
      <c r="M37" s="25">
        <v>4.5999999999999996</v>
      </c>
      <c r="N37" s="25">
        <v>5.4</v>
      </c>
      <c r="O37" s="25">
        <v>2.9</v>
      </c>
      <c r="P37" s="25">
        <v>4.2</v>
      </c>
      <c r="Q37" s="25">
        <v>5.7</v>
      </c>
      <c r="R37" s="25">
        <v>2.1</v>
      </c>
      <c r="S37" s="25">
        <v>5.0999999999999996</v>
      </c>
      <c r="T37" s="25">
        <v>7.4</v>
      </c>
      <c r="U37" s="25">
        <v>7.6</v>
      </c>
      <c r="V37" s="25">
        <v>6.3</v>
      </c>
      <c r="W37" s="25">
        <v>8.9</v>
      </c>
      <c r="X37" s="4">
        <v>88</v>
      </c>
      <c r="Y37" s="4">
        <v>91</v>
      </c>
      <c r="Z37" s="4">
        <v>84</v>
      </c>
      <c r="AA37" s="4">
        <v>92</v>
      </c>
      <c r="AB37" s="4">
        <v>95</v>
      </c>
      <c r="AC37" s="4">
        <v>91</v>
      </c>
      <c r="AD37" s="4">
        <v>95</v>
      </c>
      <c r="AE37" s="4">
        <v>92</v>
      </c>
      <c r="AF37" s="4">
        <v>93</v>
      </c>
      <c r="AG37" s="4">
        <v>90</v>
      </c>
      <c r="AH37" s="4">
        <v>94</v>
      </c>
      <c r="AI37" s="4">
        <v>96</v>
      </c>
      <c r="AJ37" s="4">
        <v>82</v>
      </c>
      <c r="AK37" s="4">
        <v>86</v>
      </c>
      <c r="AL37" s="4">
        <v>89</v>
      </c>
      <c r="AM37" s="4">
        <v>92</v>
      </c>
      <c r="AP37" s="4" t="s">
        <v>284</v>
      </c>
      <c r="AQ37" s="4">
        <v>60</v>
      </c>
      <c r="AR37" s="4">
        <v>50</v>
      </c>
      <c r="AS37" s="4">
        <v>20</v>
      </c>
      <c r="AT37" s="4">
        <v>20</v>
      </c>
      <c r="AU37" s="4" t="s">
        <v>107</v>
      </c>
      <c r="AV37" s="4">
        <v>40</v>
      </c>
      <c r="AW37" s="4">
        <v>20</v>
      </c>
      <c r="AX37" s="4">
        <v>5</v>
      </c>
      <c r="AY37" s="4">
        <v>80</v>
      </c>
      <c r="AZ37" s="4" t="s">
        <v>107</v>
      </c>
      <c r="BA37" s="31"/>
      <c r="BB37" s="30"/>
      <c r="BC37" s="25"/>
      <c r="BD37" t="s">
        <v>285</v>
      </c>
    </row>
    <row r="38" spans="1:66">
      <c r="A38" t="s">
        <v>79</v>
      </c>
      <c r="B38" s="6" t="s">
        <v>26</v>
      </c>
      <c r="C38" s="15" t="s">
        <v>286</v>
      </c>
      <c r="D38" t="s">
        <v>27</v>
      </c>
      <c r="E38" t="s">
        <v>28</v>
      </c>
      <c r="F38" t="s">
        <v>287</v>
      </c>
      <c r="G38" s="4">
        <v>2</v>
      </c>
      <c r="H38" s="25">
        <v>2.6</v>
      </c>
      <c r="I38" s="25">
        <v>3</v>
      </c>
      <c r="J38" s="25">
        <v>1.5</v>
      </c>
      <c r="K38" s="25">
        <v>2</v>
      </c>
      <c r="L38" s="25">
        <v>2.2000000000000002</v>
      </c>
      <c r="M38" s="25">
        <v>2</v>
      </c>
      <c r="N38" s="25">
        <v>1.5</v>
      </c>
      <c r="O38" s="25">
        <v>3.1</v>
      </c>
      <c r="P38" s="25">
        <v>2.1</v>
      </c>
      <c r="Q38" s="25">
        <v>1.9</v>
      </c>
      <c r="R38" s="25">
        <v>1</v>
      </c>
      <c r="S38" s="25">
        <v>0.9</v>
      </c>
      <c r="T38" s="25">
        <v>2.2999999999999998</v>
      </c>
      <c r="U38" s="25">
        <v>1.3</v>
      </c>
      <c r="V38" s="25">
        <v>2.6</v>
      </c>
      <c r="W38" s="25">
        <v>2.4</v>
      </c>
      <c r="X38" s="4">
        <v>89</v>
      </c>
      <c r="Y38" s="4">
        <v>82</v>
      </c>
      <c r="Z38" s="4">
        <v>85</v>
      </c>
      <c r="AA38" s="4">
        <v>81</v>
      </c>
      <c r="AB38" s="4">
        <v>88</v>
      </c>
      <c r="AC38" s="4">
        <v>85</v>
      </c>
      <c r="AD38" s="4">
        <v>88</v>
      </c>
      <c r="AE38" s="4">
        <v>91</v>
      </c>
      <c r="AF38" s="4">
        <v>90</v>
      </c>
      <c r="AG38" s="4">
        <v>84</v>
      </c>
      <c r="AH38" s="4">
        <v>88</v>
      </c>
      <c r="AI38" s="4">
        <v>93</v>
      </c>
      <c r="AJ38" s="4">
        <v>80</v>
      </c>
      <c r="AK38" s="4">
        <v>87</v>
      </c>
      <c r="AL38" s="4">
        <v>85</v>
      </c>
      <c r="AM38" s="4">
        <v>87</v>
      </c>
      <c r="AP38" s="4">
        <v>2</v>
      </c>
      <c r="AQ38" s="4">
        <v>20</v>
      </c>
      <c r="AR38" s="4">
        <v>20</v>
      </c>
      <c r="AS38" s="4">
        <v>20</v>
      </c>
      <c r="AT38" s="4">
        <v>15</v>
      </c>
      <c r="AU38" s="4" t="s">
        <v>107</v>
      </c>
      <c r="AV38" s="4">
        <v>30</v>
      </c>
      <c r="AW38" s="4">
        <v>20</v>
      </c>
      <c r="AX38" s="4">
        <v>25</v>
      </c>
      <c r="AY38" s="4">
        <v>10</v>
      </c>
      <c r="AZ38" s="4" t="s">
        <v>107</v>
      </c>
      <c r="BA38" s="31"/>
      <c r="BB38" s="30"/>
      <c r="BC38" s="25"/>
    </row>
    <row r="39" spans="1:66">
      <c r="A39" t="s">
        <v>64</v>
      </c>
      <c r="B39" s="6" t="s">
        <v>26</v>
      </c>
      <c r="C39" s="15" t="s">
        <v>288</v>
      </c>
      <c r="D39" t="s">
        <v>27</v>
      </c>
      <c r="E39" t="s">
        <v>28</v>
      </c>
      <c r="F39" t="s">
        <v>36</v>
      </c>
      <c r="G39" s="4">
        <v>1</v>
      </c>
      <c r="H39" s="25">
        <v>0.8</v>
      </c>
      <c r="I39" s="25">
        <v>4.5</v>
      </c>
      <c r="J39" s="25">
        <v>1.4</v>
      </c>
      <c r="K39" s="25">
        <v>2.6</v>
      </c>
      <c r="L39" s="25">
        <v>1.9</v>
      </c>
      <c r="M39" s="25">
        <v>0</v>
      </c>
      <c r="N39" s="25">
        <v>0</v>
      </c>
      <c r="O39" s="25">
        <v>1.9</v>
      </c>
      <c r="P39" s="25">
        <v>0.6</v>
      </c>
      <c r="Q39" s="25">
        <v>0</v>
      </c>
      <c r="R39" s="25">
        <v>0.9</v>
      </c>
      <c r="S39" s="25">
        <v>0.6</v>
      </c>
      <c r="T39" s="25">
        <v>1.8</v>
      </c>
      <c r="U39" s="25">
        <v>1.1000000000000001</v>
      </c>
      <c r="V39" s="25">
        <v>0.3</v>
      </c>
      <c r="W39" s="25">
        <v>0.1</v>
      </c>
      <c r="X39" s="4">
        <v>91</v>
      </c>
      <c r="Y39" s="4">
        <v>96</v>
      </c>
      <c r="Z39" s="4">
        <v>93</v>
      </c>
      <c r="AA39" s="4">
        <v>96</v>
      </c>
      <c r="AB39" s="4">
        <v>94</v>
      </c>
      <c r="AC39" s="4">
        <v>95</v>
      </c>
      <c r="AD39" s="4">
        <v>96</v>
      </c>
      <c r="AE39" s="4">
        <v>95</v>
      </c>
      <c r="AF39" s="4">
        <v>95</v>
      </c>
      <c r="AG39" s="4">
        <v>90</v>
      </c>
      <c r="AH39" s="4">
        <v>95</v>
      </c>
      <c r="AI39" s="4">
        <v>95</v>
      </c>
      <c r="AJ39" s="4">
        <v>96</v>
      </c>
      <c r="AK39" s="4">
        <v>95</v>
      </c>
      <c r="AL39" s="4">
        <v>95</v>
      </c>
      <c r="AM39" s="4">
        <v>95</v>
      </c>
      <c r="AP39" s="4">
        <v>26</v>
      </c>
      <c r="AQ39" s="4">
        <v>40</v>
      </c>
      <c r="AR39" s="4">
        <v>40</v>
      </c>
      <c r="AS39" s="4">
        <v>30</v>
      </c>
      <c r="AT39" s="4">
        <v>40</v>
      </c>
      <c r="AU39" s="4" t="s">
        <v>107</v>
      </c>
      <c r="AV39" s="4">
        <v>60</v>
      </c>
      <c r="AW39" s="4">
        <v>10</v>
      </c>
      <c r="AX39" s="4">
        <v>5</v>
      </c>
      <c r="AY39" s="4">
        <v>5</v>
      </c>
      <c r="AZ39" s="4" t="s">
        <v>107</v>
      </c>
      <c r="BA39" s="31"/>
      <c r="BB39" s="30"/>
      <c r="BC39" s="25"/>
      <c r="BD39" s="11"/>
    </row>
    <row r="40" spans="1:66">
      <c r="A40" t="s">
        <v>78</v>
      </c>
      <c r="B40" s="6" t="s">
        <v>26</v>
      </c>
      <c r="C40" s="15" t="s">
        <v>289</v>
      </c>
      <c r="D40" t="s">
        <v>27</v>
      </c>
      <c r="E40" t="s">
        <v>28</v>
      </c>
      <c r="F40" t="s">
        <v>53</v>
      </c>
      <c r="G40" s="4">
        <v>1</v>
      </c>
      <c r="H40" s="25">
        <v>4.4000000000000004</v>
      </c>
      <c r="I40" s="25">
        <v>4.0999999999999996</v>
      </c>
      <c r="J40" s="25">
        <v>5.7</v>
      </c>
      <c r="K40" s="25">
        <v>4.0999999999999996</v>
      </c>
      <c r="L40" s="25">
        <v>5.4</v>
      </c>
      <c r="M40" s="25">
        <v>6.2</v>
      </c>
      <c r="N40" s="25">
        <v>6.4</v>
      </c>
      <c r="O40" s="25">
        <v>5.8</v>
      </c>
      <c r="P40" s="25">
        <v>2.2000000000000002</v>
      </c>
      <c r="Q40" s="25">
        <v>4</v>
      </c>
      <c r="R40" s="25">
        <v>2.6</v>
      </c>
      <c r="S40" s="25">
        <v>6.4</v>
      </c>
      <c r="T40" s="25">
        <v>1.7</v>
      </c>
      <c r="U40" s="25">
        <v>2.7</v>
      </c>
      <c r="V40" s="25">
        <v>3.7</v>
      </c>
      <c r="W40" s="25">
        <v>3.2</v>
      </c>
      <c r="X40" s="4">
        <v>95</v>
      </c>
      <c r="Y40" s="4">
        <v>92</v>
      </c>
      <c r="Z40" s="4">
        <v>94</v>
      </c>
      <c r="AA40" s="4">
        <v>91</v>
      </c>
      <c r="AB40" s="4">
        <v>89</v>
      </c>
      <c r="AC40" s="4">
        <v>82</v>
      </c>
      <c r="AD40" s="4">
        <v>91</v>
      </c>
      <c r="AE40" s="4">
        <v>90</v>
      </c>
      <c r="AF40" s="4">
        <v>95</v>
      </c>
      <c r="AG40" s="4">
        <v>95</v>
      </c>
      <c r="AH40" s="4">
        <v>91</v>
      </c>
      <c r="AI40" s="4">
        <v>93</v>
      </c>
      <c r="AJ40" s="4">
        <v>93</v>
      </c>
      <c r="AK40" s="4">
        <v>93</v>
      </c>
      <c r="AL40" s="4">
        <v>90</v>
      </c>
      <c r="AM40" s="4">
        <v>93</v>
      </c>
      <c r="AP40" s="4">
        <v>10</v>
      </c>
      <c r="AQ40" s="4">
        <v>25</v>
      </c>
      <c r="AR40" s="4">
        <v>15</v>
      </c>
      <c r="AS40" s="4">
        <v>20</v>
      </c>
      <c r="AT40" s="4" t="s">
        <v>107</v>
      </c>
      <c r="AU40" s="4" t="s">
        <v>107</v>
      </c>
      <c r="AV40" s="4">
        <v>15</v>
      </c>
      <c r="AW40" s="4">
        <v>20</v>
      </c>
      <c r="AX40" s="4">
        <v>10</v>
      </c>
      <c r="AY40" s="4" t="s">
        <v>107</v>
      </c>
      <c r="AZ40" s="4" t="s">
        <v>107</v>
      </c>
      <c r="BA40" s="31"/>
      <c r="BB40" s="30"/>
      <c r="BC40" s="25"/>
    </row>
    <row r="41" spans="1:66">
      <c r="A41" t="s">
        <v>66</v>
      </c>
      <c r="B41" s="6" t="s">
        <v>26</v>
      </c>
      <c r="C41" s="15" t="s">
        <v>290</v>
      </c>
      <c r="D41" t="s">
        <v>27</v>
      </c>
      <c r="E41" t="s">
        <v>28</v>
      </c>
      <c r="F41" t="s">
        <v>53</v>
      </c>
      <c r="G41" s="4">
        <v>1</v>
      </c>
      <c r="H41" s="25">
        <v>6.1</v>
      </c>
      <c r="I41" s="25">
        <v>3.9</v>
      </c>
      <c r="J41" s="25">
        <v>4.5999999999999996</v>
      </c>
      <c r="K41" s="25">
        <v>3.4</v>
      </c>
      <c r="L41" s="25">
        <v>3.9</v>
      </c>
      <c r="M41" s="25">
        <v>3.2</v>
      </c>
      <c r="N41" s="25">
        <v>4.7</v>
      </c>
      <c r="O41" s="25">
        <v>5</v>
      </c>
      <c r="P41" s="25">
        <v>5.2</v>
      </c>
      <c r="Q41" s="25">
        <v>2.7</v>
      </c>
      <c r="R41" s="25">
        <v>6.9</v>
      </c>
      <c r="S41" s="25">
        <v>5</v>
      </c>
      <c r="T41" s="25">
        <v>3.9</v>
      </c>
      <c r="U41" s="25">
        <v>7.1</v>
      </c>
      <c r="V41" s="25">
        <v>4.5</v>
      </c>
      <c r="W41" s="25">
        <v>9.1999999999999993</v>
      </c>
      <c r="X41" s="4">
        <v>90</v>
      </c>
      <c r="Y41" s="4">
        <v>92</v>
      </c>
      <c r="Z41" s="4">
        <v>85</v>
      </c>
      <c r="AA41" s="4">
        <v>83</v>
      </c>
      <c r="AB41" s="4">
        <v>86</v>
      </c>
      <c r="AC41" s="4">
        <v>96</v>
      </c>
      <c r="AD41" s="4">
        <v>95</v>
      </c>
      <c r="AE41" s="4">
        <v>90</v>
      </c>
      <c r="AF41" s="4">
        <v>94</v>
      </c>
      <c r="AG41" s="4">
        <v>95</v>
      </c>
      <c r="AH41" s="4">
        <v>94</v>
      </c>
      <c r="AI41" s="4">
        <v>95</v>
      </c>
      <c r="AJ41" s="4">
        <v>93</v>
      </c>
      <c r="AK41" s="4">
        <v>92</v>
      </c>
      <c r="AL41" s="4">
        <v>93</v>
      </c>
      <c r="AM41" s="4">
        <v>91</v>
      </c>
      <c r="AP41" s="4">
        <v>2</v>
      </c>
      <c r="AQ41" s="4">
        <v>30</v>
      </c>
      <c r="AR41" s="4">
        <v>30</v>
      </c>
      <c r="AS41" s="4">
        <v>40</v>
      </c>
      <c r="AT41" s="4">
        <v>50</v>
      </c>
      <c r="AU41" s="4" t="s">
        <v>107</v>
      </c>
      <c r="AV41" s="4">
        <v>75</v>
      </c>
      <c r="AW41" s="4">
        <v>80</v>
      </c>
      <c r="AX41" s="4">
        <v>70</v>
      </c>
      <c r="AY41" s="4">
        <v>75</v>
      </c>
      <c r="AZ41" s="4" t="s">
        <v>107</v>
      </c>
      <c r="BA41" s="31"/>
      <c r="BB41" s="30"/>
      <c r="BC41" s="25"/>
      <c r="BD41" t="s">
        <v>291</v>
      </c>
    </row>
    <row r="42" spans="1:66">
      <c r="A42" t="s">
        <v>37</v>
      </c>
      <c r="B42" s="6" t="s">
        <v>26</v>
      </c>
      <c r="C42" s="15" t="s">
        <v>292</v>
      </c>
      <c r="D42" t="s">
        <v>27</v>
      </c>
      <c r="E42" t="s">
        <v>28</v>
      </c>
      <c r="F42" t="s">
        <v>53</v>
      </c>
      <c r="G42" s="4">
        <v>1</v>
      </c>
      <c r="H42" s="25">
        <v>2</v>
      </c>
      <c r="I42" s="25">
        <v>4</v>
      </c>
      <c r="J42" s="25">
        <v>4</v>
      </c>
      <c r="K42" s="25">
        <v>4</v>
      </c>
      <c r="L42" s="25">
        <v>3.5</v>
      </c>
      <c r="M42" s="25">
        <v>2.2000000000000002</v>
      </c>
      <c r="N42" s="25">
        <v>2.5</v>
      </c>
      <c r="O42" s="25">
        <v>3.5</v>
      </c>
      <c r="P42" s="25">
        <v>1</v>
      </c>
      <c r="Q42" s="25">
        <v>2</v>
      </c>
      <c r="R42" s="25">
        <v>0</v>
      </c>
      <c r="S42" s="25">
        <v>4</v>
      </c>
      <c r="T42" s="25">
        <v>3</v>
      </c>
      <c r="U42" s="25">
        <v>5</v>
      </c>
      <c r="V42" s="25">
        <v>3</v>
      </c>
      <c r="W42" s="25">
        <v>4</v>
      </c>
      <c r="X42" s="4">
        <v>86</v>
      </c>
      <c r="Y42" s="4">
        <v>90</v>
      </c>
      <c r="Z42" s="4">
        <v>89</v>
      </c>
      <c r="AA42" s="4">
        <v>88</v>
      </c>
      <c r="AB42" s="4">
        <v>82</v>
      </c>
      <c r="AC42" s="4">
        <v>81</v>
      </c>
      <c r="AD42" s="4">
        <v>82</v>
      </c>
      <c r="AE42" s="4">
        <v>86</v>
      </c>
      <c r="AF42" s="4">
        <v>91</v>
      </c>
      <c r="AG42" s="4">
        <v>86</v>
      </c>
      <c r="AH42" s="4">
        <v>81</v>
      </c>
      <c r="AI42" s="4">
        <v>92</v>
      </c>
      <c r="AJ42" s="4">
        <v>89</v>
      </c>
      <c r="AK42" s="4">
        <v>87</v>
      </c>
      <c r="AL42" s="4">
        <v>86</v>
      </c>
      <c r="AM42" s="4">
        <v>88</v>
      </c>
      <c r="AP42" s="4">
        <v>6</v>
      </c>
      <c r="AQ42" s="4">
        <v>40</v>
      </c>
      <c r="AR42" s="4">
        <v>80</v>
      </c>
      <c r="AS42" s="4">
        <v>40</v>
      </c>
      <c r="AT42" s="4">
        <v>20</v>
      </c>
      <c r="AU42" s="4" t="s">
        <v>107</v>
      </c>
      <c r="AV42" s="4">
        <v>5</v>
      </c>
      <c r="AW42" s="4">
        <v>20</v>
      </c>
      <c r="AX42" s="4">
        <v>15</v>
      </c>
      <c r="AY42" s="4">
        <v>5</v>
      </c>
      <c r="AZ42" s="4" t="s">
        <v>107</v>
      </c>
      <c r="BA42" s="31"/>
      <c r="BB42" s="30"/>
      <c r="BC42" s="25"/>
      <c r="BD42" t="s">
        <v>293</v>
      </c>
    </row>
    <row r="46" spans="1:66">
      <c r="BD46" s="4"/>
      <c r="BE46" s="4"/>
      <c r="BF46" s="4"/>
      <c r="BG46" s="4"/>
      <c r="BH46" s="4"/>
      <c r="BI46" s="4"/>
      <c r="BJ46" s="4"/>
      <c r="BK46" s="4"/>
      <c r="BL46" s="4"/>
      <c r="BM46" s="4"/>
      <c r="BN46" s="4"/>
    </row>
    <row r="47" spans="1:66">
      <c r="BD47" s="4"/>
      <c r="BE47" s="4"/>
      <c r="BF47" s="4"/>
      <c r="BG47" s="4"/>
      <c r="BH47" s="4"/>
      <c r="BI47" s="4"/>
      <c r="BJ47" s="4"/>
      <c r="BK47" s="4"/>
      <c r="BL47" s="4"/>
      <c r="BM47" s="4"/>
      <c r="BN47" s="4"/>
    </row>
    <row r="48" spans="1:66">
      <c r="BD48" s="4"/>
      <c r="BE48" s="4"/>
      <c r="BF48" s="4"/>
      <c r="BG48" s="4"/>
      <c r="BH48" s="4"/>
      <c r="BI48" s="4"/>
      <c r="BJ48" s="4"/>
      <c r="BK48" s="4"/>
      <c r="BL48" s="4"/>
      <c r="BM48" s="4"/>
      <c r="BN48" s="4"/>
    </row>
    <row r="49" spans="56:66">
      <c r="BD49" s="4"/>
      <c r="BE49" s="4"/>
      <c r="BF49" s="4"/>
      <c r="BG49" s="4"/>
      <c r="BH49" s="4"/>
      <c r="BI49" s="4"/>
      <c r="BJ49" s="4"/>
      <c r="BK49" s="4"/>
      <c r="BL49" s="4"/>
      <c r="BM49" s="4"/>
      <c r="BN49" s="4"/>
    </row>
    <row r="50" spans="56:66">
      <c r="BD50" s="4"/>
      <c r="BE50" s="4"/>
      <c r="BF50" s="4"/>
      <c r="BG50" s="4"/>
      <c r="BH50" s="4"/>
      <c r="BI50" s="4"/>
      <c r="BJ50" s="4"/>
      <c r="BK50" s="4"/>
      <c r="BL50" s="4"/>
      <c r="BM50" s="4"/>
      <c r="BN50" s="4"/>
    </row>
    <row r="51" spans="56:66">
      <c r="BD51" s="4"/>
      <c r="BE51" s="4"/>
      <c r="BF51" s="4"/>
      <c r="BG51" s="4"/>
      <c r="BH51" s="4"/>
      <c r="BI51" s="4"/>
      <c r="BJ51" s="4"/>
      <c r="BK51" s="4"/>
      <c r="BL51" s="4"/>
      <c r="BM51" s="4"/>
      <c r="BN51" s="4"/>
    </row>
    <row r="52" spans="56:66">
      <c r="BD52" s="4"/>
      <c r="BE52" s="4"/>
      <c r="BF52" s="4"/>
      <c r="BG52" s="4"/>
      <c r="BH52" s="4"/>
      <c r="BI52" s="4"/>
      <c r="BJ52" s="4"/>
      <c r="BK52" s="4"/>
      <c r="BL52" s="4"/>
      <c r="BM52" s="4"/>
      <c r="BN52" s="4"/>
    </row>
    <row r="53" spans="56:66">
      <c r="BD53" s="4"/>
      <c r="BE53" s="4"/>
      <c r="BF53" s="4"/>
      <c r="BG53" s="4"/>
      <c r="BH53" s="4"/>
      <c r="BI53" s="4"/>
      <c r="BJ53" s="4"/>
      <c r="BK53" s="4"/>
      <c r="BL53" s="4"/>
      <c r="BM53" s="4"/>
      <c r="BN53" s="4"/>
    </row>
    <row r="54" spans="56:66">
      <c r="BD54" s="4"/>
      <c r="BE54" s="4"/>
      <c r="BF54" s="4"/>
      <c r="BG54" s="4"/>
      <c r="BH54" s="4"/>
      <c r="BI54" s="4"/>
      <c r="BJ54" s="4"/>
      <c r="BK54" s="4"/>
      <c r="BL54" s="4"/>
      <c r="BM54" s="4"/>
      <c r="BN54" s="4"/>
    </row>
    <row r="55" spans="56:66">
      <c r="BD55" s="4"/>
      <c r="BE55" s="4"/>
      <c r="BF55" s="4"/>
      <c r="BG55" s="4"/>
      <c r="BH55" s="4"/>
      <c r="BI55" s="4"/>
      <c r="BJ55" s="4"/>
      <c r="BK55" s="4"/>
      <c r="BL55" s="4"/>
      <c r="BM55" s="4"/>
      <c r="BN55" s="4"/>
    </row>
    <row r="56" spans="56:66">
      <c r="BD56" s="4"/>
      <c r="BE56" s="4"/>
      <c r="BF56" s="4"/>
      <c r="BG56" s="4"/>
      <c r="BH56" s="4"/>
      <c r="BI56" s="4"/>
      <c r="BJ56" s="4"/>
      <c r="BK56" s="4"/>
      <c r="BL56" s="4"/>
      <c r="BM56" s="4"/>
      <c r="BN56" s="4"/>
    </row>
    <row r="57" spans="56:66">
      <c r="BD57" s="4"/>
      <c r="BE57" s="4"/>
      <c r="BF57" s="4"/>
      <c r="BG57" s="4"/>
      <c r="BH57" s="4"/>
      <c r="BI57" s="4"/>
      <c r="BJ57" s="4"/>
      <c r="BK57" s="4"/>
      <c r="BL57" s="4"/>
      <c r="BM57" s="4"/>
      <c r="BN57" s="4"/>
    </row>
    <row r="58" spans="56:66">
      <c r="BD58" s="4"/>
      <c r="BE58" s="4"/>
      <c r="BF58" s="4"/>
      <c r="BG58" s="4"/>
      <c r="BH58" s="4"/>
      <c r="BI58" s="4"/>
      <c r="BJ58" s="4"/>
      <c r="BK58" s="4"/>
      <c r="BL58" s="4"/>
      <c r="BM58" s="4"/>
      <c r="BN58" s="4"/>
    </row>
    <row r="59" spans="56:66">
      <c r="BD59" s="4"/>
      <c r="BE59" s="4"/>
      <c r="BF59" s="4"/>
      <c r="BG59" s="4"/>
      <c r="BH59" s="4"/>
      <c r="BI59" s="4"/>
      <c r="BJ59" s="4"/>
      <c r="BK59" s="4"/>
      <c r="BL59" s="4"/>
      <c r="BM59" s="4"/>
      <c r="BN59" s="4"/>
    </row>
    <row r="60" spans="56:66">
      <c r="BD60" s="4"/>
      <c r="BE60" s="4"/>
      <c r="BF60" s="4"/>
      <c r="BG60" s="4"/>
      <c r="BH60" s="4"/>
      <c r="BI60" s="4"/>
      <c r="BJ60" s="4"/>
      <c r="BK60" s="4"/>
      <c r="BL60" s="4"/>
      <c r="BM60" s="4"/>
      <c r="BN60" s="4"/>
    </row>
    <row r="61" spans="56:66">
      <c r="BD61" s="4"/>
      <c r="BE61" s="4"/>
      <c r="BF61" s="4"/>
      <c r="BG61" s="4"/>
      <c r="BH61" s="4"/>
      <c r="BI61" s="4"/>
      <c r="BJ61" s="4"/>
      <c r="BK61" s="4"/>
      <c r="BL61" s="4"/>
      <c r="BM61" s="4"/>
      <c r="BN61" s="4"/>
    </row>
    <row r="62" spans="56:66">
      <c r="BD62" s="4"/>
      <c r="BE62" s="4"/>
      <c r="BF62" s="4"/>
      <c r="BG62" s="4"/>
      <c r="BH62" s="4"/>
      <c r="BI62" s="4"/>
      <c r="BJ62" s="4"/>
      <c r="BK62" s="4"/>
      <c r="BL62" s="4"/>
      <c r="BM62" s="4"/>
      <c r="BN62" s="4"/>
    </row>
    <row r="63" spans="56:66">
      <c r="BD63" s="4"/>
      <c r="BE63" s="4"/>
      <c r="BF63" s="4"/>
      <c r="BG63" s="4"/>
      <c r="BH63" s="4"/>
      <c r="BI63" s="4"/>
      <c r="BJ63" s="4"/>
      <c r="BK63" s="4"/>
      <c r="BL63" s="4"/>
      <c r="BM63" s="4"/>
      <c r="BN63" s="4"/>
    </row>
    <row r="64" spans="56:66">
      <c r="BD64" s="4"/>
      <c r="BE64" s="4"/>
      <c r="BF64" s="4"/>
      <c r="BG64" s="4"/>
      <c r="BH64" s="4"/>
      <c r="BI64" s="4"/>
      <c r="BJ64" s="4"/>
      <c r="BK64" s="4"/>
      <c r="BL64" s="4"/>
      <c r="BM64" s="4"/>
      <c r="BN64" s="4"/>
    </row>
    <row r="65" spans="56:66">
      <c r="BD65" s="4"/>
      <c r="BE65" s="4"/>
      <c r="BF65" s="4"/>
      <c r="BG65" s="4"/>
      <c r="BH65" s="4"/>
      <c r="BI65" s="4"/>
      <c r="BJ65" s="4"/>
      <c r="BK65" s="4"/>
      <c r="BL65" s="4"/>
      <c r="BM65" s="4"/>
      <c r="BN65" s="4"/>
    </row>
    <row r="66" spans="56:66">
      <c r="BD66" s="4"/>
      <c r="BE66" s="4"/>
      <c r="BF66" s="4"/>
      <c r="BG66" s="4"/>
      <c r="BH66" s="4"/>
      <c r="BI66" s="4"/>
      <c r="BJ66" s="4"/>
      <c r="BK66" s="4"/>
      <c r="BL66" s="4"/>
      <c r="BM66" s="4"/>
      <c r="BN66" s="4"/>
    </row>
    <row r="67" spans="56:66">
      <c r="BD67" s="4"/>
      <c r="BE67" s="4"/>
      <c r="BF67" s="4"/>
      <c r="BG67" s="4"/>
      <c r="BH67" s="4"/>
      <c r="BI67" s="4"/>
      <c r="BJ67" s="4"/>
      <c r="BK67" s="4"/>
      <c r="BL67" s="4"/>
      <c r="BM67" s="4"/>
      <c r="BN67" s="4"/>
    </row>
    <row r="68" spans="56:66">
      <c r="BD68" s="4"/>
      <c r="BE68" s="4"/>
      <c r="BF68" s="4"/>
      <c r="BG68" s="4"/>
      <c r="BH68" s="4"/>
      <c r="BI68" s="4"/>
      <c r="BJ68" s="4"/>
      <c r="BK68" s="4"/>
      <c r="BL68" s="4"/>
      <c r="BM68" s="4"/>
      <c r="BN68" s="4"/>
    </row>
    <row r="69" spans="56:66">
      <c r="BD69" s="4"/>
      <c r="BE69" s="4"/>
      <c r="BF69" s="4"/>
      <c r="BG69" s="4"/>
      <c r="BH69" s="4"/>
      <c r="BI69" s="4"/>
      <c r="BJ69" s="4"/>
      <c r="BK69" s="4"/>
      <c r="BL69" s="4"/>
      <c r="BM69" s="4"/>
      <c r="BN69" s="4"/>
    </row>
    <row r="70" spans="56:66">
      <c r="BD70" s="4"/>
      <c r="BE70" s="4"/>
      <c r="BF70" s="4"/>
      <c r="BG70" s="4"/>
      <c r="BH70" s="4"/>
      <c r="BI70" s="4"/>
      <c r="BJ70" s="4"/>
      <c r="BK70" s="4"/>
      <c r="BL70" s="4"/>
      <c r="BM70" s="4"/>
      <c r="BN70" s="4"/>
    </row>
    <row r="71" spans="56:66">
      <c r="BD71" s="4"/>
      <c r="BE71" s="4"/>
      <c r="BF71" s="4"/>
      <c r="BG71" s="4"/>
      <c r="BH71" s="4"/>
      <c r="BI71" s="4"/>
      <c r="BJ71" s="4"/>
      <c r="BK71" s="4"/>
      <c r="BL71" s="4"/>
      <c r="BM71" s="4"/>
      <c r="BN71" s="4"/>
    </row>
    <row r="72" spans="56:66">
      <c r="BD72" s="4"/>
      <c r="BE72" s="4"/>
      <c r="BF72" s="4"/>
      <c r="BG72" s="4"/>
      <c r="BH72" s="4"/>
      <c r="BI72" s="4"/>
      <c r="BJ72" s="4"/>
      <c r="BK72" s="4"/>
      <c r="BL72" s="4"/>
      <c r="BM72" s="4"/>
      <c r="BN72" s="4"/>
    </row>
    <row r="73" spans="56:66">
      <c r="BD73" s="4"/>
      <c r="BE73" s="4"/>
      <c r="BF73" s="4"/>
      <c r="BG73" s="4"/>
      <c r="BH73" s="4"/>
      <c r="BI73" s="4"/>
      <c r="BJ73" s="4"/>
      <c r="BK73" s="4"/>
      <c r="BL73" s="4"/>
      <c r="BM73" s="4"/>
      <c r="BN73" s="4"/>
    </row>
    <row r="74" spans="56:66">
      <c r="BD74" s="4"/>
      <c r="BE74" s="4"/>
      <c r="BF74" s="4"/>
      <c r="BG74" s="4"/>
      <c r="BH74" s="4"/>
      <c r="BI74" s="4"/>
      <c r="BJ74" s="4"/>
      <c r="BK74" s="4"/>
      <c r="BL74" s="4"/>
      <c r="BM74" s="4"/>
      <c r="BN74" s="4"/>
    </row>
    <row r="75" spans="56:66">
      <c r="BD75" s="4"/>
      <c r="BE75" s="4"/>
      <c r="BF75" s="4"/>
      <c r="BG75" s="4"/>
      <c r="BH75" s="4"/>
      <c r="BI75" s="4"/>
      <c r="BJ75" s="4"/>
      <c r="BK75" s="4"/>
      <c r="BL75" s="4"/>
      <c r="BM75" s="4"/>
      <c r="BN75" s="4"/>
    </row>
    <row r="76" spans="56:66">
      <c r="BD76" s="4"/>
      <c r="BE76" s="4"/>
      <c r="BF76" s="4"/>
      <c r="BG76" s="4"/>
      <c r="BH76" s="4"/>
      <c r="BI76" s="4"/>
      <c r="BJ76" s="4"/>
      <c r="BK76" s="4"/>
      <c r="BL76" s="4"/>
      <c r="BM76" s="4"/>
      <c r="BN76" s="4"/>
    </row>
    <row r="77" spans="56:66">
      <c r="BD77" s="4"/>
      <c r="BE77" s="4"/>
      <c r="BF77" s="4"/>
      <c r="BG77" s="4"/>
      <c r="BH77" s="4"/>
      <c r="BI77" s="4"/>
      <c r="BJ77" s="4"/>
      <c r="BK77" s="4"/>
      <c r="BL77" s="4"/>
      <c r="BM77" s="4"/>
      <c r="BN77" s="4"/>
    </row>
    <row r="78" spans="56:66">
      <c r="BD78" s="4"/>
      <c r="BE78" s="4"/>
      <c r="BF78" s="4"/>
      <c r="BG78" s="4"/>
      <c r="BH78" s="4"/>
      <c r="BI78" s="4"/>
      <c r="BJ78" s="4"/>
      <c r="BK78" s="4"/>
      <c r="BL78" s="4"/>
      <c r="BM78" s="4"/>
      <c r="BN78" s="4"/>
    </row>
    <row r="79" spans="56:66">
      <c r="BD79" s="4"/>
      <c r="BE79" s="4"/>
      <c r="BF79" s="4"/>
      <c r="BG79" s="4"/>
      <c r="BH79" s="4"/>
      <c r="BI79" s="4"/>
      <c r="BJ79" s="4"/>
      <c r="BK79" s="4"/>
      <c r="BL79" s="4"/>
      <c r="BM79" s="4"/>
      <c r="BN79" s="4"/>
    </row>
    <row r="80" spans="56:66">
      <c r="BD80" s="4"/>
      <c r="BE80" s="4"/>
      <c r="BF80" s="4"/>
      <c r="BG80" s="4"/>
      <c r="BH80" s="4"/>
      <c r="BI80" s="4"/>
      <c r="BJ80" s="4"/>
      <c r="BK80" s="4"/>
      <c r="BL80" s="4"/>
      <c r="BM80" s="4"/>
      <c r="BN80" s="4"/>
    </row>
    <row r="81" spans="56:66">
      <c r="BD81" s="4"/>
      <c r="BE81" s="4"/>
      <c r="BF81" s="4"/>
      <c r="BG81" s="4"/>
      <c r="BH81" s="4"/>
      <c r="BI81" s="4"/>
      <c r="BJ81" s="4"/>
      <c r="BK81" s="4"/>
      <c r="BL81" s="4"/>
      <c r="BM81" s="4"/>
      <c r="BN81" s="4"/>
    </row>
    <row r="82" spans="56:66">
      <c r="BD82" s="4"/>
      <c r="BE82" s="4"/>
      <c r="BF82" s="4"/>
      <c r="BG82" s="4"/>
      <c r="BH82" s="4"/>
      <c r="BI82" s="4"/>
      <c r="BJ82" s="4"/>
      <c r="BK82" s="4"/>
      <c r="BL82" s="4"/>
      <c r="BM82" s="4"/>
      <c r="BN82" s="4"/>
    </row>
    <row r="83" spans="56:66">
      <c r="BD83" s="4"/>
      <c r="BE83" s="4"/>
      <c r="BF83" s="4"/>
      <c r="BG83" s="4"/>
      <c r="BH83" s="4"/>
      <c r="BI83" s="4"/>
      <c r="BJ83" s="4"/>
      <c r="BK83" s="4"/>
      <c r="BL83" s="4"/>
      <c r="BM83" s="4"/>
      <c r="BN83" s="4"/>
    </row>
    <row r="84" spans="56:66">
      <c r="BD84" s="4"/>
      <c r="BE84" s="4"/>
      <c r="BF84" s="4"/>
      <c r="BG84" s="4"/>
      <c r="BH84" s="4"/>
      <c r="BI84" s="4"/>
      <c r="BJ84" s="4"/>
      <c r="BK84" s="4"/>
      <c r="BL84" s="4"/>
      <c r="BM84" s="4"/>
      <c r="BN84" s="4"/>
    </row>
    <row r="85" spans="56:66">
      <c r="BD85" s="4"/>
      <c r="BE85" s="4"/>
      <c r="BF85" s="4"/>
      <c r="BG85" s="4"/>
      <c r="BH85" s="4"/>
      <c r="BI85" s="4"/>
      <c r="BJ85" s="4"/>
      <c r="BK85" s="4"/>
      <c r="BL85" s="4"/>
      <c r="BM85" s="4"/>
      <c r="BN85" s="4"/>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85"/>
  <sheetViews>
    <sheetView zoomScaleNormal="100" zoomScalePageLayoutView="150" workbookViewId="0">
      <pane xSplit="1" ySplit="2" topLeftCell="B11" activePane="bottomRight" state="frozen"/>
      <selection pane="bottomRight" activeCell="A43" sqref="A43"/>
      <selection pane="bottomLeft" activeCell="A3" sqref="A3"/>
      <selection pane="topRight" activeCell="B1" sqref="B1"/>
    </sheetView>
  </sheetViews>
  <sheetFormatPr defaultColWidth="8.85546875" defaultRowHeight="15"/>
  <cols>
    <col min="2" max="2" width="11.85546875" style="2" bestFit="1" customWidth="1"/>
    <col min="3" max="3" width="10.7109375" style="16" bestFit="1" customWidth="1"/>
    <col min="4" max="5" width="12" customWidth="1"/>
    <col min="6" max="6" width="13.42578125" bestFit="1" customWidth="1"/>
    <col min="7" max="7" width="9.85546875" style="4" customWidth="1"/>
    <col min="8" max="9" width="6.42578125" style="4" bestFit="1" customWidth="1"/>
    <col min="10" max="10" width="7.42578125" style="4" bestFit="1" customWidth="1"/>
    <col min="11" max="15" width="6.42578125" style="4" bestFit="1" customWidth="1"/>
    <col min="16" max="19" width="7.42578125" style="4" bestFit="1" customWidth="1"/>
    <col min="20" max="22" width="6.42578125" style="4" bestFit="1" customWidth="1"/>
    <col min="23" max="23" width="7.42578125" style="4" bestFit="1" customWidth="1"/>
    <col min="24" max="27" width="4.85546875" style="4" bestFit="1" customWidth="1"/>
    <col min="28" max="29" width="4.140625" style="4" bestFit="1" customWidth="1"/>
    <col min="30" max="30" width="4.85546875" style="4" bestFit="1" customWidth="1"/>
    <col min="31" max="31" width="4.140625" style="4" customWidth="1"/>
    <col min="32" max="35" width="5.140625" style="4" bestFit="1" customWidth="1"/>
    <col min="36" max="39" width="5.7109375" style="4" bestFit="1" customWidth="1"/>
    <col min="40" max="40" width="7.42578125" style="4" bestFit="1" customWidth="1"/>
    <col min="41" max="41" width="12.7109375" style="4" hidden="1" customWidth="1"/>
    <col min="42" max="42" width="12.7109375" style="4" customWidth="1"/>
    <col min="43" max="43" width="6" style="4" bestFit="1" customWidth="1"/>
    <col min="44" max="44" width="5" style="4" bestFit="1" customWidth="1"/>
    <col min="45" max="45" width="7.140625" style="4" bestFit="1" customWidth="1"/>
    <col min="46" max="46" width="3.7109375" style="4" bestFit="1" customWidth="1"/>
    <col min="47" max="47" width="8" style="4" bestFit="1" customWidth="1"/>
    <col min="48" max="48" width="6" style="4" bestFit="1" customWidth="1"/>
    <col min="49" max="49" width="5" style="4" bestFit="1" customWidth="1"/>
    <col min="50" max="50" width="7.140625" style="4" bestFit="1" customWidth="1"/>
    <col min="51" max="51" width="3.7109375" style="4" bestFit="1" customWidth="1"/>
    <col min="52" max="52" width="8" style="4" bestFit="1" customWidth="1"/>
    <col min="53" max="53" width="7.85546875" style="4" bestFit="1" customWidth="1"/>
    <col min="54" max="54" width="5.7109375" style="4" bestFit="1" customWidth="1"/>
    <col min="55" max="55" width="6.85546875" style="4" bestFit="1" customWidth="1"/>
  </cols>
  <sheetData>
    <row r="1" spans="1:56" s="8" customFormat="1" ht="30" customHeight="1">
      <c r="A1" s="78" t="s">
        <v>0</v>
      </c>
      <c r="B1" s="79" t="s">
        <v>294</v>
      </c>
      <c r="C1" s="81" t="s">
        <v>2</v>
      </c>
      <c r="D1" s="77" t="s">
        <v>3</v>
      </c>
      <c r="E1" s="77" t="s">
        <v>4</v>
      </c>
      <c r="F1" s="78" t="s">
        <v>5</v>
      </c>
      <c r="G1" s="77" t="s">
        <v>152</v>
      </c>
      <c r="H1" s="77" t="s">
        <v>9</v>
      </c>
      <c r="I1" s="77"/>
      <c r="J1" s="77"/>
      <c r="K1" s="77"/>
      <c r="L1" s="77"/>
      <c r="M1" s="77"/>
      <c r="N1" s="77"/>
      <c r="O1" s="77"/>
      <c r="P1" s="77"/>
      <c r="Q1" s="77"/>
      <c r="R1" s="77"/>
      <c r="S1" s="77"/>
      <c r="T1" s="77"/>
      <c r="U1" s="77"/>
      <c r="V1" s="77"/>
      <c r="W1" s="77"/>
      <c r="X1" s="77" t="s">
        <v>83</v>
      </c>
      <c r="Y1" s="77"/>
      <c r="Z1" s="77"/>
      <c r="AA1" s="77"/>
      <c r="AB1" s="77"/>
      <c r="AC1" s="77"/>
      <c r="AD1" s="77"/>
      <c r="AE1" s="77"/>
      <c r="AF1" s="77"/>
      <c r="AG1" s="77"/>
      <c r="AH1" s="77"/>
      <c r="AI1" s="77"/>
      <c r="AJ1" s="77"/>
      <c r="AK1" s="77"/>
      <c r="AL1" s="77"/>
      <c r="AM1" s="77"/>
      <c r="AN1" s="77" t="s">
        <v>11</v>
      </c>
      <c r="AO1" s="78" t="s">
        <v>84</v>
      </c>
      <c r="AP1" s="22"/>
      <c r="AQ1" s="77" t="s">
        <v>12</v>
      </c>
      <c r="AR1" s="77"/>
      <c r="AS1" s="77"/>
      <c r="AT1" s="77"/>
      <c r="AU1" s="77"/>
      <c r="AV1" s="77" t="s">
        <v>85</v>
      </c>
      <c r="AW1" s="77"/>
      <c r="AX1" s="77"/>
      <c r="AY1" s="77"/>
      <c r="AZ1" s="77"/>
      <c r="BA1" s="23"/>
      <c r="BB1" s="23"/>
      <c r="BC1" s="23"/>
    </row>
    <row r="2" spans="1:56" s="2" customFormat="1">
      <c r="A2" s="78"/>
      <c r="B2" s="80"/>
      <c r="C2" s="82"/>
      <c r="D2" s="77"/>
      <c r="E2" s="77"/>
      <c r="F2" s="78"/>
      <c r="G2" s="77"/>
      <c r="H2" s="1" t="s">
        <v>86</v>
      </c>
      <c r="I2" s="1" t="s">
        <v>87</v>
      </c>
      <c r="J2" s="1" t="s">
        <v>88</v>
      </c>
      <c r="K2" s="1" t="s">
        <v>89</v>
      </c>
      <c r="L2" s="1" t="s">
        <v>90</v>
      </c>
      <c r="M2" s="1" t="s">
        <v>91</v>
      </c>
      <c r="N2" s="1" t="s">
        <v>92</v>
      </c>
      <c r="O2" s="1" t="s">
        <v>93</v>
      </c>
      <c r="P2" s="1" t="s">
        <v>94</v>
      </c>
      <c r="Q2" s="1" t="s">
        <v>95</v>
      </c>
      <c r="R2" s="1" t="s">
        <v>96</v>
      </c>
      <c r="S2" s="1" t="s">
        <v>97</v>
      </c>
      <c r="T2" s="1" t="s">
        <v>98</v>
      </c>
      <c r="U2" s="1" t="s">
        <v>99</v>
      </c>
      <c r="V2" s="1" t="s">
        <v>100</v>
      </c>
      <c r="W2" s="1" t="s">
        <v>101</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77"/>
      <c r="AO2" s="78"/>
      <c r="AP2" s="22" t="s">
        <v>153</v>
      </c>
      <c r="AQ2" s="24" t="s">
        <v>232</v>
      </c>
      <c r="AR2" s="24" t="s">
        <v>233</v>
      </c>
      <c r="AS2" s="24" t="s">
        <v>234</v>
      </c>
      <c r="AT2" s="24" t="s">
        <v>235</v>
      </c>
      <c r="AU2" s="24" t="s">
        <v>236</v>
      </c>
      <c r="AV2" s="24" t="s">
        <v>232</v>
      </c>
      <c r="AW2" s="24" t="s">
        <v>233</v>
      </c>
      <c r="AX2" s="24" t="s">
        <v>234</v>
      </c>
      <c r="AY2" s="24" t="s">
        <v>235</v>
      </c>
      <c r="AZ2" s="24" t="s">
        <v>236</v>
      </c>
      <c r="BA2" s="23" t="s">
        <v>22</v>
      </c>
      <c r="BB2" s="23" t="s">
        <v>23</v>
      </c>
      <c r="BC2" s="23" t="s">
        <v>24</v>
      </c>
      <c r="BD2" s="2" t="s">
        <v>105</v>
      </c>
    </row>
    <row r="3" spans="1:56">
      <c r="A3" t="s">
        <v>61</v>
      </c>
      <c r="B3" s="6" t="s">
        <v>26</v>
      </c>
      <c r="C3" s="15" t="s">
        <v>295</v>
      </c>
      <c r="D3" t="s">
        <v>27</v>
      </c>
      <c r="E3" t="s">
        <v>32</v>
      </c>
      <c r="F3" t="s">
        <v>36</v>
      </c>
      <c r="G3" s="4">
        <v>4.5</v>
      </c>
      <c r="H3" s="25">
        <v>3</v>
      </c>
      <c r="I3" s="25">
        <v>3</v>
      </c>
      <c r="J3" s="25">
        <v>2</v>
      </c>
      <c r="K3" s="25">
        <v>2</v>
      </c>
      <c r="L3" s="25">
        <v>5</v>
      </c>
      <c r="M3" s="25">
        <v>5.5</v>
      </c>
      <c r="N3" s="25">
        <v>6</v>
      </c>
      <c r="O3" s="25">
        <v>7</v>
      </c>
      <c r="P3" s="25">
        <v>6</v>
      </c>
      <c r="Q3" s="25">
        <v>6</v>
      </c>
      <c r="R3" s="25">
        <v>3</v>
      </c>
      <c r="S3" s="25">
        <v>7.5</v>
      </c>
      <c r="T3" s="25">
        <v>1</v>
      </c>
      <c r="U3" s="25">
        <v>3</v>
      </c>
      <c r="V3" s="25">
        <v>2</v>
      </c>
      <c r="W3" s="25">
        <v>3</v>
      </c>
      <c r="X3" s="4" t="s">
        <v>296</v>
      </c>
      <c r="Y3" s="4" t="s">
        <v>296</v>
      </c>
      <c r="Z3" s="4" t="s">
        <v>297</v>
      </c>
      <c r="AA3" s="4" t="s">
        <v>298</v>
      </c>
      <c r="AB3" s="4" t="s">
        <v>299</v>
      </c>
      <c r="AC3" s="4" t="s">
        <v>299</v>
      </c>
      <c r="AD3" s="4" t="s">
        <v>297</v>
      </c>
      <c r="AE3" s="4" t="s">
        <v>296</v>
      </c>
      <c r="AF3" s="4" t="s">
        <v>300</v>
      </c>
      <c r="AG3" s="4" t="s">
        <v>301</v>
      </c>
      <c r="AH3" s="4" t="s">
        <v>302</v>
      </c>
      <c r="AI3" s="4" t="s">
        <v>298</v>
      </c>
      <c r="AJ3" s="4" t="s">
        <v>303</v>
      </c>
      <c r="AK3" s="4" t="s">
        <v>296</v>
      </c>
      <c r="AL3" s="4" t="s">
        <v>296</v>
      </c>
      <c r="AM3" s="4" t="s">
        <v>298</v>
      </c>
      <c r="AN3" s="4">
        <v>3.54</v>
      </c>
      <c r="AP3" s="4">
        <v>4</v>
      </c>
      <c r="AQ3" s="4">
        <v>5</v>
      </c>
      <c r="AR3" s="4">
        <v>10</v>
      </c>
      <c r="AS3" s="4">
        <v>5</v>
      </c>
      <c r="AT3" s="4">
        <v>5</v>
      </c>
      <c r="AU3" s="4" t="s">
        <v>107</v>
      </c>
      <c r="AV3" s="4">
        <v>5</v>
      </c>
      <c r="AW3" s="4">
        <v>15</v>
      </c>
      <c r="AX3" s="4">
        <v>5</v>
      </c>
      <c r="AY3" s="4">
        <v>25</v>
      </c>
      <c r="AZ3" s="4" t="s">
        <v>107</v>
      </c>
      <c r="BA3" s="31">
        <v>3500</v>
      </c>
      <c r="BB3" s="30">
        <v>2.06</v>
      </c>
      <c r="BC3" s="25">
        <v>34.4</v>
      </c>
    </row>
    <row r="4" spans="1:56">
      <c r="A4" t="s">
        <v>39</v>
      </c>
      <c r="B4" s="6" t="s">
        <v>26</v>
      </c>
      <c r="C4" s="15" t="s">
        <v>304</v>
      </c>
      <c r="D4" t="s">
        <v>27</v>
      </c>
      <c r="E4" t="s">
        <v>28</v>
      </c>
      <c r="F4" t="s">
        <v>36</v>
      </c>
      <c r="G4" s="4">
        <v>1</v>
      </c>
      <c r="H4" s="25">
        <v>1.3</v>
      </c>
      <c r="I4" s="25">
        <v>6.2</v>
      </c>
      <c r="J4" s="25">
        <v>3.7</v>
      </c>
      <c r="K4" s="25">
        <v>4.8</v>
      </c>
      <c r="L4" s="25">
        <v>2.7</v>
      </c>
      <c r="M4" s="25">
        <v>6.4</v>
      </c>
      <c r="N4" s="25">
        <v>3.7</v>
      </c>
      <c r="O4" s="25">
        <v>9.3000000000000007</v>
      </c>
      <c r="P4" s="25">
        <v>4.3</v>
      </c>
      <c r="Q4" s="25">
        <v>3.9</v>
      </c>
      <c r="R4" s="25">
        <v>10.7</v>
      </c>
      <c r="S4" s="25">
        <v>4.7</v>
      </c>
      <c r="T4" s="25">
        <v>6.9</v>
      </c>
      <c r="U4" s="25">
        <v>9.3000000000000007</v>
      </c>
      <c r="V4" s="25">
        <v>3.5</v>
      </c>
      <c r="W4" s="25">
        <v>3.2</v>
      </c>
      <c r="X4" s="4" t="s">
        <v>305</v>
      </c>
      <c r="Y4" s="4" t="s">
        <v>306</v>
      </c>
      <c r="Z4" s="4" t="s">
        <v>307</v>
      </c>
      <c r="AA4" s="4" t="s">
        <v>298</v>
      </c>
      <c r="AB4" s="4" t="s">
        <v>308</v>
      </c>
      <c r="AC4" s="4" t="s">
        <v>303</v>
      </c>
      <c r="AD4" s="4" t="s">
        <v>300</v>
      </c>
      <c r="AE4" s="4" t="s">
        <v>300</v>
      </c>
      <c r="AF4" s="4" t="s">
        <v>296</v>
      </c>
      <c r="AG4" s="4" t="s">
        <v>302</v>
      </c>
      <c r="AH4" s="4" t="s">
        <v>296</v>
      </c>
      <c r="AI4" s="4" t="s">
        <v>298</v>
      </c>
      <c r="AJ4" s="4" t="s">
        <v>309</v>
      </c>
      <c r="AK4" s="4" t="s">
        <v>302</v>
      </c>
      <c r="AL4" s="4" t="s">
        <v>302</v>
      </c>
      <c r="AM4" s="4" t="s">
        <v>308</v>
      </c>
      <c r="AN4" s="4">
        <v>3.84</v>
      </c>
      <c r="AP4" s="4">
        <v>3</v>
      </c>
      <c r="AQ4" s="4">
        <v>30</v>
      </c>
      <c r="AR4" s="4">
        <v>30</v>
      </c>
      <c r="AS4" s="4">
        <v>15</v>
      </c>
      <c r="AT4" s="4">
        <v>20</v>
      </c>
      <c r="AU4" s="4" t="s">
        <v>107</v>
      </c>
      <c r="AV4" s="4">
        <v>5</v>
      </c>
      <c r="AW4" s="4">
        <v>10</v>
      </c>
      <c r="AX4" s="4">
        <v>10</v>
      </c>
      <c r="AY4" s="4">
        <v>10</v>
      </c>
      <c r="AZ4" s="4" t="s">
        <v>107</v>
      </c>
      <c r="BA4" s="31">
        <v>1650</v>
      </c>
      <c r="BB4" s="30">
        <v>5.08</v>
      </c>
      <c r="BC4" s="25">
        <v>41.9</v>
      </c>
    </row>
    <row r="5" spans="1:56">
      <c r="A5" t="s">
        <v>34</v>
      </c>
      <c r="B5" s="6" t="s">
        <v>26</v>
      </c>
      <c r="C5" s="15" t="s">
        <v>310</v>
      </c>
      <c r="D5" t="s">
        <v>27</v>
      </c>
      <c r="E5" t="s">
        <v>32</v>
      </c>
      <c r="F5" t="s">
        <v>36</v>
      </c>
      <c r="G5">
        <v>5</v>
      </c>
      <c r="H5" s="26">
        <v>2.5</v>
      </c>
      <c r="I5" s="26">
        <v>4</v>
      </c>
      <c r="J5" s="26">
        <v>4</v>
      </c>
      <c r="K5" s="26">
        <v>2</v>
      </c>
      <c r="L5" s="26">
        <v>4.5</v>
      </c>
      <c r="M5" s="26">
        <v>5</v>
      </c>
      <c r="N5" s="26">
        <v>5</v>
      </c>
      <c r="O5" s="26">
        <v>8</v>
      </c>
      <c r="P5" s="26">
        <v>3.5</v>
      </c>
      <c r="Q5" s="26">
        <v>4</v>
      </c>
      <c r="R5" s="26">
        <v>5</v>
      </c>
      <c r="S5" s="26">
        <v>8</v>
      </c>
      <c r="T5" s="26">
        <v>2</v>
      </c>
      <c r="U5" s="26">
        <v>3</v>
      </c>
      <c r="V5" s="26">
        <v>3.5</v>
      </c>
      <c r="W5" s="26">
        <v>4.5</v>
      </c>
      <c r="X5" s="4" t="s">
        <v>305</v>
      </c>
      <c r="Y5" s="4" t="s">
        <v>298</v>
      </c>
      <c r="Z5" s="4" t="s">
        <v>302</v>
      </c>
      <c r="AA5" s="4" t="s">
        <v>311</v>
      </c>
      <c r="AB5" s="4" t="s">
        <v>312</v>
      </c>
      <c r="AC5" s="4" t="s">
        <v>300</v>
      </c>
      <c r="AD5" s="4" t="s">
        <v>300</v>
      </c>
      <c r="AE5" s="4" t="s">
        <v>300</v>
      </c>
      <c r="AF5" s="4" t="s">
        <v>305</v>
      </c>
      <c r="AG5" s="4" t="s">
        <v>313</v>
      </c>
      <c r="AH5" s="4" t="s">
        <v>299</v>
      </c>
      <c r="AI5" s="4" t="s">
        <v>299</v>
      </c>
      <c r="AJ5" s="4" t="s">
        <v>313</v>
      </c>
      <c r="AK5" s="4" t="s">
        <v>302</v>
      </c>
      <c r="AL5" s="4" t="s">
        <v>302</v>
      </c>
      <c r="AM5" s="4" t="s">
        <v>314</v>
      </c>
      <c r="AN5" s="4">
        <v>3.9</v>
      </c>
      <c r="AO5"/>
      <c r="AP5">
        <v>2</v>
      </c>
      <c r="AQ5" s="4">
        <v>5</v>
      </c>
      <c r="AR5" s="4">
        <v>5</v>
      </c>
      <c r="AS5" s="4">
        <v>5</v>
      </c>
      <c r="AT5" s="4">
        <v>5</v>
      </c>
      <c r="AU5" s="4" t="s">
        <v>107</v>
      </c>
      <c r="AV5" s="4">
        <v>5</v>
      </c>
      <c r="AW5" s="4">
        <v>5</v>
      </c>
      <c r="AX5" s="4">
        <v>5</v>
      </c>
      <c r="AY5" s="4">
        <v>5</v>
      </c>
      <c r="AZ5" s="4" t="s">
        <v>107</v>
      </c>
      <c r="BA5" s="31">
        <v>3390</v>
      </c>
      <c r="BB5" s="30">
        <v>3.78</v>
      </c>
      <c r="BC5" s="25">
        <v>33</v>
      </c>
      <c r="BD5" t="s">
        <v>315</v>
      </c>
    </row>
    <row r="6" spans="1:56">
      <c r="A6" t="s">
        <v>67</v>
      </c>
      <c r="B6" s="6" t="s">
        <v>26</v>
      </c>
      <c r="C6" s="15" t="s">
        <v>316</v>
      </c>
      <c r="D6" t="s">
        <v>27</v>
      </c>
      <c r="E6" t="s">
        <v>32</v>
      </c>
      <c r="F6" t="s">
        <v>317</v>
      </c>
      <c r="G6" s="4">
        <v>4.5</v>
      </c>
      <c r="H6" s="25">
        <v>1</v>
      </c>
      <c r="I6" s="25">
        <v>1</v>
      </c>
      <c r="J6" s="25">
        <v>6</v>
      </c>
      <c r="K6" s="25">
        <v>3</v>
      </c>
      <c r="L6" s="25">
        <v>3</v>
      </c>
      <c r="M6" s="25">
        <v>1</v>
      </c>
      <c r="N6" s="25">
        <v>1</v>
      </c>
      <c r="O6" s="25">
        <v>2</v>
      </c>
      <c r="P6" s="25">
        <v>5</v>
      </c>
      <c r="Q6" s="25">
        <v>4</v>
      </c>
      <c r="R6" s="25">
        <v>1</v>
      </c>
      <c r="S6" s="25">
        <v>3</v>
      </c>
      <c r="T6" s="25">
        <v>3</v>
      </c>
      <c r="U6" s="25">
        <v>7</v>
      </c>
      <c r="V6" s="25">
        <v>3</v>
      </c>
      <c r="W6" s="25">
        <v>4</v>
      </c>
      <c r="X6" s="4" t="s">
        <v>318</v>
      </c>
      <c r="Y6" s="4" t="s">
        <v>318</v>
      </c>
      <c r="Z6" s="4" t="s">
        <v>302</v>
      </c>
      <c r="AA6" s="4" t="s">
        <v>298</v>
      </c>
      <c r="AB6" s="4" t="s">
        <v>298</v>
      </c>
      <c r="AC6" s="4" t="s">
        <v>298</v>
      </c>
      <c r="AD6" s="4" t="s">
        <v>296</v>
      </c>
      <c r="AE6" s="4" t="s">
        <v>311</v>
      </c>
      <c r="AF6" s="4" t="s">
        <v>303</v>
      </c>
      <c r="AG6" s="4" t="s">
        <v>303</v>
      </c>
      <c r="AH6" s="4" t="s">
        <v>318</v>
      </c>
      <c r="AI6" s="4" t="s">
        <v>318</v>
      </c>
      <c r="AJ6" s="4" t="s">
        <v>311</v>
      </c>
      <c r="AK6" s="4" t="s">
        <v>313</v>
      </c>
      <c r="AL6" s="4" t="s">
        <v>298</v>
      </c>
      <c r="AM6" s="4" t="s">
        <v>300</v>
      </c>
      <c r="AN6" s="4">
        <v>3.4</v>
      </c>
      <c r="AP6" s="4">
        <v>2</v>
      </c>
      <c r="AQ6" s="4">
        <v>10</v>
      </c>
      <c r="AR6" s="4">
        <v>5</v>
      </c>
      <c r="AS6" s="4">
        <v>10</v>
      </c>
      <c r="AT6" s="4">
        <v>15</v>
      </c>
      <c r="AU6" s="4" t="s">
        <v>107</v>
      </c>
      <c r="AV6" s="4">
        <v>5</v>
      </c>
      <c r="AW6" s="4">
        <v>5</v>
      </c>
      <c r="AX6" s="4">
        <v>5</v>
      </c>
      <c r="AY6" s="4">
        <v>10</v>
      </c>
      <c r="AZ6" s="4" t="s">
        <v>107</v>
      </c>
      <c r="BA6" s="31">
        <v>2660</v>
      </c>
      <c r="BB6" s="30">
        <v>2.48</v>
      </c>
      <c r="BC6" s="25">
        <v>34</v>
      </c>
    </row>
    <row r="7" spans="1:56">
      <c r="A7" t="s">
        <v>70</v>
      </c>
      <c r="B7" s="6" t="s">
        <v>26</v>
      </c>
      <c r="C7" s="15" t="s">
        <v>319</v>
      </c>
      <c r="D7" t="s">
        <v>27</v>
      </c>
      <c r="E7" t="s">
        <v>28</v>
      </c>
      <c r="F7" t="s">
        <v>36</v>
      </c>
      <c r="G7" s="4">
        <v>2</v>
      </c>
      <c r="H7" s="25">
        <v>3.4</v>
      </c>
      <c r="I7" s="25">
        <v>2.1</v>
      </c>
      <c r="J7" s="25">
        <v>5</v>
      </c>
      <c r="K7" s="25">
        <v>7.1</v>
      </c>
      <c r="L7" s="25">
        <v>3.8</v>
      </c>
      <c r="M7" s="25">
        <v>0.9</v>
      </c>
      <c r="N7" s="25">
        <v>2</v>
      </c>
      <c r="O7" s="25">
        <v>2.8</v>
      </c>
      <c r="P7" s="25">
        <v>1</v>
      </c>
      <c r="Q7" s="25">
        <v>1.1000000000000001</v>
      </c>
      <c r="R7" s="25">
        <v>1.3</v>
      </c>
      <c r="S7" s="25">
        <v>3.6</v>
      </c>
      <c r="T7" s="25">
        <v>10</v>
      </c>
      <c r="U7" s="25">
        <v>3.8</v>
      </c>
      <c r="V7" s="25">
        <v>5.3</v>
      </c>
      <c r="W7" s="25">
        <v>6.8</v>
      </c>
      <c r="X7" s="4" t="s">
        <v>297</v>
      </c>
      <c r="Y7" s="4" t="s">
        <v>302</v>
      </c>
      <c r="Z7" s="4" t="s">
        <v>320</v>
      </c>
      <c r="AA7" s="4" t="s">
        <v>301</v>
      </c>
      <c r="AB7" s="4" t="s">
        <v>314</v>
      </c>
      <c r="AC7" s="4" t="s">
        <v>297</v>
      </c>
      <c r="AD7" s="4" t="s">
        <v>298</v>
      </c>
      <c r="AE7" s="4" t="s">
        <v>297</v>
      </c>
      <c r="AF7" s="4" t="s">
        <v>298</v>
      </c>
      <c r="AG7" s="4" t="s">
        <v>314</v>
      </c>
      <c r="AH7" s="4" t="s">
        <v>301</v>
      </c>
      <c r="AI7" s="4" t="s">
        <v>300</v>
      </c>
      <c r="AJ7" s="4" t="s">
        <v>303</v>
      </c>
      <c r="AK7" s="4" t="s">
        <v>318</v>
      </c>
      <c r="AL7" s="4" t="s">
        <v>301</v>
      </c>
      <c r="AM7" s="4" t="s">
        <v>303</v>
      </c>
      <c r="AN7" s="4">
        <v>3.73</v>
      </c>
      <c r="AP7" s="4">
        <v>1</v>
      </c>
      <c r="AQ7" s="4">
        <v>20</v>
      </c>
      <c r="AR7" s="4">
        <v>40</v>
      </c>
      <c r="AS7" s="4">
        <v>25</v>
      </c>
      <c r="AT7" s="4">
        <v>25</v>
      </c>
      <c r="AU7" s="4">
        <v>25</v>
      </c>
      <c r="AV7" s="4">
        <v>15</v>
      </c>
      <c r="AW7" s="4">
        <v>30</v>
      </c>
      <c r="AX7" s="4">
        <v>15</v>
      </c>
      <c r="AY7" s="4">
        <v>5</v>
      </c>
      <c r="AZ7" s="4">
        <v>10</v>
      </c>
      <c r="BA7" s="31">
        <v>2450</v>
      </c>
      <c r="BB7" s="30">
        <v>4.05</v>
      </c>
      <c r="BC7" s="25">
        <v>36.799999999999997</v>
      </c>
      <c r="BD7" t="s">
        <v>321</v>
      </c>
    </row>
    <row r="8" spans="1:56">
      <c r="A8" t="s">
        <v>31</v>
      </c>
      <c r="B8" s="6" t="s">
        <v>26</v>
      </c>
      <c r="C8" s="15" t="s">
        <v>322</v>
      </c>
      <c r="D8" t="s">
        <v>27</v>
      </c>
      <c r="E8" t="s">
        <v>32</v>
      </c>
      <c r="G8" s="4">
        <v>4.5</v>
      </c>
      <c r="H8" s="25">
        <v>12</v>
      </c>
      <c r="I8" s="25">
        <v>8</v>
      </c>
      <c r="J8" s="25">
        <v>7</v>
      </c>
      <c r="K8" s="25">
        <v>12</v>
      </c>
      <c r="L8" s="25">
        <v>5</v>
      </c>
      <c r="M8" s="25">
        <v>9</v>
      </c>
      <c r="N8" s="25">
        <v>4</v>
      </c>
      <c r="O8" s="25">
        <v>5</v>
      </c>
      <c r="P8" s="25">
        <v>10</v>
      </c>
      <c r="Q8" s="25">
        <v>6</v>
      </c>
      <c r="R8" s="25">
        <v>2</v>
      </c>
      <c r="S8" s="25">
        <v>5</v>
      </c>
      <c r="T8" s="25">
        <v>3</v>
      </c>
      <c r="U8" s="25">
        <v>5</v>
      </c>
      <c r="V8" s="25">
        <v>6</v>
      </c>
      <c r="W8" s="25">
        <v>5</v>
      </c>
      <c r="X8" s="4" t="s">
        <v>303</v>
      </c>
      <c r="Y8" s="4" t="s">
        <v>318</v>
      </c>
      <c r="Z8" s="4" t="s">
        <v>301</v>
      </c>
      <c r="AA8" s="4" t="s">
        <v>303</v>
      </c>
      <c r="AB8" s="4" t="s">
        <v>314</v>
      </c>
      <c r="AC8" s="4" t="s">
        <v>300</v>
      </c>
      <c r="AD8" s="4" t="s">
        <v>300</v>
      </c>
      <c r="AE8" s="4" t="s">
        <v>298</v>
      </c>
      <c r="AF8" s="4" t="s">
        <v>300</v>
      </c>
      <c r="AG8" s="4" t="s">
        <v>302</v>
      </c>
      <c r="AH8" s="4" t="s">
        <v>302</v>
      </c>
      <c r="AI8" s="4" t="s">
        <v>296</v>
      </c>
      <c r="AJ8" s="4" t="s">
        <v>318</v>
      </c>
      <c r="AK8" s="4" t="s">
        <v>296</v>
      </c>
      <c r="AL8" s="4" t="s">
        <v>303</v>
      </c>
      <c r="AM8" s="4" t="s">
        <v>318</v>
      </c>
      <c r="AN8" s="4">
        <v>3.74</v>
      </c>
      <c r="AP8" s="4">
        <v>3</v>
      </c>
      <c r="AQ8" s="4">
        <v>25</v>
      </c>
      <c r="AR8" s="4">
        <v>15</v>
      </c>
      <c r="AS8" s="4">
        <v>20</v>
      </c>
      <c r="AT8" s="4">
        <v>15</v>
      </c>
      <c r="AU8" s="4" t="s">
        <v>107</v>
      </c>
      <c r="AV8" s="4">
        <v>5</v>
      </c>
      <c r="AW8" s="4">
        <v>5</v>
      </c>
      <c r="AX8" s="4">
        <v>5</v>
      </c>
      <c r="AY8" s="4">
        <v>5</v>
      </c>
      <c r="AZ8" s="4" t="s">
        <v>107</v>
      </c>
      <c r="BA8" s="31">
        <v>2530</v>
      </c>
      <c r="BB8" s="30">
        <v>4.6500000000000004</v>
      </c>
      <c r="BC8" s="25">
        <v>38.700000000000003</v>
      </c>
    </row>
    <row r="9" spans="1:56">
      <c r="A9" t="s">
        <v>75</v>
      </c>
      <c r="B9" s="6" t="s">
        <v>26</v>
      </c>
      <c r="C9" s="15" t="s">
        <v>323</v>
      </c>
      <c r="D9" t="s">
        <v>27</v>
      </c>
      <c r="E9" t="s">
        <v>28</v>
      </c>
      <c r="F9" t="s">
        <v>36</v>
      </c>
      <c r="G9" s="4">
        <v>5</v>
      </c>
      <c r="H9" s="25">
        <v>11</v>
      </c>
      <c r="I9" s="25">
        <v>6.5</v>
      </c>
      <c r="J9" s="25">
        <v>5</v>
      </c>
      <c r="K9" s="25">
        <v>2</v>
      </c>
      <c r="L9" s="25">
        <v>1</v>
      </c>
      <c r="M9" s="25">
        <v>3.5</v>
      </c>
      <c r="N9" s="25">
        <v>0</v>
      </c>
      <c r="O9" s="25">
        <v>0</v>
      </c>
      <c r="P9" s="25">
        <v>12</v>
      </c>
      <c r="Q9" s="25">
        <v>14</v>
      </c>
      <c r="R9" s="25">
        <v>4.5</v>
      </c>
      <c r="S9" s="25">
        <v>6.5</v>
      </c>
      <c r="T9" s="25">
        <v>20.5</v>
      </c>
      <c r="U9" s="25">
        <v>4.5</v>
      </c>
      <c r="V9" s="25">
        <v>9.5</v>
      </c>
      <c r="W9" s="25">
        <v>7.5</v>
      </c>
      <c r="X9" s="4" t="s">
        <v>297</v>
      </c>
      <c r="Y9" s="4" t="s">
        <v>296</v>
      </c>
      <c r="Z9" s="4" t="s">
        <v>309</v>
      </c>
      <c r="AA9" s="4" t="s">
        <v>303</v>
      </c>
      <c r="AB9" s="4" t="s">
        <v>299</v>
      </c>
      <c r="AC9" s="4" t="s">
        <v>303</v>
      </c>
      <c r="AD9" s="4" t="s">
        <v>303</v>
      </c>
      <c r="AE9" s="4" t="s">
        <v>298</v>
      </c>
      <c r="AF9" s="4" t="s">
        <v>314</v>
      </c>
      <c r="AG9" s="4" t="s">
        <v>302</v>
      </c>
      <c r="AH9" s="4" t="s">
        <v>296</v>
      </c>
      <c r="AI9" s="4" t="s">
        <v>296</v>
      </c>
      <c r="AJ9" s="4" t="s">
        <v>298</v>
      </c>
      <c r="AK9" s="4" t="s">
        <v>318</v>
      </c>
      <c r="AL9" s="4" t="s">
        <v>303</v>
      </c>
      <c r="AM9" s="4" t="s">
        <v>301</v>
      </c>
      <c r="AN9" s="4">
        <v>3.57</v>
      </c>
      <c r="AP9" s="4">
        <v>0</v>
      </c>
      <c r="AQ9" s="4">
        <v>20</v>
      </c>
      <c r="AR9" s="4">
        <v>5</v>
      </c>
      <c r="AS9" s="4">
        <v>5</v>
      </c>
      <c r="AT9" s="4" t="s">
        <v>107</v>
      </c>
      <c r="AU9" s="4" t="s">
        <v>107</v>
      </c>
      <c r="AV9" s="4">
        <v>20</v>
      </c>
      <c r="AW9" s="4">
        <v>5</v>
      </c>
      <c r="AX9" s="4">
        <v>5</v>
      </c>
      <c r="AY9" s="4" t="s">
        <v>107</v>
      </c>
      <c r="AZ9" s="4" t="s">
        <v>107</v>
      </c>
      <c r="BA9" s="31">
        <v>2450</v>
      </c>
      <c r="BB9" s="30">
        <v>12.6</v>
      </c>
      <c r="BC9" s="25">
        <v>36.1</v>
      </c>
    </row>
    <row r="10" spans="1:56">
      <c r="A10" t="s">
        <v>80</v>
      </c>
      <c r="B10" s="6" t="s">
        <v>26</v>
      </c>
      <c r="C10" s="15" t="s">
        <v>324</v>
      </c>
      <c r="D10" t="s">
        <v>27</v>
      </c>
      <c r="E10" t="s">
        <v>32</v>
      </c>
      <c r="F10" t="s">
        <v>33</v>
      </c>
      <c r="G10" s="4">
        <v>5</v>
      </c>
      <c r="H10" s="25">
        <v>3</v>
      </c>
      <c r="I10" s="25">
        <v>7</v>
      </c>
      <c r="J10" s="25">
        <v>5</v>
      </c>
      <c r="K10" s="25">
        <v>4</v>
      </c>
      <c r="L10" s="25">
        <v>5</v>
      </c>
      <c r="M10" s="25">
        <v>2</v>
      </c>
      <c r="N10" s="25">
        <v>5</v>
      </c>
      <c r="O10" s="25">
        <v>3</v>
      </c>
      <c r="P10" s="25">
        <v>2</v>
      </c>
      <c r="Q10" s="25">
        <v>5</v>
      </c>
      <c r="R10" s="25">
        <v>1</v>
      </c>
      <c r="S10" s="25">
        <v>4</v>
      </c>
      <c r="T10" s="25">
        <v>5</v>
      </c>
      <c r="U10" s="25">
        <v>7</v>
      </c>
      <c r="V10" s="25">
        <v>9</v>
      </c>
      <c r="W10" s="25">
        <v>7</v>
      </c>
      <c r="X10" s="4" t="s">
        <v>301</v>
      </c>
      <c r="Y10" s="4" t="s">
        <v>303</v>
      </c>
      <c r="Z10" s="4" t="s">
        <v>314</v>
      </c>
      <c r="AA10" s="4" t="s">
        <v>318</v>
      </c>
      <c r="AB10" s="4" t="s">
        <v>318</v>
      </c>
      <c r="AC10" s="4" t="s">
        <v>318</v>
      </c>
      <c r="AD10" s="4" t="s">
        <v>303</v>
      </c>
      <c r="AE10" s="4" t="s">
        <v>313</v>
      </c>
      <c r="AF10" s="4" t="s">
        <v>296</v>
      </c>
      <c r="AG10" s="4" t="s">
        <v>314</v>
      </c>
      <c r="AH10" s="4" t="s">
        <v>311</v>
      </c>
      <c r="AI10" s="4" t="s">
        <v>314</v>
      </c>
      <c r="AJ10" s="4" t="s">
        <v>303</v>
      </c>
      <c r="AK10" s="4" t="s">
        <v>296</v>
      </c>
      <c r="AL10" s="4" t="s">
        <v>296</v>
      </c>
      <c r="AM10" s="4" t="s">
        <v>311</v>
      </c>
      <c r="AN10" s="4">
        <v>4.0599999999999996</v>
      </c>
      <c r="AP10" s="4">
        <v>0</v>
      </c>
      <c r="AQ10" s="4">
        <v>5</v>
      </c>
      <c r="AR10" s="4">
        <v>2</v>
      </c>
      <c r="AS10" s="4">
        <v>2</v>
      </c>
      <c r="AT10" s="4" t="s">
        <v>107</v>
      </c>
      <c r="AU10" s="4" t="s">
        <v>107</v>
      </c>
      <c r="AV10" s="4">
        <v>5</v>
      </c>
      <c r="AW10" s="4">
        <v>2</v>
      </c>
      <c r="AX10" s="4">
        <v>0</v>
      </c>
      <c r="AY10" s="4" t="s">
        <v>107</v>
      </c>
      <c r="AZ10" s="4" t="s">
        <v>107</v>
      </c>
      <c r="BA10" s="31">
        <v>1640</v>
      </c>
      <c r="BB10" s="30">
        <v>9.2799999999999994</v>
      </c>
      <c r="BC10" s="25">
        <v>39.700000000000003</v>
      </c>
    </row>
    <row r="11" spans="1:56">
      <c r="A11" t="s">
        <v>68</v>
      </c>
      <c r="B11" s="6" t="s">
        <v>26</v>
      </c>
      <c r="C11" s="15" t="s">
        <v>323</v>
      </c>
      <c r="D11" t="s">
        <v>41</v>
      </c>
      <c r="E11" t="s">
        <v>28</v>
      </c>
      <c r="F11" t="s">
        <v>44</v>
      </c>
      <c r="G11" s="4">
        <v>1.5</v>
      </c>
      <c r="H11" s="25">
        <v>3</v>
      </c>
      <c r="I11" s="25">
        <v>1.52</v>
      </c>
      <c r="J11" s="25">
        <v>1</v>
      </c>
      <c r="K11" s="25">
        <v>4</v>
      </c>
      <c r="L11" s="25">
        <v>4</v>
      </c>
      <c r="M11" s="25">
        <v>4</v>
      </c>
      <c r="N11" s="25">
        <v>2.5</v>
      </c>
      <c r="O11" s="25">
        <v>1.5</v>
      </c>
      <c r="P11" s="25">
        <v>0</v>
      </c>
      <c r="Q11" s="25">
        <v>2</v>
      </c>
      <c r="R11" s="25">
        <v>3</v>
      </c>
      <c r="S11" s="25">
        <v>2</v>
      </c>
      <c r="T11" s="25">
        <v>1.5</v>
      </c>
      <c r="U11" s="25">
        <v>3.5</v>
      </c>
      <c r="V11" s="25">
        <v>2.5</v>
      </c>
      <c r="W11" s="25">
        <v>0.5</v>
      </c>
      <c r="X11" s="4" t="s">
        <v>298</v>
      </c>
      <c r="Y11" s="4" t="s">
        <v>303</v>
      </c>
      <c r="Z11" s="4" t="s">
        <v>296</v>
      </c>
      <c r="AA11" s="4" t="s">
        <v>305</v>
      </c>
      <c r="AB11" s="4" t="s">
        <v>296</v>
      </c>
      <c r="AC11" s="4" t="s">
        <v>314</v>
      </c>
      <c r="AD11" s="4" t="s">
        <v>300</v>
      </c>
      <c r="AE11" s="4" t="s">
        <v>311</v>
      </c>
      <c r="AF11" s="4" t="s">
        <v>296</v>
      </c>
      <c r="AG11" s="4" t="s">
        <v>302</v>
      </c>
      <c r="AH11" s="4" t="s">
        <v>318</v>
      </c>
      <c r="AI11" s="4" t="s">
        <v>298</v>
      </c>
      <c r="AJ11" s="4" t="s">
        <v>314</v>
      </c>
      <c r="AK11" s="4" t="s">
        <v>314</v>
      </c>
      <c r="AL11" s="4" t="s">
        <v>305</v>
      </c>
      <c r="AM11" s="4" t="s">
        <v>325</v>
      </c>
      <c r="AN11" s="4">
        <v>3.47</v>
      </c>
      <c r="AP11" s="4">
        <v>13</v>
      </c>
      <c r="AQ11" s="4">
        <v>15</v>
      </c>
      <c r="AR11" s="4">
        <v>15</v>
      </c>
      <c r="AS11" s="4">
        <v>5</v>
      </c>
      <c r="AT11" s="4" t="s">
        <v>107</v>
      </c>
      <c r="AU11" s="4" t="s">
        <v>107</v>
      </c>
      <c r="AV11" s="4">
        <v>15</v>
      </c>
      <c r="AW11" s="4">
        <v>25</v>
      </c>
      <c r="AX11" s="4">
        <v>20</v>
      </c>
      <c r="AY11" s="4" t="s">
        <v>107</v>
      </c>
      <c r="AZ11" s="4" t="s">
        <v>107</v>
      </c>
      <c r="BA11" s="31">
        <v>1800</v>
      </c>
      <c r="BB11" s="30">
        <v>7.24</v>
      </c>
      <c r="BC11" s="25">
        <v>28.5</v>
      </c>
    </row>
    <row r="12" spans="1:56">
      <c r="A12" t="s">
        <v>65</v>
      </c>
      <c r="B12" s="6" t="s">
        <v>26</v>
      </c>
      <c r="C12" s="15" t="s">
        <v>310</v>
      </c>
      <c r="D12" t="s">
        <v>41</v>
      </c>
      <c r="E12" t="s">
        <v>32</v>
      </c>
      <c r="F12" t="s">
        <v>36</v>
      </c>
      <c r="G12" s="4">
        <v>4</v>
      </c>
      <c r="H12" s="25">
        <v>1</v>
      </c>
      <c r="I12" s="25">
        <v>4.5</v>
      </c>
      <c r="J12" s="25">
        <v>5</v>
      </c>
      <c r="K12" s="25">
        <v>1.5</v>
      </c>
      <c r="L12" s="25">
        <v>6.5</v>
      </c>
      <c r="M12" s="25">
        <v>6</v>
      </c>
      <c r="N12" s="25">
        <v>3</v>
      </c>
      <c r="O12" s="25">
        <v>12</v>
      </c>
      <c r="P12" s="25">
        <v>2</v>
      </c>
      <c r="Q12" s="25">
        <v>2</v>
      </c>
      <c r="R12" s="25">
        <v>4.5</v>
      </c>
      <c r="S12" s="25">
        <v>4.5</v>
      </c>
      <c r="T12" s="25">
        <v>1</v>
      </c>
      <c r="U12" s="25">
        <v>4</v>
      </c>
      <c r="V12" s="25">
        <v>2</v>
      </c>
      <c r="W12" s="25">
        <v>1.5</v>
      </c>
      <c r="X12" s="4" t="s">
        <v>313</v>
      </c>
      <c r="Y12" s="4" t="s">
        <v>302</v>
      </c>
      <c r="Z12" s="4" t="s">
        <v>299</v>
      </c>
      <c r="AA12" s="4" t="s">
        <v>313</v>
      </c>
      <c r="AB12" s="4" t="s">
        <v>311</v>
      </c>
      <c r="AC12" s="4" t="s">
        <v>296</v>
      </c>
      <c r="AD12" s="4" t="s">
        <v>313</v>
      </c>
      <c r="AE12" s="4" t="s">
        <v>299</v>
      </c>
      <c r="AF12" s="4" t="s">
        <v>302</v>
      </c>
      <c r="AG12" s="4" t="s">
        <v>296</v>
      </c>
      <c r="AH12" s="4" t="s">
        <v>298</v>
      </c>
      <c r="AI12" s="4" t="s">
        <v>298</v>
      </c>
      <c r="AJ12" s="4" t="s">
        <v>313</v>
      </c>
      <c r="AK12" s="4" t="s">
        <v>305</v>
      </c>
      <c r="AL12" s="4" t="s">
        <v>318</v>
      </c>
      <c r="AM12" s="4" t="s">
        <v>296</v>
      </c>
      <c r="AN12" s="4">
        <v>3.77</v>
      </c>
      <c r="AP12" s="4">
        <v>3</v>
      </c>
      <c r="AQ12" s="4">
        <v>10</v>
      </c>
      <c r="AR12" s="4">
        <v>15</v>
      </c>
      <c r="AS12" s="4">
        <v>5</v>
      </c>
      <c r="AT12" s="4">
        <v>10</v>
      </c>
      <c r="AU12" s="4" t="s">
        <v>107</v>
      </c>
      <c r="AV12" s="4">
        <v>5</v>
      </c>
      <c r="AW12" s="4">
        <v>8</v>
      </c>
      <c r="AX12" s="4">
        <v>5</v>
      </c>
      <c r="AY12" s="4">
        <v>5</v>
      </c>
      <c r="AZ12" s="4" t="s">
        <v>107</v>
      </c>
      <c r="BA12" s="31">
        <v>2820</v>
      </c>
      <c r="BB12" s="30">
        <v>5.63</v>
      </c>
      <c r="BC12" s="25">
        <v>41.9</v>
      </c>
    </row>
    <row r="13" spans="1:56">
      <c r="A13" t="s">
        <v>48</v>
      </c>
      <c r="B13" s="6" t="s">
        <v>26</v>
      </c>
      <c r="C13" s="15" t="s">
        <v>326</v>
      </c>
      <c r="D13" t="s">
        <v>41</v>
      </c>
      <c r="E13" t="s">
        <v>32</v>
      </c>
      <c r="F13" t="s">
        <v>36</v>
      </c>
      <c r="G13" s="4">
        <v>5</v>
      </c>
      <c r="H13" s="25">
        <v>4.5</v>
      </c>
      <c r="I13" s="25">
        <v>5</v>
      </c>
      <c r="J13" s="25">
        <v>6</v>
      </c>
      <c r="K13" s="25">
        <v>6</v>
      </c>
      <c r="L13" s="25">
        <v>5</v>
      </c>
      <c r="M13" s="25">
        <v>4</v>
      </c>
      <c r="N13" s="25">
        <v>6</v>
      </c>
      <c r="O13" s="25">
        <v>2</v>
      </c>
      <c r="P13" s="25">
        <v>5.5</v>
      </c>
      <c r="Q13" s="25">
        <v>7.5</v>
      </c>
      <c r="R13" s="25">
        <v>4</v>
      </c>
      <c r="S13" s="25">
        <v>10</v>
      </c>
      <c r="T13" s="25">
        <v>6.5</v>
      </c>
      <c r="U13" s="25">
        <v>11.5</v>
      </c>
      <c r="V13" s="25">
        <v>8</v>
      </c>
      <c r="W13" s="25">
        <v>3</v>
      </c>
      <c r="X13" s="4" t="s">
        <v>309</v>
      </c>
      <c r="Y13" s="4" t="s">
        <v>306</v>
      </c>
      <c r="Z13" s="4" t="s">
        <v>327</v>
      </c>
      <c r="AA13" s="4" t="s">
        <v>328</v>
      </c>
      <c r="AB13" s="4" t="s">
        <v>306</v>
      </c>
      <c r="AC13" s="4" t="s">
        <v>305</v>
      </c>
      <c r="AD13" s="4" t="s">
        <v>299</v>
      </c>
      <c r="AE13" s="4" t="s">
        <v>308</v>
      </c>
      <c r="AF13" s="4" t="s">
        <v>302</v>
      </c>
      <c r="AG13" s="4" t="s">
        <v>314</v>
      </c>
      <c r="AH13" s="4" t="s">
        <v>305</v>
      </c>
      <c r="AI13" s="4" t="s">
        <v>299</v>
      </c>
      <c r="AJ13" s="4" t="s">
        <v>296</v>
      </c>
      <c r="AK13" s="4" t="s">
        <v>318</v>
      </c>
      <c r="AL13" s="4" t="s">
        <v>308</v>
      </c>
      <c r="AM13" s="4" t="s">
        <v>299</v>
      </c>
      <c r="AN13" s="4">
        <v>2.78</v>
      </c>
      <c r="AP13" s="4">
        <v>0</v>
      </c>
      <c r="AQ13" s="4">
        <v>5</v>
      </c>
      <c r="AR13" s="4">
        <v>5</v>
      </c>
      <c r="AS13" s="4">
        <v>5</v>
      </c>
      <c r="AT13" s="4" t="s">
        <v>107</v>
      </c>
      <c r="AU13" s="4" t="s">
        <v>107</v>
      </c>
      <c r="AV13" s="4">
        <v>5</v>
      </c>
      <c r="AW13" s="4">
        <v>5</v>
      </c>
      <c r="AX13" s="4">
        <v>0</v>
      </c>
      <c r="AY13" s="4" t="s">
        <v>107</v>
      </c>
      <c r="AZ13" s="4" t="s">
        <v>107</v>
      </c>
      <c r="BA13" s="31">
        <v>2980</v>
      </c>
      <c r="BB13" s="30">
        <v>7.81</v>
      </c>
      <c r="BC13" s="25">
        <v>48.4</v>
      </c>
      <c r="BD13" t="s">
        <v>329</v>
      </c>
    </row>
    <row r="14" spans="1:56">
      <c r="A14" t="s">
        <v>40</v>
      </c>
      <c r="B14" s="6" t="s">
        <v>26</v>
      </c>
      <c r="C14" s="15" t="s">
        <v>330</v>
      </c>
      <c r="D14" t="s">
        <v>41</v>
      </c>
      <c r="E14" t="s">
        <v>28</v>
      </c>
      <c r="F14" t="s">
        <v>53</v>
      </c>
      <c r="G14" s="4">
        <v>1</v>
      </c>
      <c r="H14" s="25">
        <v>3</v>
      </c>
      <c r="I14" s="25">
        <v>1.3</v>
      </c>
      <c r="J14" s="25">
        <v>5.4</v>
      </c>
      <c r="K14" s="25">
        <v>3.8</v>
      </c>
      <c r="L14" s="25">
        <v>2.7</v>
      </c>
      <c r="M14" s="25">
        <v>5.4</v>
      </c>
      <c r="N14" s="25">
        <v>4.8</v>
      </c>
      <c r="O14" s="25">
        <v>3.8</v>
      </c>
      <c r="P14" s="25">
        <v>0.6</v>
      </c>
      <c r="Q14" s="25">
        <v>1</v>
      </c>
      <c r="R14" s="25">
        <v>2</v>
      </c>
      <c r="S14" s="25">
        <v>1.3</v>
      </c>
      <c r="T14" s="25">
        <v>4</v>
      </c>
      <c r="U14" s="25">
        <v>2.6</v>
      </c>
      <c r="V14" s="25">
        <v>1.2</v>
      </c>
      <c r="W14" s="25">
        <v>7.9</v>
      </c>
      <c r="X14" s="4" t="s">
        <v>296</v>
      </c>
      <c r="Y14" s="4" t="s">
        <v>309</v>
      </c>
      <c r="Z14" s="4" t="s">
        <v>302</v>
      </c>
      <c r="AA14" s="4" t="s">
        <v>301</v>
      </c>
      <c r="AB14" s="4" t="s">
        <v>303</v>
      </c>
      <c r="AC14" s="4" t="s">
        <v>303</v>
      </c>
      <c r="AD14" s="4" t="s">
        <v>305</v>
      </c>
      <c r="AE14" s="4" t="s">
        <v>301</v>
      </c>
      <c r="AF14" s="4" t="s">
        <v>297</v>
      </c>
      <c r="AG14" s="4" t="s">
        <v>318</v>
      </c>
      <c r="AH14" s="4" t="s">
        <v>298</v>
      </c>
      <c r="AI14" s="4" t="s">
        <v>296</v>
      </c>
      <c r="AJ14" s="4" t="s">
        <v>300</v>
      </c>
      <c r="AK14" s="4" t="s">
        <v>303</v>
      </c>
      <c r="AL14" s="4" t="s">
        <v>296</v>
      </c>
      <c r="AM14" s="4" t="s">
        <v>298</v>
      </c>
      <c r="AN14" s="4">
        <v>3.54</v>
      </c>
      <c r="AP14" s="4">
        <v>3</v>
      </c>
      <c r="AQ14" s="4">
        <v>20</v>
      </c>
      <c r="AR14" s="4">
        <v>20</v>
      </c>
      <c r="AS14" s="4">
        <v>30</v>
      </c>
      <c r="AT14" s="4">
        <v>10</v>
      </c>
      <c r="AU14" s="4">
        <v>25</v>
      </c>
      <c r="AV14" s="4">
        <v>30</v>
      </c>
      <c r="AW14" s="4">
        <v>0</v>
      </c>
      <c r="AX14" s="4">
        <v>10</v>
      </c>
      <c r="AY14" s="4">
        <v>20</v>
      </c>
      <c r="AZ14" s="4">
        <v>5</v>
      </c>
      <c r="BA14" s="31">
        <v>1330</v>
      </c>
      <c r="BB14" s="30">
        <v>4.6900000000000004</v>
      </c>
      <c r="BC14" s="25">
        <v>28.1</v>
      </c>
    </row>
    <row r="15" spans="1:56">
      <c r="A15" t="s">
        <v>63</v>
      </c>
      <c r="B15" s="6" t="s">
        <v>26</v>
      </c>
      <c r="C15" s="15" t="s">
        <v>331</v>
      </c>
      <c r="D15" t="s">
        <v>41</v>
      </c>
      <c r="E15" t="s">
        <v>28</v>
      </c>
      <c r="G15" s="4">
        <v>1</v>
      </c>
      <c r="H15" s="25">
        <v>1</v>
      </c>
      <c r="I15" s="25">
        <v>5</v>
      </c>
      <c r="J15" s="25">
        <v>2</v>
      </c>
      <c r="K15" s="25">
        <v>2</v>
      </c>
      <c r="L15" s="25">
        <v>2</v>
      </c>
      <c r="M15" s="25">
        <v>1</v>
      </c>
      <c r="N15" s="25">
        <v>5</v>
      </c>
      <c r="O15" s="25">
        <v>3</v>
      </c>
      <c r="P15" s="25">
        <v>3</v>
      </c>
      <c r="Q15" s="25">
        <v>1</v>
      </c>
      <c r="R15" s="25">
        <v>4</v>
      </c>
      <c r="S15" s="25">
        <v>3</v>
      </c>
      <c r="T15" s="25">
        <v>3</v>
      </c>
      <c r="U15" s="25">
        <v>5</v>
      </c>
      <c r="V15" s="25">
        <v>9</v>
      </c>
      <c r="W15" s="25">
        <v>6</v>
      </c>
      <c r="X15" s="4" t="s">
        <v>296</v>
      </c>
      <c r="Y15" s="4" t="s">
        <v>297</v>
      </c>
      <c r="Z15" s="4" t="s">
        <v>298</v>
      </c>
      <c r="AA15" s="4" t="s">
        <v>301</v>
      </c>
      <c r="AB15" s="4" t="s">
        <v>296</v>
      </c>
      <c r="AC15" s="4" t="s">
        <v>301</v>
      </c>
      <c r="AD15" s="4" t="s">
        <v>298</v>
      </c>
      <c r="AE15" s="4" t="s">
        <v>298</v>
      </c>
      <c r="AF15" s="4" t="s">
        <v>303</v>
      </c>
      <c r="AG15" s="4" t="s">
        <v>296</v>
      </c>
      <c r="AH15" s="4" t="s">
        <v>298</v>
      </c>
      <c r="AI15" s="4" t="s">
        <v>297</v>
      </c>
      <c r="AJ15" s="4" t="s">
        <v>300</v>
      </c>
      <c r="AK15" s="4" t="s">
        <v>297</v>
      </c>
      <c r="AL15" s="4" t="s">
        <v>303</v>
      </c>
      <c r="AM15" s="4" t="s">
        <v>320</v>
      </c>
      <c r="AN15" s="4">
        <v>3.9</v>
      </c>
      <c r="AP15" s="4">
        <v>4</v>
      </c>
      <c r="AQ15" s="4">
        <v>10</v>
      </c>
      <c r="AR15" s="4">
        <v>10</v>
      </c>
      <c r="AS15" s="4">
        <v>20</v>
      </c>
      <c r="AT15" s="4">
        <v>15</v>
      </c>
      <c r="AU15" s="4" t="s">
        <v>107</v>
      </c>
      <c r="AV15" s="4">
        <v>10</v>
      </c>
      <c r="AW15" s="4">
        <v>5</v>
      </c>
      <c r="AX15" s="4">
        <v>10</v>
      </c>
      <c r="AY15" s="4">
        <v>5</v>
      </c>
      <c r="AZ15" s="4" t="s">
        <v>107</v>
      </c>
      <c r="BA15" s="31">
        <v>2310</v>
      </c>
      <c r="BB15" s="30">
        <v>4.87</v>
      </c>
      <c r="BC15" s="25">
        <v>43.6</v>
      </c>
    </row>
    <row r="16" spans="1:56">
      <c r="A16" t="s">
        <v>74</v>
      </c>
      <c r="B16" s="6" t="s">
        <v>26</v>
      </c>
      <c r="C16" s="15" t="s">
        <v>332</v>
      </c>
      <c r="D16" t="s">
        <v>41</v>
      </c>
      <c r="E16" t="s">
        <v>32</v>
      </c>
      <c r="F16" t="s">
        <v>36</v>
      </c>
      <c r="G16" s="4">
        <v>5</v>
      </c>
      <c r="H16" s="25">
        <v>7.5</v>
      </c>
      <c r="I16" s="25">
        <v>7</v>
      </c>
      <c r="J16" s="25">
        <v>8.5</v>
      </c>
      <c r="K16" s="25">
        <v>5.0999999999999996</v>
      </c>
      <c r="L16" s="25">
        <v>5.5</v>
      </c>
      <c r="M16" s="25">
        <v>4.9000000000000004</v>
      </c>
      <c r="N16" s="25">
        <v>2.5</v>
      </c>
      <c r="O16" s="25">
        <v>4.2</v>
      </c>
      <c r="P16" s="25">
        <v>4</v>
      </c>
      <c r="Q16" s="25">
        <v>1.5</v>
      </c>
      <c r="R16" s="25">
        <v>2</v>
      </c>
      <c r="S16" s="25">
        <v>1.8</v>
      </c>
      <c r="T16" s="25">
        <v>4.4000000000000004</v>
      </c>
      <c r="U16" s="25">
        <v>5</v>
      </c>
      <c r="V16" s="25">
        <v>5.5</v>
      </c>
      <c r="W16" s="25">
        <v>2</v>
      </c>
      <c r="X16" s="4" t="s">
        <v>302</v>
      </c>
      <c r="Y16" s="4" t="s">
        <v>328</v>
      </c>
      <c r="Z16" s="4" t="s">
        <v>299</v>
      </c>
      <c r="AA16" s="4" t="s">
        <v>300</v>
      </c>
      <c r="AB16" s="4" t="s">
        <v>303</v>
      </c>
      <c r="AC16" s="4" t="s">
        <v>309</v>
      </c>
      <c r="AD16" s="4" t="s">
        <v>298</v>
      </c>
      <c r="AE16" s="4" t="s">
        <v>305</v>
      </c>
      <c r="AF16" s="4" t="s">
        <v>333</v>
      </c>
      <c r="AG16" s="4" t="s">
        <v>297</v>
      </c>
      <c r="AH16" s="4" t="s">
        <v>300</v>
      </c>
      <c r="AI16" s="4" t="s">
        <v>325</v>
      </c>
      <c r="AJ16" s="4" t="s">
        <v>303</v>
      </c>
      <c r="AK16" s="4" t="s">
        <v>296</v>
      </c>
      <c r="AL16" s="4" t="s">
        <v>303</v>
      </c>
      <c r="AM16" s="4" t="s">
        <v>303</v>
      </c>
      <c r="AN16" s="4">
        <v>3.52</v>
      </c>
      <c r="AP16" s="4">
        <v>2</v>
      </c>
      <c r="AQ16" s="4">
        <v>20</v>
      </c>
      <c r="AR16" s="4">
        <v>15</v>
      </c>
      <c r="AS16" s="4">
        <v>30</v>
      </c>
      <c r="AT16" s="4">
        <v>20</v>
      </c>
      <c r="AU16" s="4" t="s">
        <v>107</v>
      </c>
      <c r="AV16" s="4">
        <v>25</v>
      </c>
      <c r="AW16" s="4">
        <v>5</v>
      </c>
      <c r="AX16" s="4">
        <v>10</v>
      </c>
      <c r="AY16" s="4">
        <v>5</v>
      </c>
      <c r="AZ16" s="4" t="s">
        <v>107</v>
      </c>
      <c r="BA16" s="31">
        <v>3130</v>
      </c>
      <c r="BB16" s="30">
        <v>8.25</v>
      </c>
      <c r="BC16" s="25">
        <v>43.2</v>
      </c>
      <c r="BD16" t="s">
        <v>334</v>
      </c>
    </row>
    <row r="17" spans="1:56">
      <c r="A17" t="s">
        <v>45</v>
      </c>
      <c r="B17" s="6" t="s">
        <v>26</v>
      </c>
      <c r="C17" s="15" t="s">
        <v>335</v>
      </c>
      <c r="D17" t="s">
        <v>41</v>
      </c>
      <c r="E17" t="s">
        <v>32</v>
      </c>
      <c r="F17" t="s">
        <v>36</v>
      </c>
      <c r="G17" s="4">
        <v>5</v>
      </c>
      <c r="H17" s="25">
        <v>1.5</v>
      </c>
      <c r="I17" s="25">
        <v>3</v>
      </c>
      <c r="J17" s="25">
        <v>3</v>
      </c>
      <c r="K17" s="25">
        <v>3.5</v>
      </c>
      <c r="L17" s="25">
        <v>1.5</v>
      </c>
      <c r="M17" s="25">
        <v>1.5</v>
      </c>
      <c r="N17" s="25">
        <v>1</v>
      </c>
      <c r="O17" s="25">
        <v>3</v>
      </c>
      <c r="P17" s="25">
        <v>5.0999999999999996</v>
      </c>
      <c r="Q17" s="25">
        <v>1.5</v>
      </c>
      <c r="R17" s="25">
        <v>2.5</v>
      </c>
      <c r="S17" s="25">
        <v>3</v>
      </c>
      <c r="T17" s="25">
        <v>2.5</v>
      </c>
      <c r="U17" s="25">
        <v>3</v>
      </c>
      <c r="V17" s="25">
        <v>2</v>
      </c>
      <c r="W17" s="25">
        <v>1</v>
      </c>
      <c r="X17" s="4" t="s">
        <v>312</v>
      </c>
      <c r="Y17" s="4" t="s">
        <v>314</v>
      </c>
      <c r="Z17" s="4" t="s">
        <v>296</v>
      </c>
      <c r="AA17" s="4" t="s">
        <v>320</v>
      </c>
      <c r="AB17" s="4" t="s">
        <v>300</v>
      </c>
      <c r="AC17" s="4" t="s">
        <v>296</v>
      </c>
      <c r="AD17" s="4" t="s">
        <v>311</v>
      </c>
      <c r="AE17" s="4" t="s">
        <v>297</v>
      </c>
      <c r="AF17" s="4" t="s">
        <v>318</v>
      </c>
      <c r="AG17" s="4" t="s">
        <v>297</v>
      </c>
      <c r="AH17" s="4" t="s">
        <v>302</v>
      </c>
      <c r="AI17" s="4" t="s">
        <v>296</v>
      </c>
      <c r="AJ17" s="4" t="s">
        <v>318</v>
      </c>
      <c r="AK17" s="4" t="s">
        <v>296</v>
      </c>
      <c r="AL17" s="4" t="s">
        <v>297</v>
      </c>
      <c r="AM17" s="4" t="s">
        <v>301</v>
      </c>
      <c r="AN17" s="4">
        <v>3.87</v>
      </c>
      <c r="AP17" s="4">
        <v>4</v>
      </c>
      <c r="AQ17" s="4">
        <v>15</v>
      </c>
      <c r="AR17" s="4">
        <v>10</v>
      </c>
      <c r="AS17" s="4">
        <v>10</v>
      </c>
      <c r="AT17" s="4" t="s">
        <v>107</v>
      </c>
      <c r="AU17" s="4" t="s">
        <v>107</v>
      </c>
      <c r="AV17" s="4">
        <v>5</v>
      </c>
      <c r="AW17" s="4">
        <v>5</v>
      </c>
      <c r="AX17" s="4">
        <v>5</v>
      </c>
      <c r="AY17" s="4" t="s">
        <v>107</v>
      </c>
      <c r="AZ17" s="4" t="s">
        <v>107</v>
      </c>
      <c r="BA17" s="31">
        <v>2290</v>
      </c>
      <c r="BB17" s="30">
        <v>3.72</v>
      </c>
      <c r="BC17" s="25">
        <v>29.2</v>
      </c>
    </row>
    <row r="18" spans="1:56">
      <c r="A18" t="s">
        <v>73</v>
      </c>
      <c r="B18" s="6" t="s">
        <v>26</v>
      </c>
      <c r="C18" s="15" t="s">
        <v>336</v>
      </c>
      <c r="D18" t="s">
        <v>41</v>
      </c>
      <c r="E18" t="s">
        <v>32</v>
      </c>
      <c r="F18" t="s">
        <v>36</v>
      </c>
      <c r="G18" s="4">
        <v>5</v>
      </c>
      <c r="H18" s="25">
        <v>1.9</v>
      </c>
      <c r="I18" s="25">
        <v>1.6</v>
      </c>
      <c r="J18" s="25">
        <v>1.5</v>
      </c>
      <c r="K18" s="25">
        <v>3.3</v>
      </c>
      <c r="L18" s="25">
        <v>3.5</v>
      </c>
      <c r="M18" s="25">
        <v>3.9</v>
      </c>
      <c r="N18" s="25">
        <v>2.5</v>
      </c>
      <c r="O18" s="25">
        <v>3.2</v>
      </c>
      <c r="P18" s="25">
        <v>7.5</v>
      </c>
      <c r="Q18" s="25">
        <v>7.1</v>
      </c>
      <c r="R18" s="25">
        <v>8</v>
      </c>
      <c r="S18" s="25">
        <v>5.3</v>
      </c>
      <c r="T18" s="25">
        <v>5.5</v>
      </c>
      <c r="U18" s="25">
        <v>5.4</v>
      </c>
      <c r="V18" s="25">
        <v>7.2</v>
      </c>
      <c r="W18" s="25">
        <v>5.8</v>
      </c>
      <c r="X18" s="4" t="s">
        <v>297</v>
      </c>
      <c r="Y18" s="4" t="s">
        <v>297</v>
      </c>
      <c r="Z18" s="4" t="s">
        <v>328</v>
      </c>
      <c r="AA18" s="4" t="s">
        <v>314</v>
      </c>
      <c r="AB18" s="4" t="s">
        <v>296</v>
      </c>
      <c r="AC18" s="4" t="s">
        <v>297</v>
      </c>
      <c r="AD18" s="4" t="s">
        <v>314</v>
      </c>
      <c r="AE18" s="4" t="s">
        <v>301</v>
      </c>
      <c r="AF18" s="4" t="s">
        <v>314</v>
      </c>
      <c r="AG18" s="4" t="s">
        <v>302</v>
      </c>
      <c r="AH18" s="4" t="s">
        <v>296</v>
      </c>
      <c r="AI18" s="4" t="s">
        <v>309</v>
      </c>
      <c r="AJ18" s="4" t="s">
        <v>296</v>
      </c>
      <c r="AK18" s="4" t="s">
        <v>296</v>
      </c>
      <c r="AL18" s="4" t="s">
        <v>314</v>
      </c>
      <c r="AM18" s="4" t="s">
        <v>297</v>
      </c>
      <c r="AN18" s="4">
        <v>3.57</v>
      </c>
      <c r="AP18" s="4">
        <v>4</v>
      </c>
      <c r="AQ18" s="4">
        <v>5</v>
      </c>
      <c r="AR18" s="4">
        <v>5</v>
      </c>
      <c r="AS18" s="4">
        <v>15</v>
      </c>
      <c r="AT18" s="4">
        <v>5</v>
      </c>
      <c r="AU18" s="4" t="s">
        <v>107</v>
      </c>
      <c r="AV18" s="4">
        <v>0</v>
      </c>
      <c r="AW18" s="4">
        <v>2</v>
      </c>
      <c r="AX18" s="4">
        <v>5</v>
      </c>
      <c r="AY18" s="4">
        <v>5</v>
      </c>
      <c r="AZ18" s="4" t="s">
        <v>107</v>
      </c>
      <c r="BA18" s="31">
        <v>3210</v>
      </c>
      <c r="BB18" s="30">
        <v>5.74</v>
      </c>
      <c r="BC18" s="25">
        <v>46.8</v>
      </c>
    </row>
    <row r="19" spans="1:56">
      <c r="A19" t="s">
        <v>60</v>
      </c>
      <c r="B19" s="6" t="s">
        <v>26</v>
      </c>
      <c r="C19" s="15" t="s">
        <v>337</v>
      </c>
      <c r="D19" t="s">
        <v>41</v>
      </c>
      <c r="E19" t="s">
        <v>28</v>
      </c>
      <c r="F19" t="s">
        <v>44</v>
      </c>
      <c r="G19" s="4">
        <v>1</v>
      </c>
      <c r="H19" s="25">
        <v>2</v>
      </c>
      <c r="I19" s="25">
        <v>2.4</v>
      </c>
      <c r="J19" s="25">
        <v>1.1000000000000001</v>
      </c>
      <c r="K19" s="25">
        <v>1</v>
      </c>
      <c r="L19" s="25">
        <v>2.8</v>
      </c>
      <c r="M19" s="25">
        <v>2.8</v>
      </c>
      <c r="N19" s="25">
        <v>5.5</v>
      </c>
      <c r="O19" s="25">
        <v>3.3</v>
      </c>
      <c r="P19" s="25">
        <v>5.2</v>
      </c>
      <c r="Q19" s="25">
        <v>1.1000000000000001</v>
      </c>
      <c r="R19" s="25">
        <v>1.6</v>
      </c>
      <c r="S19" s="25">
        <v>1.6</v>
      </c>
      <c r="T19" s="25">
        <v>2.9</v>
      </c>
      <c r="U19" s="25">
        <v>3.4</v>
      </c>
      <c r="V19" s="25">
        <v>4.2</v>
      </c>
      <c r="W19" s="25">
        <v>4.9000000000000004</v>
      </c>
      <c r="X19" s="4" t="s">
        <v>301</v>
      </c>
      <c r="Y19" s="4" t="s">
        <v>301</v>
      </c>
      <c r="Z19" s="4" t="s">
        <v>296</v>
      </c>
      <c r="AA19" s="4" t="s">
        <v>314</v>
      </c>
      <c r="AB19" s="4" t="s">
        <v>320</v>
      </c>
      <c r="AC19" s="4" t="s">
        <v>301</v>
      </c>
      <c r="AD19" s="4" t="s">
        <v>299</v>
      </c>
      <c r="AE19" s="4" t="s">
        <v>302</v>
      </c>
      <c r="AF19" s="4" t="s">
        <v>314</v>
      </c>
      <c r="AG19" s="4" t="s">
        <v>297</v>
      </c>
      <c r="AH19" s="4" t="s">
        <v>320</v>
      </c>
      <c r="AI19" s="4" t="s">
        <v>320</v>
      </c>
      <c r="AJ19" s="4" t="s">
        <v>318</v>
      </c>
      <c r="AK19" s="4" t="s">
        <v>320</v>
      </c>
      <c r="AL19" s="4" t="s">
        <v>320</v>
      </c>
      <c r="AM19" s="4" t="s">
        <v>301</v>
      </c>
      <c r="AN19" s="4">
        <v>3.69</v>
      </c>
      <c r="AP19" s="4">
        <v>2</v>
      </c>
      <c r="AQ19" s="4">
        <v>20</v>
      </c>
      <c r="AR19" s="4">
        <v>20</v>
      </c>
      <c r="AS19" s="4">
        <v>20</v>
      </c>
      <c r="AT19" s="4">
        <v>15</v>
      </c>
      <c r="AU19" s="4" t="s">
        <v>107</v>
      </c>
      <c r="AV19" s="4">
        <v>15</v>
      </c>
      <c r="AW19" s="4">
        <v>10</v>
      </c>
      <c r="AX19" s="4">
        <v>15</v>
      </c>
      <c r="AY19" s="4">
        <v>35</v>
      </c>
      <c r="AZ19" s="4" t="s">
        <v>107</v>
      </c>
      <c r="BA19" s="31">
        <v>1380</v>
      </c>
      <c r="BB19" s="30">
        <v>2.99</v>
      </c>
      <c r="BC19" s="25">
        <v>28.7</v>
      </c>
      <c r="BD19" t="s">
        <v>338</v>
      </c>
    </row>
    <row r="20" spans="1:56">
      <c r="A20" t="s">
        <v>57</v>
      </c>
      <c r="B20" s="6" t="s">
        <v>26</v>
      </c>
      <c r="C20" s="15" t="s">
        <v>339</v>
      </c>
      <c r="D20" t="s">
        <v>41</v>
      </c>
      <c r="E20" t="s">
        <v>32</v>
      </c>
      <c r="F20" t="s">
        <v>33</v>
      </c>
      <c r="G20" s="4">
        <v>4.5</v>
      </c>
      <c r="H20" s="25">
        <v>7</v>
      </c>
      <c r="I20" s="25">
        <v>4.3</v>
      </c>
      <c r="J20" s="25">
        <v>3.9</v>
      </c>
      <c r="K20" s="25">
        <v>4.2</v>
      </c>
      <c r="L20" s="25">
        <v>5.4</v>
      </c>
      <c r="M20" s="25">
        <v>1.5</v>
      </c>
      <c r="N20" s="25">
        <v>5.0999999999999996</v>
      </c>
      <c r="O20" s="25">
        <v>5.7</v>
      </c>
      <c r="P20" s="25">
        <v>4</v>
      </c>
      <c r="Q20" s="25">
        <v>4</v>
      </c>
      <c r="R20" s="25">
        <v>3</v>
      </c>
      <c r="S20" s="25">
        <v>3.9</v>
      </c>
      <c r="T20" s="25">
        <v>0.4</v>
      </c>
      <c r="U20" s="25">
        <v>1.4</v>
      </c>
      <c r="V20" s="25">
        <v>1.2</v>
      </c>
      <c r="W20" s="25">
        <v>1</v>
      </c>
      <c r="X20" s="4" t="s">
        <v>300</v>
      </c>
      <c r="Y20" s="4" t="s">
        <v>298</v>
      </c>
      <c r="Z20" s="4" t="s">
        <v>297</v>
      </c>
      <c r="AA20" s="4" t="s">
        <v>297</v>
      </c>
      <c r="AB20" s="4" t="s">
        <v>298</v>
      </c>
      <c r="AC20" s="4" t="s">
        <v>296</v>
      </c>
      <c r="AD20" s="4" t="s">
        <v>296</v>
      </c>
      <c r="AE20" s="4" t="s">
        <v>297</v>
      </c>
      <c r="AF20" s="4" t="s">
        <v>297</v>
      </c>
      <c r="AG20" s="4" t="s">
        <v>296</v>
      </c>
      <c r="AH20" s="4" t="s">
        <v>298</v>
      </c>
      <c r="AI20" s="4" t="s">
        <v>296</v>
      </c>
      <c r="AJ20" s="4" t="s">
        <v>298</v>
      </c>
      <c r="AK20" s="4" t="s">
        <v>301</v>
      </c>
      <c r="AL20" s="4" t="s">
        <v>302</v>
      </c>
      <c r="AM20" s="4" t="s">
        <v>298</v>
      </c>
      <c r="AN20" s="4">
        <v>3.19</v>
      </c>
      <c r="AP20" s="4">
        <v>3</v>
      </c>
      <c r="AQ20" s="4">
        <v>5</v>
      </c>
      <c r="AR20" s="4">
        <v>5</v>
      </c>
      <c r="AS20" s="4">
        <v>5</v>
      </c>
      <c r="AT20" s="4" t="s">
        <v>107</v>
      </c>
      <c r="AU20" s="4" t="s">
        <v>107</v>
      </c>
      <c r="AV20" s="4">
        <v>5</v>
      </c>
      <c r="AW20" s="4">
        <v>5</v>
      </c>
      <c r="AX20" s="4">
        <v>2</v>
      </c>
      <c r="AY20" s="4" t="s">
        <v>107</v>
      </c>
      <c r="AZ20" s="4" t="s">
        <v>107</v>
      </c>
      <c r="BA20" s="31">
        <v>3450</v>
      </c>
      <c r="BB20" s="30">
        <v>7.33</v>
      </c>
      <c r="BC20" s="25">
        <v>60.8</v>
      </c>
    </row>
    <row r="21" spans="1:56">
      <c r="A21" t="s">
        <v>72</v>
      </c>
      <c r="B21" s="6" t="s">
        <v>26</v>
      </c>
      <c r="C21" s="15" t="s">
        <v>340</v>
      </c>
      <c r="D21" t="s">
        <v>41</v>
      </c>
      <c r="E21" t="s">
        <v>28</v>
      </c>
      <c r="F21" t="s">
        <v>36</v>
      </c>
      <c r="G21" s="4">
        <v>1.5</v>
      </c>
      <c r="H21" s="25">
        <v>5</v>
      </c>
      <c r="I21" s="25">
        <v>3.5</v>
      </c>
      <c r="J21" s="25">
        <v>7.5</v>
      </c>
      <c r="K21" s="25">
        <v>5.5</v>
      </c>
      <c r="L21" s="25">
        <v>5.5</v>
      </c>
      <c r="M21" s="25">
        <v>8.5</v>
      </c>
      <c r="N21" s="25">
        <v>4.5</v>
      </c>
      <c r="O21" s="25">
        <v>4</v>
      </c>
      <c r="P21" s="25">
        <v>4</v>
      </c>
      <c r="Q21" s="25">
        <v>9</v>
      </c>
      <c r="R21" s="25">
        <v>5</v>
      </c>
      <c r="S21" s="25">
        <v>2.5</v>
      </c>
      <c r="T21" s="25">
        <v>3</v>
      </c>
      <c r="U21" s="25">
        <v>2</v>
      </c>
      <c r="V21" s="25">
        <v>2</v>
      </c>
      <c r="W21" s="25">
        <v>2.5</v>
      </c>
      <c r="X21" s="4" t="s">
        <v>318</v>
      </c>
      <c r="Y21" s="4" t="s">
        <v>299</v>
      </c>
      <c r="Z21" s="4" t="s">
        <v>314</v>
      </c>
      <c r="AA21" s="4" t="s">
        <v>302</v>
      </c>
      <c r="AB21" s="4" t="s">
        <v>300</v>
      </c>
      <c r="AC21" s="4" t="s">
        <v>296</v>
      </c>
      <c r="AD21" s="4" t="s">
        <v>303</v>
      </c>
      <c r="AE21" s="4" t="s">
        <v>296</v>
      </c>
      <c r="AF21" s="4" t="s">
        <v>299</v>
      </c>
      <c r="AG21" s="4" t="s">
        <v>314</v>
      </c>
      <c r="AH21" s="4" t="s">
        <v>300</v>
      </c>
      <c r="AI21" s="4" t="s">
        <v>318</v>
      </c>
      <c r="AJ21" s="4" t="s">
        <v>311</v>
      </c>
      <c r="AK21" s="4" t="s">
        <v>297</v>
      </c>
      <c r="AL21" s="4" t="s">
        <v>303</v>
      </c>
      <c r="AM21" s="4" t="s">
        <v>298</v>
      </c>
      <c r="AN21" s="4">
        <v>4.0999999999999996</v>
      </c>
      <c r="AP21" s="4">
        <v>1</v>
      </c>
      <c r="AQ21" s="4">
        <v>5</v>
      </c>
      <c r="AR21" s="4">
        <v>10</v>
      </c>
      <c r="AS21" s="4">
        <v>10</v>
      </c>
      <c r="AT21" s="4">
        <v>5</v>
      </c>
      <c r="AU21" s="4" t="s">
        <v>107</v>
      </c>
      <c r="AV21" s="4">
        <v>0</v>
      </c>
      <c r="AW21" s="4">
        <v>5</v>
      </c>
      <c r="AX21" s="4">
        <v>5</v>
      </c>
      <c r="AY21" s="4">
        <v>10</v>
      </c>
      <c r="AZ21" s="4" t="s">
        <v>107</v>
      </c>
      <c r="BA21" s="31">
        <v>2900</v>
      </c>
      <c r="BB21" s="30">
        <v>3.96</v>
      </c>
      <c r="BC21" s="25">
        <v>45.2</v>
      </c>
    </row>
    <row r="22" spans="1:56">
      <c r="A22" t="s">
        <v>71</v>
      </c>
      <c r="B22" s="6" t="s">
        <v>26</v>
      </c>
      <c r="C22" s="15" t="s">
        <v>341</v>
      </c>
      <c r="D22" t="s">
        <v>41</v>
      </c>
      <c r="E22" t="s">
        <v>32</v>
      </c>
      <c r="F22" t="s">
        <v>36</v>
      </c>
      <c r="G22" s="4">
        <v>4.5</v>
      </c>
      <c r="H22" s="25">
        <v>3.8</v>
      </c>
      <c r="I22" s="25">
        <v>3</v>
      </c>
      <c r="J22" s="25">
        <v>3</v>
      </c>
      <c r="K22" s="25">
        <v>3</v>
      </c>
      <c r="L22" s="25">
        <v>3.5</v>
      </c>
      <c r="M22" s="25">
        <v>2.5</v>
      </c>
      <c r="N22" s="25">
        <v>4</v>
      </c>
      <c r="O22" s="25">
        <v>4.3</v>
      </c>
      <c r="P22" s="25">
        <v>5.0999999999999996</v>
      </c>
      <c r="Q22" s="25">
        <v>6.1</v>
      </c>
      <c r="R22" s="25">
        <v>2.5</v>
      </c>
      <c r="S22" s="25">
        <v>2</v>
      </c>
      <c r="T22" s="25">
        <v>2.8</v>
      </c>
      <c r="U22" s="25">
        <v>5.0999999999999996</v>
      </c>
      <c r="V22" s="25">
        <v>2</v>
      </c>
      <c r="W22" s="25">
        <v>6.3</v>
      </c>
      <c r="X22" s="4" t="s">
        <v>318</v>
      </c>
      <c r="Y22" s="4" t="s">
        <v>342</v>
      </c>
      <c r="Z22" s="4" t="s">
        <v>311</v>
      </c>
      <c r="AA22" s="4" t="s">
        <v>311</v>
      </c>
      <c r="AB22" s="4" t="s">
        <v>313</v>
      </c>
      <c r="AC22" s="4" t="s">
        <v>318</v>
      </c>
      <c r="AD22" s="4" t="s">
        <v>300</v>
      </c>
      <c r="AE22" s="4" t="s">
        <v>314</v>
      </c>
      <c r="AF22" s="4" t="s">
        <v>318</v>
      </c>
      <c r="AG22" s="4" t="s">
        <v>300</v>
      </c>
      <c r="AH22" s="4" t="s">
        <v>318</v>
      </c>
      <c r="AI22" s="4" t="s">
        <v>314</v>
      </c>
      <c r="AJ22" s="4" t="s">
        <v>303</v>
      </c>
      <c r="AK22" s="4" t="s">
        <v>298</v>
      </c>
      <c r="AL22" s="4" t="s">
        <v>309</v>
      </c>
      <c r="AM22" s="4" t="s">
        <v>296</v>
      </c>
      <c r="AN22" s="4">
        <v>3.43</v>
      </c>
      <c r="AP22" s="4">
        <v>2</v>
      </c>
      <c r="AQ22" s="4">
        <v>10</v>
      </c>
      <c r="AR22" s="4">
        <v>5</v>
      </c>
      <c r="AS22" s="4">
        <v>5</v>
      </c>
      <c r="AT22" s="4">
        <v>10</v>
      </c>
      <c r="AU22" s="4" t="s">
        <v>107</v>
      </c>
      <c r="AV22" s="4">
        <v>0</v>
      </c>
      <c r="AW22" s="4">
        <v>5</v>
      </c>
      <c r="AX22" s="4">
        <v>5</v>
      </c>
      <c r="AY22" s="4">
        <v>5</v>
      </c>
      <c r="AZ22" s="4" t="s">
        <v>107</v>
      </c>
      <c r="BA22" s="31">
        <v>2300</v>
      </c>
      <c r="BB22" s="30">
        <v>4.63</v>
      </c>
      <c r="BC22" s="25">
        <v>37</v>
      </c>
    </row>
    <row r="23" spans="1:56">
      <c r="A23" t="s">
        <v>59</v>
      </c>
      <c r="B23" s="6" t="s">
        <v>26</v>
      </c>
      <c r="C23" s="15" t="s">
        <v>343</v>
      </c>
      <c r="D23" t="s">
        <v>27</v>
      </c>
      <c r="E23" t="s">
        <v>28</v>
      </c>
      <c r="F23" t="s">
        <v>33</v>
      </c>
      <c r="G23" s="4">
        <v>1</v>
      </c>
      <c r="H23" s="25">
        <v>9.6</v>
      </c>
      <c r="I23" s="25">
        <v>10.1</v>
      </c>
      <c r="J23" s="25">
        <v>4.2</v>
      </c>
      <c r="K23" s="25">
        <v>14</v>
      </c>
      <c r="L23" s="25">
        <v>0</v>
      </c>
      <c r="M23" s="25">
        <v>1.4</v>
      </c>
      <c r="N23" s="25">
        <v>3.4</v>
      </c>
      <c r="O23" s="25">
        <v>4.7</v>
      </c>
      <c r="P23" s="25">
        <v>6.3</v>
      </c>
      <c r="Q23" s="25">
        <v>5.2</v>
      </c>
      <c r="R23" s="25">
        <v>6.2</v>
      </c>
      <c r="S23" s="25">
        <v>6.5</v>
      </c>
      <c r="T23" s="25">
        <v>8.5</v>
      </c>
      <c r="U23" s="25">
        <v>7.2</v>
      </c>
      <c r="V23" s="25">
        <v>9.1</v>
      </c>
      <c r="W23" s="25">
        <v>8.5</v>
      </c>
      <c r="X23" s="4" t="s">
        <v>320</v>
      </c>
      <c r="Y23" s="4" t="s">
        <v>301</v>
      </c>
      <c r="Z23" s="4" t="s">
        <v>296</v>
      </c>
      <c r="AA23" s="4" t="s">
        <v>320</v>
      </c>
      <c r="AB23" s="4" t="s">
        <v>303</v>
      </c>
      <c r="AC23" s="4" t="s">
        <v>302</v>
      </c>
      <c r="AD23" s="4" t="s">
        <v>320</v>
      </c>
      <c r="AE23" s="4" t="s">
        <v>320</v>
      </c>
      <c r="AF23" s="4" t="s">
        <v>301</v>
      </c>
      <c r="AG23" s="4" t="s">
        <v>297</v>
      </c>
      <c r="AH23" s="4" t="s">
        <v>320</v>
      </c>
      <c r="AI23" s="4" t="s">
        <v>300</v>
      </c>
      <c r="AJ23" s="4" t="s">
        <v>320</v>
      </c>
      <c r="AK23" s="4" t="s">
        <v>320</v>
      </c>
      <c r="AL23" s="4" t="s">
        <v>301</v>
      </c>
      <c r="AM23" s="4" t="s">
        <v>320</v>
      </c>
      <c r="AN23" s="4">
        <v>3.53</v>
      </c>
      <c r="AP23" s="4">
        <v>3</v>
      </c>
      <c r="AQ23" s="4">
        <v>20</v>
      </c>
      <c r="AR23" s="4">
        <v>20</v>
      </c>
      <c r="AS23" s="4">
        <v>25</v>
      </c>
      <c r="AT23" s="4">
        <v>20</v>
      </c>
      <c r="AU23" s="4" t="s">
        <v>107</v>
      </c>
      <c r="AV23" s="4">
        <v>20</v>
      </c>
      <c r="AW23" s="4">
        <v>10</v>
      </c>
      <c r="AX23" s="4">
        <v>10</v>
      </c>
      <c r="AY23" s="4">
        <v>5</v>
      </c>
      <c r="AZ23" s="4" t="s">
        <v>107</v>
      </c>
      <c r="BA23" s="31">
        <v>2880</v>
      </c>
      <c r="BB23" s="30">
        <v>5.6</v>
      </c>
      <c r="BC23" s="25">
        <v>43.6</v>
      </c>
    </row>
    <row r="24" spans="1:56">
      <c r="A24" t="s">
        <v>58</v>
      </c>
      <c r="B24" s="6" t="s">
        <v>26</v>
      </c>
      <c r="C24" s="15" t="s">
        <v>344</v>
      </c>
      <c r="D24" t="s">
        <v>27</v>
      </c>
      <c r="E24" t="s">
        <v>28</v>
      </c>
      <c r="F24" t="s">
        <v>33</v>
      </c>
      <c r="G24" s="4">
        <v>1</v>
      </c>
      <c r="H24" s="25">
        <v>6</v>
      </c>
      <c r="I24" s="25">
        <v>7</v>
      </c>
      <c r="J24" s="25">
        <v>4.5</v>
      </c>
      <c r="K24" s="25">
        <v>7.9</v>
      </c>
      <c r="L24" s="25">
        <v>7</v>
      </c>
      <c r="M24" s="25">
        <v>4.7</v>
      </c>
      <c r="N24" s="25">
        <v>5.2</v>
      </c>
      <c r="O24" s="25">
        <v>2.7</v>
      </c>
      <c r="P24" s="25">
        <v>5.0999999999999996</v>
      </c>
      <c r="Q24" s="25">
        <v>6</v>
      </c>
      <c r="R24" s="25">
        <v>5.2</v>
      </c>
      <c r="S24" s="25">
        <v>15.1</v>
      </c>
      <c r="T24" s="25">
        <v>7.9</v>
      </c>
      <c r="U24" s="25">
        <v>7</v>
      </c>
      <c r="V24" s="25">
        <v>3.4</v>
      </c>
      <c r="W24" s="25">
        <v>8.5</v>
      </c>
      <c r="X24" s="4" t="s">
        <v>300</v>
      </c>
      <c r="Y24" s="4" t="s">
        <v>303</v>
      </c>
      <c r="Z24" s="4" t="s">
        <v>296</v>
      </c>
      <c r="AA24" s="4" t="s">
        <v>318</v>
      </c>
      <c r="AB24" s="4" t="s">
        <v>345</v>
      </c>
      <c r="AC24" s="4" t="s">
        <v>346</v>
      </c>
      <c r="AD24" s="4" t="s">
        <v>299</v>
      </c>
      <c r="AE24" s="4" t="s">
        <v>325</v>
      </c>
      <c r="AF24" s="4" t="s">
        <v>298</v>
      </c>
      <c r="AG24" s="4" t="s">
        <v>298</v>
      </c>
      <c r="AH24" s="4" t="s">
        <v>297</v>
      </c>
      <c r="AI24" s="4" t="s">
        <v>302</v>
      </c>
      <c r="AJ24" s="4" t="s">
        <v>300</v>
      </c>
      <c r="AK24" s="4" t="s">
        <v>299</v>
      </c>
      <c r="AL24" s="4" t="s">
        <v>305</v>
      </c>
      <c r="AM24" s="4" t="s">
        <v>299</v>
      </c>
      <c r="AN24" s="4">
        <v>3.54</v>
      </c>
      <c r="AP24" s="4">
        <v>2</v>
      </c>
      <c r="AQ24" s="4">
        <v>25</v>
      </c>
      <c r="AR24" s="4">
        <v>25</v>
      </c>
      <c r="AS24" s="4">
        <v>20</v>
      </c>
      <c r="AT24" s="4">
        <v>10</v>
      </c>
      <c r="AU24" s="4">
        <v>10</v>
      </c>
      <c r="AV24" s="4">
        <v>5</v>
      </c>
      <c r="AW24" s="4">
        <v>2</v>
      </c>
      <c r="AX24" s="4">
        <v>10</v>
      </c>
      <c r="AY24" s="4">
        <v>0</v>
      </c>
      <c r="AZ24" s="4">
        <v>5</v>
      </c>
      <c r="BA24" s="31">
        <v>1830</v>
      </c>
      <c r="BB24" s="30">
        <v>5.49</v>
      </c>
      <c r="BC24" s="25">
        <v>28.9</v>
      </c>
      <c r="BD24" t="s">
        <v>347</v>
      </c>
    </row>
    <row r="25" spans="1:56">
      <c r="A25" t="s">
        <v>54</v>
      </c>
      <c r="B25" s="6" t="s">
        <v>26</v>
      </c>
      <c r="C25" s="15" t="s">
        <v>348</v>
      </c>
      <c r="D25" t="s">
        <v>27</v>
      </c>
      <c r="E25" t="s">
        <v>28</v>
      </c>
      <c r="F25" t="s">
        <v>33</v>
      </c>
      <c r="G25" s="4">
        <v>1</v>
      </c>
      <c r="H25" s="25">
        <v>1.5</v>
      </c>
      <c r="I25" s="25">
        <v>1.5</v>
      </c>
      <c r="J25" s="25">
        <v>1</v>
      </c>
      <c r="K25" s="25">
        <v>0.5</v>
      </c>
      <c r="L25" s="25">
        <v>2</v>
      </c>
      <c r="M25" s="25">
        <v>1.5</v>
      </c>
      <c r="N25" s="25">
        <v>0</v>
      </c>
      <c r="O25" s="25">
        <v>0</v>
      </c>
      <c r="P25" s="25">
        <v>2.5</v>
      </c>
      <c r="Q25" s="25">
        <v>2.5</v>
      </c>
      <c r="R25" s="25">
        <v>2</v>
      </c>
      <c r="S25" s="25">
        <v>3</v>
      </c>
      <c r="T25" s="25">
        <v>3</v>
      </c>
      <c r="U25" s="25">
        <v>3</v>
      </c>
      <c r="V25" s="25">
        <v>2.5</v>
      </c>
      <c r="W25" s="25">
        <v>9.5</v>
      </c>
      <c r="X25" s="4" t="s">
        <v>327</v>
      </c>
      <c r="Y25" s="4" t="s">
        <v>300</v>
      </c>
      <c r="Z25" s="4" t="s">
        <v>302</v>
      </c>
      <c r="AA25" s="4" t="s">
        <v>318</v>
      </c>
      <c r="AB25" s="4" t="s">
        <v>313</v>
      </c>
      <c r="AC25" s="4" t="s">
        <v>296</v>
      </c>
      <c r="AD25" s="4" t="s">
        <v>318</v>
      </c>
      <c r="AE25" s="4" t="s">
        <v>349</v>
      </c>
      <c r="AF25" s="4" t="s">
        <v>318</v>
      </c>
      <c r="AG25" s="4" t="s">
        <v>299</v>
      </c>
      <c r="AH25" s="4" t="s">
        <v>302</v>
      </c>
      <c r="AI25" s="4" t="s">
        <v>314</v>
      </c>
      <c r="AJ25" s="4" t="s">
        <v>298</v>
      </c>
      <c r="AK25" s="4" t="s">
        <v>302</v>
      </c>
      <c r="AL25" s="4" t="s">
        <v>296</v>
      </c>
      <c r="AM25" s="4" t="s">
        <v>318</v>
      </c>
      <c r="AN25" s="4">
        <v>3.4</v>
      </c>
      <c r="AP25" s="4">
        <v>8</v>
      </c>
      <c r="AQ25" s="4">
        <v>5</v>
      </c>
      <c r="AR25" s="4">
        <v>10</v>
      </c>
      <c r="AS25" s="4">
        <v>15</v>
      </c>
      <c r="AT25" s="4" t="s">
        <v>107</v>
      </c>
      <c r="AU25" s="4" t="s">
        <v>107</v>
      </c>
      <c r="AV25" s="4">
        <v>10</v>
      </c>
      <c r="AW25" s="4">
        <v>5</v>
      </c>
      <c r="AX25" s="4">
        <v>5</v>
      </c>
      <c r="AY25" s="4" t="s">
        <v>107</v>
      </c>
      <c r="AZ25" s="4" t="s">
        <v>107</v>
      </c>
      <c r="BA25" s="31">
        <v>2860</v>
      </c>
      <c r="BB25" s="30">
        <v>5.77</v>
      </c>
      <c r="BC25" s="25">
        <v>43.6</v>
      </c>
    </row>
    <row r="26" spans="1:56">
      <c r="A26" t="s">
        <v>50</v>
      </c>
      <c r="B26" s="6" t="s">
        <v>26</v>
      </c>
      <c r="C26" s="15" t="s">
        <v>350</v>
      </c>
      <c r="D26" t="s">
        <v>41</v>
      </c>
      <c r="E26" t="s">
        <v>28</v>
      </c>
      <c r="F26" t="s">
        <v>36</v>
      </c>
      <c r="G26" s="4">
        <v>1</v>
      </c>
      <c r="H26" s="25">
        <v>1.2</v>
      </c>
      <c r="I26" s="25">
        <v>3.6</v>
      </c>
      <c r="J26" s="25">
        <v>2.6</v>
      </c>
      <c r="K26" s="25">
        <v>3.7</v>
      </c>
      <c r="L26" s="25">
        <v>4.2</v>
      </c>
      <c r="M26" s="25">
        <v>5.9</v>
      </c>
      <c r="N26" s="25">
        <v>6</v>
      </c>
      <c r="O26" s="25">
        <v>3.2</v>
      </c>
      <c r="P26" s="25">
        <v>1.6</v>
      </c>
      <c r="Q26" s="25">
        <v>2.5</v>
      </c>
      <c r="R26" s="25">
        <v>2.4</v>
      </c>
      <c r="S26" s="25">
        <v>3.1</v>
      </c>
      <c r="T26" s="25">
        <v>4.5999999999999996</v>
      </c>
      <c r="U26" s="25">
        <v>3.2</v>
      </c>
      <c r="V26" s="25">
        <v>7.6</v>
      </c>
      <c r="W26" s="25">
        <v>7.4</v>
      </c>
      <c r="X26" s="4" t="s">
        <v>300</v>
      </c>
      <c r="Y26" s="4" t="s">
        <v>320</v>
      </c>
      <c r="Z26" s="4" t="s">
        <v>301</v>
      </c>
      <c r="AA26" s="4" t="s">
        <v>297</v>
      </c>
      <c r="AB26" s="4" t="s">
        <v>297</v>
      </c>
      <c r="AC26" s="4" t="s">
        <v>297</v>
      </c>
      <c r="AD26" s="4" t="s">
        <v>298</v>
      </c>
      <c r="AE26" s="4" t="s">
        <v>302</v>
      </c>
      <c r="AF26" s="4" t="s">
        <v>302</v>
      </c>
      <c r="AG26" s="4" t="s">
        <v>303</v>
      </c>
      <c r="AH26" s="4" t="s">
        <v>303</v>
      </c>
      <c r="AI26" s="4" t="s">
        <v>297</v>
      </c>
      <c r="AJ26" s="4" t="s">
        <v>302</v>
      </c>
      <c r="AK26" s="4" t="s">
        <v>297</v>
      </c>
      <c r="AL26" s="4" t="s">
        <v>302</v>
      </c>
      <c r="AM26" s="4" t="s">
        <v>298</v>
      </c>
      <c r="AN26" s="4">
        <v>3.26</v>
      </c>
      <c r="AP26" s="4">
        <v>3</v>
      </c>
      <c r="AQ26" s="4">
        <v>20</v>
      </c>
      <c r="AR26" s="4">
        <v>20</v>
      </c>
      <c r="AS26" s="4">
        <v>10</v>
      </c>
      <c r="AT26" s="4">
        <v>15</v>
      </c>
      <c r="AU26" s="4" t="s">
        <v>107</v>
      </c>
      <c r="AV26" s="4">
        <v>5</v>
      </c>
      <c r="AW26" s="4">
        <v>5</v>
      </c>
      <c r="AX26" s="4">
        <v>5</v>
      </c>
      <c r="AY26" s="4">
        <v>10</v>
      </c>
      <c r="AZ26" s="4" t="s">
        <v>107</v>
      </c>
      <c r="BA26" s="31">
        <v>3710</v>
      </c>
      <c r="BB26" s="30">
        <v>3.36</v>
      </c>
      <c r="BC26" s="25">
        <v>46.8</v>
      </c>
    </row>
    <row r="27" spans="1:56">
      <c r="A27" t="s">
        <v>52</v>
      </c>
      <c r="B27" s="6" t="s">
        <v>26</v>
      </c>
      <c r="C27" s="15" t="s">
        <v>351</v>
      </c>
      <c r="D27" t="s">
        <v>41</v>
      </c>
      <c r="E27" t="s">
        <v>28</v>
      </c>
      <c r="F27" t="s">
        <v>33</v>
      </c>
      <c r="G27" s="4">
        <v>1</v>
      </c>
      <c r="H27" s="25">
        <v>3</v>
      </c>
      <c r="I27" s="25">
        <v>1</v>
      </c>
      <c r="J27" s="25">
        <v>1</v>
      </c>
      <c r="K27" s="25">
        <v>4</v>
      </c>
      <c r="L27" s="25">
        <v>2</v>
      </c>
      <c r="M27" s="25">
        <v>2</v>
      </c>
      <c r="N27" s="25">
        <v>3</v>
      </c>
      <c r="O27" s="25">
        <v>3</v>
      </c>
      <c r="P27" s="25">
        <v>8</v>
      </c>
      <c r="Q27" s="25">
        <v>8</v>
      </c>
      <c r="R27" s="25">
        <v>4</v>
      </c>
      <c r="S27" s="25">
        <v>5</v>
      </c>
      <c r="T27" s="25">
        <v>5</v>
      </c>
      <c r="U27" s="25">
        <v>7</v>
      </c>
      <c r="V27" s="25">
        <v>2</v>
      </c>
      <c r="W27" s="25">
        <v>1</v>
      </c>
      <c r="X27" s="4" t="s">
        <v>314</v>
      </c>
      <c r="Y27" s="4" t="s">
        <v>302</v>
      </c>
      <c r="Z27" s="4" t="s">
        <v>302</v>
      </c>
      <c r="AA27" s="4" t="s">
        <v>298</v>
      </c>
      <c r="AB27" s="4" t="s">
        <v>297</v>
      </c>
      <c r="AC27" s="4" t="s">
        <v>318</v>
      </c>
      <c r="AD27" s="4" t="s">
        <v>302</v>
      </c>
      <c r="AE27" s="4" t="s">
        <v>302</v>
      </c>
      <c r="AF27" s="4" t="s">
        <v>318</v>
      </c>
      <c r="AG27" s="4" t="s">
        <v>302</v>
      </c>
      <c r="AH27" s="4" t="s">
        <v>318</v>
      </c>
      <c r="AI27" s="4" t="s">
        <v>303</v>
      </c>
      <c r="AJ27" s="4" t="s">
        <v>301</v>
      </c>
      <c r="AK27" s="4" t="s">
        <v>298</v>
      </c>
      <c r="AL27" s="4" t="s">
        <v>297</v>
      </c>
      <c r="AM27" s="4" t="s">
        <v>296</v>
      </c>
      <c r="AN27" s="4">
        <v>4.26</v>
      </c>
      <c r="AP27" s="4">
        <v>1</v>
      </c>
      <c r="AQ27" s="4">
        <v>10</v>
      </c>
      <c r="AR27" s="4">
        <v>10</v>
      </c>
      <c r="AS27" s="4">
        <v>15</v>
      </c>
      <c r="AT27" s="4">
        <v>15</v>
      </c>
      <c r="AU27" s="4">
        <v>5</v>
      </c>
      <c r="AV27" s="4">
        <v>0</v>
      </c>
      <c r="AW27" s="4">
        <v>5</v>
      </c>
      <c r="AX27" s="4">
        <v>5</v>
      </c>
      <c r="AY27" s="4">
        <v>5</v>
      </c>
      <c r="AZ27" s="4">
        <v>3</v>
      </c>
      <c r="BA27" s="31">
        <v>3720</v>
      </c>
      <c r="BB27" s="30">
        <v>6.26</v>
      </c>
      <c r="BC27" s="25">
        <v>38.4</v>
      </c>
    </row>
    <row r="28" spans="1:56">
      <c r="A28" t="s">
        <v>42</v>
      </c>
      <c r="B28" s="6" t="s">
        <v>26</v>
      </c>
      <c r="C28" s="15" t="s">
        <v>352</v>
      </c>
      <c r="D28" t="s">
        <v>41</v>
      </c>
      <c r="E28" t="s">
        <v>28</v>
      </c>
      <c r="F28" t="s">
        <v>44</v>
      </c>
      <c r="G28" s="4">
        <v>1.5</v>
      </c>
      <c r="H28" s="25">
        <v>2</v>
      </c>
      <c r="I28" s="25">
        <v>2.5</v>
      </c>
      <c r="J28" s="25">
        <v>3</v>
      </c>
      <c r="K28" s="25">
        <v>1.5</v>
      </c>
      <c r="L28" s="25">
        <v>3</v>
      </c>
      <c r="M28" s="25">
        <v>3.5</v>
      </c>
      <c r="N28" s="25">
        <v>4</v>
      </c>
      <c r="O28" s="25">
        <v>2.5</v>
      </c>
      <c r="P28" s="25">
        <v>4</v>
      </c>
      <c r="Q28" s="25">
        <v>2</v>
      </c>
      <c r="R28" s="25">
        <v>1</v>
      </c>
      <c r="S28" s="25">
        <v>3</v>
      </c>
      <c r="T28" s="25">
        <v>5</v>
      </c>
      <c r="U28" s="25">
        <v>3</v>
      </c>
      <c r="V28" s="25">
        <v>5</v>
      </c>
      <c r="W28" s="25">
        <v>3</v>
      </c>
      <c r="X28" s="4" t="s">
        <v>320</v>
      </c>
      <c r="Y28" s="4" t="s">
        <v>320</v>
      </c>
      <c r="Z28" s="4" t="s">
        <v>320</v>
      </c>
      <c r="AA28" s="4" t="s">
        <v>320</v>
      </c>
      <c r="AB28" s="4" t="s">
        <v>320</v>
      </c>
      <c r="AC28" s="4" t="s">
        <v>320</v>
      </c>
      <c r="AD28" s="4" t="s">
        <v>320</v>
      </c>
      <c r="AE28" s="4" t="s">
        <v>320</v>
      </c>
      <c r="AF28" s="4" t="s">
        <v>320</v>
      </c>
      <c r="AG28" s="4" t="s">
        <v>320</v>
      </c>
      <c r="AH28" s="4" t="s">
        <v>320</v>
      </c>
      <c r="AI28" s="4" t="s">
        <v>320</v>
      </c>
      <c r="AJ28" s="4" t="s">
        <v>302</v>
      </c>
      <c r="AK28" s="4" t="s">
        <v>302</v>
      </c>
      <c r="AL28" s="4" t="s">
        <v>296</v>
      </c>
      <c r="AM28" s="4" t="s">
        <v>302</v>
      </c>
      <c r="AN28" s="4">
        <v>3.19</v>
      </c>
      <c r="AP28" s="4">
        <v>4</v>
      </c>
      <c r="AQ28" s="4">
        <v>10</v>
      </c>
      <c r="AR28" s="4">
        <v>15</v>
      </c>
      <c r="AS28" s="4">
        <v>10</v>
      </c>
      <c r="AT28" s="4" t="s">
        <v>107</v>
      </c>
      <c r="AU28" s="4" t="s">
        <v>107</v>
      </c>
      <c r="AV28" s="4">
        <v>5</v>
      </c>
      <c r="AW28" s="4">
        <v>10</v>
      </c>
      <c r="AX28" s="4">
        <v>5</v>
      </c>
      <c r="AY28" s="4" t="s">
        <v>107</v>
      </c>
      <c r="AZ28" s="4" t="s">
        <v>107</v>
      </c>
      <c r="BA28" s="31">
        <v>4090</v>
      </c>
      <c r="BB28" s="30">
        <v>2.81</v>
      </c>
      <c r="BC28" s="25">
        <v>64.099999999999994</v>
      </c>
    </row>
    <row r="29" spans="1:56">
      <c r="A29" t="s">
        <v>76</v>
      </c>
      <c r="B29" s="6" t="s">
        <v>26</v>
      </c>
      <c r="C29" s="15" t="s">
        <v>353</v>
      </c>
      <c r="D29" t="s">
        <v>41</v>
      </c>
      <c r="E29" t="s">
        <v>28</v>
      </c>
      <c r="F29" t="s">
        <v>36</v>
      </c>
      <c r="G29" s="4">
        <v>1</v>
      </c>
      <c r="H29" s="25">
        <v>7.5</v>
      </c>
      <c r="I29" s="25">
        <v>8.5</v>
      </c>
      <c r="J29" s="25">
        <v>5</v>
      </c>
      <c r="K29" s="25">
        <v>2.5</v>
      </c>
      <c r="L29" s="25">
        <v>2.5</v>
      </c>
      <c r="M29" s="25">
        <v>2.5</v>
      </c>
      <c r="N29" s="25">
        <v>1</v>
      </c>
      <c r="O29" s="25">
        <v>3.5</v>
      </c>
      <c r="P29" s="25">
        <v>1.5</v>
      </c>
      <c r="Q29" s="25">
        <v>5</v>
      </c>
      <c r="R29" s="25">
        <v>4.5</v>
      </c>
      <c r="S29" s="25">
        <v>3</v>
      </c>
      <c r="T29" s="25">
        <v>7.5</v>
      </c>
      <c r="U29" s="25">
        <v>4.5</v>
      </c>
      <c r="V29" s="25">
        <v>4.5</v>
      </c>
      <c r="W29" s="25">
        <v>3</v>
      </c>
      <c r="X29" s="4" t="s">
        <v>302</v>
      </c>
      <c r="Y29" s="4" t="s">
        <v>314</v>
      </c>
      <c r="Z29" s="4" t="s">
        <v>298</v>
      </c>
      <c r="AA29" s="4" t="s">
        <v>303</v>
      </c>
      <c r="AB29" s="4" t="s">
        <v>308</v>
      </c>
      <c r="AC29" s="4" t="s">
        <v>354</v>
      </c>
      <c r="AD29" s="4" t="s">
        <v>308</v>
      </c>
      <c r="AE29" s="4" t="s">
        <v>303</v>
      </c>
      <c r="AF29" s="4" t="s">
        <v>299</v>
      </c>
      <c r="AG29" s="4" t="s">
        <v>311</v>
      </c>
      <c r="AH29" s="4" t="s">
        <v>300</v>
      </c>
      <c r="AI29" s="4" t="s">
        <v>299</v>
      </c>
      <c r="AJ29" s="4" t="s">
        <v>303</v>
      </c>
      <c r="AK29" s="4" t="s">
        <v>296</v>
      </c>
      <c r="AL29" s="4" t="s">
        <v>303</v>
      </c>
      <c r="AM29" s="4" t="s">
        <v>297</v>
      </c>
      <c r="AN29" s="4">
        <v>3.69</v>
      </c>
      <c r="AP29" s="4">
        <v>0</v>
      </c>
      <c r="AQ29" s="4">
        <v>5</v>
      </c>
      <c r="AR29" s="4">
        <v>20</v>
      </c>
      <c r="AS29" s="4">
        <v>20</v>
      </c>
      <c r="AT29" s="4">
        <v>10</v>
      </c>
      <c r="AU29" s="4">
        <v>15</v>
      </c>
      <c r="AV29" s="4">
        <v>0</v>
      </c>
      <c r="AW29" s="4">
        <v>10</v>
      </c>
      <c r="AX29" s="4">
        <v>10</v>
      </c>
      <c r="AY29" s="4">
        <v>0</v>
      </c>
      <c r="AZ29" s="4">
        <v>10</v>
      </c>
      <c r="BA29" s="31">
        <v>2720</v>
      </c>
      <c r="BB29" s="30">
        <v>5.09</v>
      </c>
      <c r="BC29" s="25">
        <v>50.4</v>
      </c>
    </row>
    <row r="30" spans="1:56">
      <c r="A30" t="s">
        <v>43</v>
      </c>
      <c r="B30" s="6" t="s">
        <v>26</v>
      </c>
      <c r="C30" s="15" t="s">
        <v>355</v>
      </c>
      <c r="D30" t="s">
        <v>41</v>
      </c>
      <c r="E30" t="s">
        <v>28</v>
      </c>
      <c r="F30" t="s">
        <v>356</v>
      </c>
      <c r="G30" s="4">
        <v>1</v>
      </c>
      <c r="H30" s="25">
        <v>3.3</v>
      </c>
      <c r="I30" s="25">
        <v>4.3</v>
      </c>
      <c r="J30" s="25">
        <v>8.5</v>
      </c>
      <c r="K30" s="25">
        <v>8</v>
      </c>
      <c r="L30" s="25">
        <v>4.0999999999999996</v>
      </c>
      <c r="M30" s="25">
        <v>7.2</v>
      </c>
      <c r="N30" s="25">
        <v>4.2</v>
      </c>
      <c r="O30" s="25">
        <v>4.2</v>
      </c>
      <c r="P30" s="25">
        <v>10.1</v>
      </c>
      <c r="Q30" s="25">
        <v>3.8</v>
      </c>
      <c r="R30" s="25">
        <v>5.5</v>
      </c>
      <c r="S30" s="25">
        <v>4.0999999999999996</v>
      </c>
      <c r="T30" s="25">
        <v>3.3</v>
      </c>
      <c r="U30" s="25">
        <v>4.5</v>
      </c>
      <c r="V30" s="25">
        <v>1</v>
      </c>
      <c r="W30" s="25">
        <v>2.5</v>
      </c>
      <c r="X30" s="4" t="s">
        <v>303</v>
      </c>
      <c r="Y30" s="4" t="s">
        <v>298</v>
      </c>
      <c r="Z30" s="4" t="s">
        <v>296</v>
      </c>
      <c r="AA30" s="4" t="s">
        <v>318</v>
      </c>
      <c r="AB30" s="4" t="s">
        <v>314</v>
      </c>
      <c r="AC30" s="4" t="s">
        <v>296</v>
      </c>
      <c r="AD30" s="4" t="s">
        <v>303</v>
      </c>
      <c r="AE30" s="4" t="s">
        <v>298</v>
      </c>
      <c r="AF30" s="4" t="s">
        <v>298</v>
      </c>
      <c r="AG30" s="4" t="s">
        <v>297</v>
      </c>
      <c r="AH30" s="4" t="s">
        <v>298</v>
      </c>
      <c r="AI30" s="4" t="s">
        <v>298</v>
      </c>
      <c r="AJ30" s="4" t="s">
        <v>296</v>
      </c>
      <c r="AK30" s="4" t="s">
        <v>296</v>
      </c>
      <c r="AL30" s="4" t="s">
        <v>303</v>
      </c>
      <c r="AM30" s="4" t="s">
        <v>303</v>
      </c>
      <c r="AN30" s="4">
        <v>3.54</v>
      </c>
      <c r="AP30" s="4">
        <v>0</v>
      </c>
      <c r="AQ30" s="4">
        <v>15</v>
      </c>
      <c r="AR30" s="4">
        <v>15</v>
      </c>
      <c r="AS30" s="4">
        <v>10</v>
      </c>
      <c r="AT30" s="4">
        <v>10</v>
      </c>
      <c r="AU30" s="4">
        <v>25</v>
      </c>
      <c r="AV30" s="4">
        <v>10</v>
      </c>
      <c r="AW30" s="4">
        <v>10</v>
      </c>
      <c r="AX30" s="4">
        <v>0</v>
      </c>
      <c r="AY30" s="4">
        <v>5</v>
      </c>
      <c r="AZ30" s="4">
        <v>20</v>
      </c>
      <c r="BA30" s="31">
        <v>2890</v>
      </c>
      <c r="BB30" s="30">
        <v>3.41</v>
      </c>
      <c r="BC30" s="25">
        <v>42.9</v>
      </c>
    </row>
    <row r="31" spans="1:56">
      <c r="A31" t="s">
        <v>55</v>
      </c>
      <c r="B31" s="6" t="s">
        <v>26</v>
      </c>
      <c r="C31" s="15" t="s">
        <v>357</v>
      </c>
      <c r="D31" t="s">
        <v>41</v>
      </c>
      <c r="E31" t="s">
        <v>28</v>
      </c>
      <c r="F31" t="s">
        <v>36</v>
      </c>
      <c r="G31" s="4">
        <v>1</v>
      </c>
      <c r="H31" s="25">
        <v>3.5</v>
      </c>
      <c r="I31" s="25">
        <v>3.8</v>
      </c>
      <c r="J31" s="25">
        <v>5.2</v>
      </c>
      <c r="K31" s="25">
        <v>5.5</v>
      </c>
      <c r="L31" s="25">
        <v>3.6</v>
      </c>
      <c r="M31" s="25">
        <v>6.6</v>
      </c>
      <c r="N31" s="25">
        <v>5</v>
      </c>
      <c r="O31" s="25">
        <v>6.9</v>
      </c>
      <c r="P31" s="25">
        <v>2.2000000000000002</v>
      </c>
      <c r="Q31" s="25">
        <v>4.9000000000000004</v>
      </c>
      <c r="R31" s="25">
        <v>2.1</v>
      </c>
      <c r="S31" s="25">
        <v>3</v>
      </c>
      <c r="T31" s="25">
        <v>2.5</v>
      </c>
      <c r="U31" s="25">
        <v>1.5</v>
      </c>
      <c r="V31" s="25">
        <v>2.5</v>
      </c>
      <c r="W31" s="25">
        <v>2</v>
      </c>
      <c r="X31" s="4" t="s">
        <v>305</v>
      </c>
      <c r="Y31" s="4" t="s">
        <v>303</v>
      </c>
      <c r="Z31" s="4" t="s">
        <v>314</v>
      </c>
      <c r="AA31" s="4" t="s">
        <v>300</v>
      </c>
      <c r="AB31" s="4" t="s">
        <v>309</v>
      </c>
      <c r="AC31" s="4" t="s">
        <v>318</v>
      </c>
      <c r="AD31" s="4" t="s">
        <v>298</v>
      </c>
      <c r="AE31" s="4" t="s">
        <v>305</v>
      </c>
      <c r="AF31" s="4" t="s">
        <v>318</v>
      </c>
      <c r="AG31" s="4" t="s">
        <v>303</v>
      </c>
      <c r="AH31" s="4" t="s">
        <v>318</v>
      </c>
      <c r="AI31" s="4" t="s">
        <v>302</v>
      </c>
      <c r="AJ31" s="4" t="s">
        <v>296</v>
      </c>
      <c r="AK31" s="4" t="s">
        <v>309</v>
      </c>
      <c r="AL31" s="4" t="s">
        <v>314</v>
      </c>
      <c r="AM31" s="4" t="s">
        <v>314</v>
      </c>
      <c r="AN31" s="4">
        <v>3.44</v>
      </c>
      <c r="AP31" s="4">
        <v>0</v>
      </c>
      <c r="AQ31" s="4">
        <v>10</v>
      </c>
      <c r="AR31" s="4">
        <v>10</v>
      </c>
      <c r="AS31" s="4">
        <v>10</v>
      </c>
      <c r="AT31" s="4">
        <v>7</v>
      </c>
      <c r="AU31" s="4">
        <v>10</v>
      </c>
      <c r="AV31" s="4">
        <v>20</v>
      </c>
      <c r="AW31" s="4">
        <v>0</v>
      </c>
      <c r="AX31" s="4">
        <v>0</v>
      </c>
      <c r="AY31" s="4">
        <v>5</v>
      </c>
      <c r="AZ31" s="4">
        <v>5</v>
      </c>
      <c r="BA31" s="31">
        <v>3020</v>
      </c>
      <c r="BB31" s="30">
        <v>2.93</v>
      </c>
      <c r="BC31" s="25">
        <v>43.2</v>
      </c>
    </row>
    <row r="32" spans="1:56">
      <c r="A32" t="s">
        <v>77</v>
      </c>
      <c r="B32" s="6" t="s">
        <v>26</v>
      </c>
      <c r="C32" s="27" t="s">
        <v>358</v>
      </c>
      <c r="D32" t="s">
        <v>41</v>
      </c>
      <c r="E32" t="s">
        <v>28</v>
      </c>
      <c r="F32" t="s">
        <v>53</v>
      </c>
      <c r="G32" s="4">
        <v>1.5</v>
      </c>
      <c r="H32" s="25">
        <v>3</v>
      </c>
      <c r="I32" s="25">
        <v>8</v>
      </c>
      <c r="J32" s="25">
        <v>8.5</v>
      </c>
      <c r="K32" s="25">
        <v>8</v>
      </c>
      <c r="L32" s="25">
        <v>6.5</v>
      </c>
      <c r="M32" s="25">
        <v>7.8</v>
      </c>
      <c r="N32" s="25">
        <v>8.5</v>
      </c>
      <c r="O32" s="25">
        <v>23</v>
      </c>
      <c r="P32" s="25">
        <v>8.5</v>
      </c>
      <c r="Q32" s="25">
        <v>16.5</v>
      </c>
      <c r="R32" s="25">
        <v>10</v>
      </c>
      <c r="S32" s="25">
        <v>5</v>
      </c>
      <c r="T32" s="25">
        <v>5.5</v>
      </c>
      <c r="U32" s="25">
        <v>4</v>
      </c>
      <c r="V32" s="25">
        <v>4.5</v>
      </c>
      <c r="W32" s="25">
        <v>6</v>
      </c>
      <c r="X32" s="4" t="s">
        <v>300</v>
      </c>
      <c r="Y32" s="4" t="s">
        <v>298</v>
      </c>
      <c r="Z32" s="4" t="s">
        <v>297</v>
      </c>
      <c r="AA32" s="4" t="s">
        <v>298</v>
      </c>
      <c r="AB32" s="4" t="s">
        <v>297</v>
      </c>
      <c r="AC32" s="4" t="s">
        <v>298</v>
      </c>
      <c r="AD32" s="4" t="s">
        <v>296</v>
      </c>
      <c r="AE32" s="4" t="s">
        <v>300</v>
      </c>
      <c r="AF32" s="4" t="s">
        <v>359</v>
      </c>
      <c r="AG32" s="4" t="s">
        <v>305</v>
      </c>
      <c r="AH32" s="4" t="s">
        <v>300</v>
      </c>
      <c r="AI32" s="4" t="s">
        <v>313</v>
      </c>
      <c r="AJ32" s="4" t="s">
        <v>318</v>
      </c>
      <c r="AK32" s="4" t="s">
        <v>318</v>
      </c>
      <c r="AL32" s="4" t="s">
        <v>303</v>
      </c>
      <c r="AM32" s="4" t="s">
        <v>303</v>
      </c>
      <c r="AN32" s="4">
        <v>3.99</v>
      </c>
      <c r="AP32" s="4">
        <v>6</v>
      </c>
      <c r="AQ32" s="4">
        <v>20</v>
      </c>
      <c r="AR32" s="4">
        <v>15</v>
      </c>
      <c r="AS32" s="4">
        <v>25</v>
      </c>
      <c r="AT32" s="4" t="s">
        <v>107</v>
      </c>
      <c r="AU32" s="4" t="s">
        <v>107</v>
      </c>
      <c r="AV32" s="4">
        <v>5</v>
      </c>
      <c r="AW32" s="4">
        <v>10</v>
      </c>
      <c r="AX32" s="4">
        <v>15</v>
      </c>
      <c r="AY32" s="4" t="s">
        <v>107</v>
      </c>
      <c r="AZ32" s="28" t="s">
        <v>107</v>
      </c>
      <c r="BA32" s="31">
        <v>3110</v>
      </c>
      <c r="BB32" s="30">
        <v>4.1399999999999997</v>
      </c>
      <c r="BC32" s="25">
        <v>48.2</v>
      </c>
    </row>
    <row r="33" spans="1:66">
      <c r="A33" t="s">
        <v>47</v>
      </c>
      <c r="B33" s="6" t="s">
        <v>26</v>
      </c>
      <c r="C33" s="15" t="s">
        <v>360</v>
      </c>
      <c r="D33" t="s">
        <v>41</v>
      </c>
      <c r="E33" t="s">
        <v>28</v>
      </c>
      <c r="F33" t="s">
        <v>44</v>
      </c>
      <c r="G33" s="4">
        <v>1</v>
      </c>
      <c r="H33" s="25">
        <v>8.1999999999999993</v>
      </c>
      <c r="I33" s="25">
        <v>3</v>
      </c>
      <c r="J33" s="25">
        <v>8.8000000000000007</v>
      </c>
      <c r="K33" s="25">
        <v>11.5</v>
      </c>
      <c r="L33" s="25">
        <v>3.5</v>
      </c>
      <c r="M33" s="25">
        <v>3.8</v>
      </c>
      <c r="N33" s="25">
        <v>3.5</v>
      </c>
      <c r="O33" s="25">
        <v>1.5</v>
      </c>
      <c r="P33" s="25">
        <v>3</v>
      </c>
      <c r="Q33" s="25">
        <v>6.5</v>
      </c>
      <c r="R33" s="25">
        <v>5.0999999999999996</v>
      </c>
      <c r="S33" s="25">
        <v>3.6</v>
      </c>
      <c r="T33" s="25">
        <v>3.5</v>
      </c>
      <c r="U33" s="25">
        <v>4.5999999999999996</v>
      </c>
      <c r="V33" s="25">
        <v>5</v>
      </c>
      <c r="W33" s="25">
        <v>7.6</v>
      </c>
      <c r="X33" s="4" t="s">
        <v>302</v>
      </c>
      <c r="Y33" s="4" t="s">
        <v>314</v>
      </c>
      <c r="Z33" s="4" t="s">
        <v>296</v>
      </c>
      <c r="AA33" s="4" t="s">
        <v>314</v>
      </c>
      <c r="AB33" s="4" t="s">
        <v>300</v>
      </c>
      <c r="AC33" s="4" t="s">
        <v>296</v>
      </c>
      <c r="AD33" s="4" t="s">
        <v>303</v>
      </c>
      <c r="AE33" s="4" t="s">
        <v>314</v>
      </c>
      <c r="AF33" s="4" t="s">
        <v>298</v>
      </c>
      <c r="AG33" s="4" t="s">
        <v>303</v>
      </c>
      <c r="AH33" s="4" t="s">
        <v>298</v>
      </c>
      <c r="AI33" s="4" t="s">
        <v>298</v>
      </c>
      <c r="AJ33" s="4" t="s">
        <v>303</v>
      </c>
      <c r="AK33" s="4" t="s">
        <v>300</v>
      </c>
      <c r="AL33" s="4" t="s">
        <v>300</v>
      </c>
      <c r="AM33" s="4" t="s">
        <v>318</v>
      </c>
      <c r="AN33" s="4">
        <v>4.05</v>
      </c>
      <c r="AP33" s="4">
        <v>1</v>
      </c>
      <c r="AQ33" s="4">
        <v>40</v>
      </c>
      <c r="AR33" s="4">
        <v>25</v>
      </c>
      <c r="AS33" s="4">
        <v>15</v>
      </c>
      <c r="AT33" s="4">
        <v>20</v>
      </c>
      <c r="AU33" s="4">
        <v>20</v>
      </c>
      <c r="AV33" s="4">
        <v>10</v>
      </c>
      <c r="AW33" s="4">
        <v>5</v>
      </c>
      <c r="AX33" s="4">
        <v>5</v>
      </c>
      <c r="AY33" s="4">
        <v>10</v>
      </c>
      <c r="AZ33" s="4">
        <v>7</v>
      </c>
      <c r="BA33" s="31">
        <v>1840</v>
      </c>
      <c r="BB33" s="30">
        <v>3.4</v>
      </c>
      <c r="BC33" s="25">
        <v>27.1</v>
      </c>
    </row>
    <row r="34" spans="1:66">
      <c r="A34" t="s">
        <v>25</v>
      </c>
      <c r="B34" s="6" t="s">
        <v>26</v>
      </c>
      <c r="C34" s="15" t="s">
        <v>361</v>
      </c>
      <c r="D34" t="s">
        <v>27</v>
      </c>
      <c r="E34" t="s">
        <v>28</v>
      </c>
      <c r="F34" t="s">
        <v>362</v>
      </c>
      <c r="G34" s="4">
        <v>1</v>
      </c>
      <c r="H34" s="25">
        <v>5</v>
      </c>
      <c r="I34" s="25">
        <v>2</v>
      </c>
      <c r="J34" s="25">
        <v>6</v>
      </c>
      <c r="K34" s="25">
        <v>3</v>
      </c>
      <c r="L34" s="25">
        <v>4</v>
      </c>
      <c r="M34" s="25">
        <v>3</v>
      </c>
      <c r="N34" s="25">
        <v>3</v>
      </c>
      <c r="O34" s="25">
        <v>4</v>
      </c>
      <c r="P34" s="25">
        <v>3</v>
      </c>
      <c r="Q34" s="25">
        <v>5</v>
      </c>
      <c r="R34" s="25">
        <v>5</v>
      </c>
      <c r="S34" s="25">
        <v>7</v>
      </c>
      <c r="T34" s="25">
        <v>6</v>
      </c>
      <c r="U34" s="25">
        <v>4</v>
      </c>
      <c r="V34" s="25">
        <v>5</v>
      </c>
      <c r="W34" s="25">
        <v>9</v>
      </c>
      <c r="X34" s="4" t="s">
        <v>296</v>
      </c>
      <c r="Y34" s="4" t="s">
        <v>314</v>
      </c>
      <c r="Z34" s="4" t="s">
        <v>301</v>
      </c>
      <c r="AA34" s="4" t="s">
        <v>298</v>
      </c>
      <c r="AB34" s="4" t="s">
        <v>302</v>
      </c>
      <c r="AC34" s="4" t="s">
        <v>301</v>
      </c>
      <c r="AD34" s="4" t="s">
        <v>298</v>
      </c>
      <c r="AE34" s="4" t="s">
        <v>298</v>
      </c>
      <c r="AF34" s="4" t="s">
        <v>298</v>
      </c>
      <c r="AG34" s="4" t="s">
        <v>298</v>
      </c>
      <c r="AH34" s="4" t="s">
        <v>298</v>
      </c>
      <c r="AI34" s="4" t="s">
        <v>306</v>
      </c>
      <c r="AJ34" s="4" t="s">
        <v>296</v>
      </c>
      <c r="AK34" s="4" t="s">
        <v>297</v>
      </c>
      <c r="AL34" s="4" t="s">
        <v>320</v>
      </c>
      <c r="AM34" s="4" t="s">
        <v>298</v>
      </c>
      <c r="AN34" s="4">
        <v>3.82</v>
      </c>
      <c r="AP34" s="4" t="s">
        <v>107</v>
      </c>
      <c r="AQ34" s="4">
        <v>10</v>
      </c>
      <c r="AR34" s="4">
        <v>5</v>
      </c>
      <c r="AS34" s="4">
        <v>15</v>
      </c>
      <c r="AT34" s="4">
        <v>20</v>
      </c>
      <c r="AU34" s="4" t="s">
        <v>107</v>
      </c>
      <c r="AV34" s="4">
        <v>15</v>
      </c>
      <c r="AW34" s="4">
        <v>5</v>
      </c>
      <c r="AX34" s="4">
        <v>10</v>
      </c>
      <c r="AY34" s="4">
        <v>5</v>
      </c>
      <c r="AZ34" s="4" t="s">
        <v>107</v>
      </c>
      <c r="BA34" s="31">
        <v>2960</v>
      </c>
      <c r="BB34" s="30">
        <v>3.66</v>
      </c>
      <c r="BC34" s="25">
        <v>35.700000000000003</v>
      </c>
      <c r="BD34" t="s">
        <v>363</v>
      </c>
    </row>
    <row r="35" spans="1:66">
      <c r="A35" t="s">
        <v>46</v>
      </c>
      <c r="B35" s="6" t="s">
        <v>26</v>
      </c>
      <c r="C35" s="15" t="s">
        <v>364</v>
      </c>
      <c r="D35" t="s">
        <v>27</v>
      </c>
      <c r="E35" t="s">
        <v>28</v>
      </c>
      <c r="F35" t="s">
        <v>36</v>
      </c>
      <c r="G35" s="4">
        <v>2</v>
      </c>
      <c r="H35" s="25">
        <v>3</v>
      </c>
      <c r="I35" s="25">
        <v>4</v>
      </c>
      <c r="J35" s="25">
        <v>3.5</v>
      </c>
      <c r="K35" s="25">
        <v>0</v>
      </c>
      <c r="L35" s="25">
        <v>8</v>
      </c>
      <c r="M35" s="25">
        <v>3</v>
      </c>
      <c r="N35" s="25">
        <v>8</v>
      </c>
      <c r="O35" s="25">
        <v>3</v>
      </c>
      <c r="P35" s="25">
        <v>6</v>
      </c>
      <c r="Q35" s="25">
        <v>6.5</v>
      </c>
      <c r="R35" s="25">
        <v>3.5</v>
      </c>
      <c r="S35" s="25">
        <v>9.5</v>
      </c>
      <c r="T35" s="25">
        <v>4.5</v>
      </c>
      <c r="U35" s="25">
        <v>3</v>
      </c>
      <c r="V35" s="25">
        <v>5.5</v>
      </c>
      <c r="W35" s="25">
        <v>6.5</v>
      </c>
      <c r="X35" s="4" t="s">
        <v>296</v>
      </c>
      <c r="Y35" s="4" t="s">
        <v>300</v>
      </c>
      <c r="Z35" s="4" t="s">
        <v>302</v>
      </c>
      <c r="AA35" s="4" t="s">
        <v>302</v>
      </c>
      <c r="AB35" s="4" t="s">
        <v>303</v>
      </c>
      <c r="AC35" s="4" t="s">
        <v>296</v>
      </c>
      <c r="AD35" s="4" t="s">
        <v>299</v>
      </c>
      <c r="AE35" s="4" t="s">
        <v>297</v>
      </c>
      <c r="AF35" s="4" t="s">
        <v>365</v>
      </c>
      <c r="AG35" s="4" t="s">
        <v>296</v>
      </c>
      <c r="AH35" s="4" t="s">
        <v>301</v>
      </c>
      <c r="AI35" s="4" t="s">
        <v>303</v>
      </c>
      <c r="AJ35" s="4" t="s">
        <v>299</v>
      </c>
      <c r="AK35" s="4" t="s">
        <v>314</v>
      </c>
      <c r="AL35" s="4" t="s">
        <v>303</v>
      </c>
      <c r="AM35" s="4" t="s">
        <v>302</v>
      </c>
      <c r="AN35" s="4">
        <v>3.28</v>
      </c>
      <c r="AP35" s="4">
        <v>8</v>
      </c>
      <c r="AQ35" s="4">
        <v>10</v>
      </c>
      <c r="AR35" s="4">
        <v>20</v>
      </c>
      <c r="AS35" s="4">
        <v>10</v>
      </c>
      <c r="AT35" s="4" t="s">
        <v>107</v>
      </c>
      <c r="AU35" s="4" t="s">
        <v>107</v>
      </c>
      <c r="AV35" s="4">
        <v>5</v>
      </c>
      <c r="AW35" s="4">
        <v>10</v>
      </c>
      <c r="AX35" s="4">
        <v>10</v>
      </c>
      <c r="AY35" s="4" t="s">
        <v>107</v>
      </c>
      <c r="AZ35" s="4" t="s">
        <v>107</v>
      </c>
      <c r="BA35" s="31">
        <v>4720</v>
      </c>
      <c r="BB35" s="30">
        <v>5.86</v>
      </c>
      <c r="BC35" s="25">
        <v>51.4</v>
      </c>
    </row>
    <row r="36" spans="1:66">
      <c r="A36" t="s">
        <v>35</v>
      </c>
      <c r="B36" s="6" t="s">
        <v>26</v>
      </c>
      <c r="C36" s="15" t="s">
        <v>366</v>
      </c>
      <c r="D36" t="s">
        <v>27</v>
      </c>
      <c r="E36" t="s">
        <v>28</v>
      </c>
      <c r="F36" t="s">
        <v>44</v>
      </c>
      <c r="G36" s="4">
        <v>1</v>
      </c>
      <c r="H36" s="25">
        <v>5</v>
      </c>
      <c r="I36" s="25">
        <v>3.5</v>
      </c>
      <c r="J36" s="25">
        <v>6.5</v>
      </c>
      <c r="K36" s="25">
        <v>3</v>
      </c>
      <c r="L36" s="25">
        <v>2.5</v>
      </c>
      <c r="M36" s="25">
        <v>2.5</v>
      </c>
      <c r="N36" s="25">
        <v>2.5</v>
      </c>
      <c r="O36" s="25">
        <v>3</v>
      </c>
      <c r="P36" s="25">
        <v>2.5</v>
      </c>
      <c r="Q36" s="25">
        <v>3</v>
      </c>
      <c r="R36" s="25">
        <v>0.5</v>
      </c>
      <c r="S36" s="25">
        <v>0</v>
      </c>
      <c r="T36" s="25">
        <v>2.5</v>
      </c>
      <c r="U36" s="25">
        <v>4.5</v>
      </c>
      <c r="V36" s="25">
        <v>2.5</v>
      </c>
      <c r="W36" s="25">
        <v>5</v>
      </c>
      <c r="X36" s="4" t="s">
        <v>311</v>
      </c>
      <c r="Y36" s="4" t="s">
        <v>311</v>
      </c>
      <c r="Z36" s="4" t="s">
        <v>300</v>
      </c>
      <c r="AA36" s="4" t="s">
        <v>296</v>
      </c>
      <c r="AB36" s="4" t="s">
        <v>300</v>
      </c>
      <c r="AC36" s="4" t="s">
        <v>318</v>
      </c>
      <c r="AD36" s="4" t="s">
        <v>311</v>
      </c>
      <c r="AE36" s="4" t="s">
        <v>296</v>
      </c>
      <c r="AF36" s="4" t="s">
        <v>308</v>
      </c>
      <c r="AG36" s="4" t="s">
        <v>302</v>
      </c>
      <c r="AH36" s="4" t="s">
        <v>314</v>
      </c>
      <c r="AI36" s="4" t="s">
        <v>303</v>
      </c>
      <c r="AJ36" s="4" t="s">
        <v>305</v>
      </c>
      <c r="AK36" s="4" t="s">
        <v>305</v>
      </c>
      <c r="AL36" s="4" t="s">
        <v>309</v>
      </c>
      <c r="AM36" s="4" t="s">
        <v>318</v>
      </c>
      <c r="AN36" s="4">
        <v>3.55</v>
      </c>
      <c r="AP36" s="4">
        <v>2</v>
      </c>
      <c r="AQ36" s="4">
        <v>10</v>
      </c>
      <c r="AR36" s="4">
        <v>10</v>
      </c>
      <c r="AS36" s="4">
        <v>10</v>
      </c>
      <c r="AT36" s="4">
        <v>10</v>
      </c>
      <c r="AU36" s="4" t="s">
        <v>107</v>
      </c>
      <c r="AV36" s="4">
        <v>5</v>
      </c>
      <c r="AW36" s="4">
        <v>5</v>
      </c>
      <c r="AX36" s="4">
        <v>10</v>
      </c>
      <c r="AY36" s="4">
        <v>5</v>
      </c>
      <c r="AZ36" s="4" t="s">
        <v>107</v>
      </c>
      <c r="BA36" s="31">
        <v>1940</v>
      </c>
      <c r="BB36" s="30">
        <v>3.81</v>
      </c>
      <c r="BC36" s="25">
        <v>28.5</v>
      </c>
    </row>
    <row r="37" spans="1:66">
      <c r="A37" t="s">
        <v>62</v>
      </c>
      <c r="B37" s="6" t="s">
        <v>26</v>
      </c>
      <c r="C37" s="15" t="s">
        <v>367</v>
      </c>
      <c r="D37" t="s">
        <v>27</v>
      </c>
      <c r="E37" t="s">
        <v>28</v>
      </c>
      <c r="F37" t="s">
        <v>36</v>
      </c>
      <c r="G37" s="4">
        <v>1</v>
      </c>
      <c r="H37" s="25">
        <v>3</v>
      </c>
      <c r="I37" s="25">
        <v>4.5</v>
      </c>
      <c r="J37" s="25">
        <v>4</v>
      </c>
      <c r="K37" s="25">
        <v>2.5</v>
      </c>
      <c r="L37" s="25">
        <v>11</v>
      </c>
      <c r="M37" s="25">
        <v>18.5</v>
      </c>
      <c r="N37" s="25">
        <v>6</v>
      </c>
      <c r="O37" s="25">
        <v>10</v>
      </c>
      <c r="P37" s="25">
        <v>3.5</v>
      </c>
      <c r="Q37" s="25">
        <v>4</v>
      </c>
      <c r="R37" s="25">
        <v>4.5</v>
      </c>
      <c r="S37" s="25">
        <v>18</v>
      </c>
      <c r="T37" s="25">
        <v>4.5</v>
      </c>
      <c r="U37" s="25">
        <v>2.5</v>
      </c>
      <c r="V37" s="25">
        <v>6.5</v>
      </c>
      <c r="W37" s="25">
        <v>1.5</v>
      </c>
      <c r="X37" s="4" t="s">
        <v>318</v>
      </c>
      <c r="Y37" s="4" t="s">
        <v>313</v>
      </c>
      <c r="Z37" s="4" t="s">
        <v>327</v>
      </c>
      <c r="AA37" s="4" t="s">
        <v>298</v>
      </c>
      <c r="AB37" s="4" t="s">
        <v>318</v>
      </c>
      <c r="AC37" s="4" t="s">
        <v>302</v>
      </c>
      <c r="AD37" s="4" t="s">
        <v>302</v>
      </c>
      <c r="AE37" s="4" t="s">
        <v>297</v>
      </c>
      <c r="AF37" s="4" t="s">
        <v>306</v>
      </c>
      <c r="AG37" s="4" t="s">
        <v>299</v>
      </c>
      <c r="AH37" s="4" t="s">
        <v>301</v>
      </c>
      <c r="AI37" s="4" t="s">
        <v>300</v>
      </c>
      <c r="AJ37" s="4" t="s">
        <v>318</v>
      </c>
      <c r="AK37" s="4" t="s">
        <v>318</v>
      </c>
      <c r="AL37" s="4" t="s">
        <v>298</v>
      </c>
      <c r="AM37" s="4" t="s">
        <v>300</v>
      </c>
      <c r="AN37" s="4">
        <v>4.12</v>
      </c>
      <c r="AP37" s="4">
        <f>AVERAGE(10,20,15,40,15)</f>
        <v>20</v>
      </c>
      <c r="AQ37" s="4">
        <v>20</v>
      </c>
      <c r="AR37" s="4">
        <v>20</v>
      </c>
      <c r="AS37" s="4">
        <v>20</v>
      </c>
      <c r="AT37" s="4">
        <v>25</v>
      </c>
      <c r="AU37" s="4">
        <v>25</v>
      </c>
      <c r="AV37" s="4">
        <v>5</v>
      </c>
      <c r="AW37" s="4">
        <v>0</v>
      </c>
      <c r="AX37" s="4">
        <v>5</v>
      </c>
      <c r="AY37" s="4">
        <v>10</v>
      </c>
      <c r="AZ37" s="4">
        <v>10</v>
      </c>
      <c r="BA37" s="31">
        <v>2420</v>
      </c>
      <c r="BB37" s="30">
        <v>3.09</v>
      </c>
      <c r="BC37" s="25">
        <v>25.8</v>
      </c>
    </row>
    <row r="38" spans="1:66">
      <c r="A38" t="s">
        <v>79</v>
      </c>
      <c r="B38" s="6" t="s">
        <v>26</v>
      </c>
      <c r="C38" s="15" t="s">
        <v>368</v>
      </c>
      <c r="D38" t="s">
        <v>27</v>
      </c>
      <c r="E38" t="s">
        <v>28</v>
      </c>
      <c r="F38" t="s">
        <v>36</v>
      </c>
      <c r="G38" s="4">
        <v>2</v>
      </c>
      <c r="H38" s="25">
        <v>7</v>
      </c>
      <c r="I38" s="25">
        <v>5</v>
      </c>
      <c r="J38" s="25">
        <v>6</v>
      </c>
      <c r="K38" s="25">
        <v>4</v>
      </c>
      <c r="L38" s="25">
        <v>4</v>
      </c>
      <c r="M38" s="25">
        <v>1</v>
      </c>
      <c r="N38" s="25">
        <v>6</v>
      </c>
      <c r="O38" s="25">
        <v>2</v>
      </c>
      <c r="P38" s="25">
        <v>3</v>
      </c>
      <c r="Q38" s="25">
        <v>6</v>
      </c>
      <c r="R38" s="25">
        <v>2</v>
      </c>
      <c r="S38" s="25">
        <v>3</v>
      </c>
      <c r="T38" s="25">
        <v>7</v>
      </c>
      <c r="U38" s="25">
        <v>6</v>
      </c>
      <c r="V38" s="25">
        <v>5</v>
      </c>
      <c r="W38" s="25">
        <v>5</v>
      </c>
      <c r="X38" s="4" t="s">
        <v>302</v>
      </c>
      <c r="Y38" s="4" t="s">
        <v>314</v>
      </c>
      <c r="Z38" s="4" t="s">
        <v>300</v>
      </c>
      <c r="AA38" s="4" t="s">
        <v>302</v>
      </c>
      <c r="AB38" s="4" t="s">
        <v>314</v>
      </c>
      <c r="AC38" s="4" t="s">
        <v>303</v>
      </c>
      <c r="AD38" s="4" t="s">
        <v>314</v>
      </c>
      <c r="AE38" s="4" t="s">
        <v>302</v>
      </c>
      <c r="AF38" s="4" t="s">
        <v>318</v>
      </c>
      <c r="AG38" s="4" t="s">
        <v>314</v>
      </c>
      <c r="AH38" s="4" t="s">
        <v>311</v>
      </c>
      <c r="AI38" s="4" t="s">
        <v>296</v>
      </c>
      <c r="AJ38" s="4" t="s">
        <v>303</v>
      </c>
      <c r="AK38" s="4" t="s">
        <v>314</v>
      </c>
      <c r="AL38" s="4" t="s">
        <v>298</v>
      </c>
      <c r="AM38" s="4" t="s">
        <v>300</v>
      </c>
      <c r="AN38" s="4">
        <v>3.47</v>
      </c>
      <c r="AP38" s="4">
        <v>2</v>
      </c>
      <c r="AQ38" s="4">
        <v>20</v>
      </c>
      <c r="AR38" s="4">
        <v>20</v>
      </c>
      <c r="AS38" s="4">
        <v>10</v>
      </c>
      <c r="AT38" s="4">
        <v>15</v>
      </c>
      <c r="AU38" s="4">
        <v>15</v>
      </c>
      <c r="AV38" s="4">
        <v>5</v>
      </c>
      <c r="AW38" s="4">
        <v>5</v>
      </c>
      <c r="AX38" s="4">
        <v>5</v>
      </c>
      <c r="AY38" s="4">
        <v>5</v>
      </c>
      <c r="AZ38" s="4">
        <v>5</v>
      </c>
      <c r="BA38" s="31">
        <v>2230</v>
      </c>
      <c r="BB38" s="30">
        <v>5.28</v>
      </c>
      <c r="BC38" s="25">
        <v>48.1</v>
      </c>
    </row>
    <row r="39" spans="1:66">
      <c r="A39" t="s">
        <v>64</v>
      </c>
      <c r="B39" s="6" t="s">
        <v>26</v>
      </c>
      <c r="C39" s="15" t="s">
        <v>367</v>
      </c>
      <c r="D39" t="s">
        <v>27</v>
      </c>
      <c r="E39" t="s">
        <v>28</v>
      </c>
      <c r="F39" t="s">
        <v>36</v>
      </c>
      <c r="G39" s="4">
        <v>1</v>
      </c>
      <c r="H39" s="25">
        <v>4.5</v>
      </c>
      <c r="I39" s="25">
        <v>4.5</v>
      </c>
      <c r="J39" s="25">
        <v>2.5</v>
      </c>
      <c r="K39" s="25">
        <v>1</v>
      </c>
      <c r="L39" s="25">
        <v>6</v>
      </c>
      <c r="M39" s="25">
        <v>2</v>
      </c>
      <c r="N39" s="25">
        <v>3</v>
      </c>
      <c r="O39" s="25">
        <v>5</v>
      </c>
      <c r="P39" s="25">
        <v>6</v>
      </c>
      <c r="Q39" s="25">
        <v>2.5</v>
      </c>
      <c r="R39" s="25">
        <v>1</v>
      </c>
      <c r="S39" s="25">
        <v>4</v>
      </c>
      <c r="T39" s="25">
        <v>9</v>
      </c>
      <c r="U39" s="25">
        <v>3.5</v>
      </c>
      <c r="V39" s="25">
        <v>3.5</v>
      </c>
      <c r="W39" s="25">
        <v>4.5</v>
      </c>
      <c r="X39" s="4" t="s">
        <v>298</v>
      </c>
      <c r="Y39" s="4" t="s">
        <v>327</v>
      </c>
      <c r="Z39" s="4" t="s">
        <v>300</v>
      </c>
      <c r="AA39" s="4" t="s">
        <v>303</v>
      </c>
      <c r="AB39" s="4" t="s">
        <v>318</v>
      </c>
      <c r="AC39" s="4" t="s">
        <v>311</v>
      </c>
      <c r="AD39" s="4" t="s">
        <v>300</v>
      </c>
      <c r="AE39" s="4" t="s">
        <v>302</v>
      </c>
      <c r="AF39" s="4" t="s">
        <v>299</v>
      </c>
      <c r="AG39" s="4" t="s">
        <v>302</v>
      </c>
      <c r="AH39" s="4" t="s">
        <v>314</v>
      </c>
      <c r="AI39" s="4" t="s">
        <v>302</v>
      </c>
      <c r="AJ39" s="4" t="s">
        <v>298</v>
      </c>
      <c r="AK39" s="4" t="s">
        <v>302</v>
      </c>
      <c r="AL39" s="4" t="s">
        <v>300</v>
      </c>
      <c r="AM39" s="4" t="s">
        <v>302</v>
      </c>
      <c r="AN39" s="4">
        <v>4.0199999999999996</v>
      </c>
      <c r="AP39" s="4">
        <v>20</v>
      </c>
      <c r="AQ39" s="4">
        <v>15</v>
      </c>
      <c r="AR39" s="4">
        <v>20</v>
      </c>
      <c r="AS39" s="4">
        <v>25</v>
      </c>
      <c r="AT39" s="4">
        <v>15</v>
      </c>
      <c r="AU39" s="4" t="s">
        <v>107</v>
      </c>
      <c r="AV39" s="4">
        <v>0</v>
      </c>
      <c r="AW39" s="4">
        <v>10</v>
      </c>
      <c r="AX39" s="4">
        <v>10</v>
      </c>
      <c r="AY39" s="4">
        <v>10</v>
      </c>
      <c r="AZ39" s="4" t="s">
        <v>107</v>
      </c>
      <c r="BA39" s="31">
        <v>2530</v>
      </c>
      <c r="BB39" s="30">
        <v>2.95</v>
      </c>
      <c r="BC39" s="25">
        <v>32.799999999999997</v>
      </c>
      <c r="BD39" s="11" t="s">
        <v>369</v>
      </c>
    </row>
    <row r="40" spans="1:66">
      <c r="A40" t="s">
        <v>78</v>
      </c>
      <c r="B40" s="6" t="s">
        <v>26</v>
      </c>
      <c r="C40" s="15" t="s">
        <v>370</v>
      </c>
      <c r="D40" t="s">
        <v>27</v>
      </c>
      <c r="E40" t="s">
        <v>28</v>
      </c>
      <c r="F40" t="s">
        <v>33</v>
      </c>
      <c r="G40" s="4">
        <v>1</v>
      </c>
      <c r="H40" s="25">
        <v>3</v>
      </c>
      <c r="I40" s="25">
        <v>3</v>
      </c>
      <c r="J40" s="25">
        <v>7</v>
      </c>
      <c r="K40" s="25">
        <v>2.5</v>
      </c>
      <c r="L40" s="25">
        <v>3.5</v>
      </c>
      <c r="M40" s="25">
        <v>4</v>
      </c>
      <c r="N40" s="25">
        <v>3</v>
      </c>
      <c r="O40" s="25">
        <v>2</v>
      </c>
      <c r="P40" s="25">
        <v>6</v>
      </c>
      <c r="Q40" s="25">
        <v>5.5</v>
      </c>
      <c r="R40" s="25">
        <v>3</v>
      </c>
      <c r="S40" s="25">
        <v>3</v>
      </c>
      <c r="T40" s="25">
        <v>5</v>
      </c>
      <c r="U40" s="25">
        <v>8.5</v>
      </c>
      <c r="V40" s="25">
        <v>1.5</v>
      </c>
      <c r="W40" s="25">
        <v>5.5</v>
      </c>
      <c r="X40" s="4" t="s">
        <v>299</v>
      </c>
      <c r="Y40" s="4" t="s">
        <v>311</v>
      </c>
      <c r="Z40" s="4" t="s">
        <v>300</v>
      </c>
      <c r="AA40" s="4" t="s">
        <v>318</v>
      </c>
      <c r="AB40" s="4" t="s">
        <v>314</v>
      </c>
      <c r="AC40" s="4" t="s">
        <v>300</v>
      </c>
      <c r="AD40" s="4" t="s">
        <v>297</v>
      </c>
      <c r="AE40" s="4" t="s">
        <v>354</v>
      </c>
      <c r="AF40" s="4" t="s">
        <v>302</v>
      </c>
      <c r="AG40" s="4" t="s">
        <v>298</v>
      </c>
      <c r="AH40" s="4" t="s">
        <v>296</v>
      </c>
      <c r="AI40" s="4" t="s">
        <v>314</v>
      </c>
      <c r="AJ40" s="4" t="s">
        <v>303</v>
      </c>
      <c r="AK40" s="4" t="s">
        <v>299</v>
      </c>
      <c r="AL40" s="4" t="s">
        <v>305</v>
      </c>
      <c r="AM40" s="4" t="s">
        <v>296</v>
      </c>
      <c r="AN40" s="4">
        <v>3.86</v>
      </c>
      <c r="AP40" s="4">
        <v>15</v>
      </c>
      <c r="AQ40" s="4">
        <v>10</v>
      </c>
      <c r="AR40" s="4">
        <v>5</v>
      </c>
      <c r="AS40" s="4">
        <v>10</v>
      </c>
      <c r="AT40" s="4">
        <v>15</v>
      </c>
      <c r="AU40" s="4">
        <v>5</v>
      </c>
      <c r="AV40" s="4">
        <v>10</v>
      </c>
      <c r="AW40" s="4">
        <v>0</v>
      </c>
      <c r="AX40" s="4">
        <v>5</v>
      </c>
      <c r="AY40" s="4">
        <v>5</v>
      </c>
      <c r="AZ40" s="4">
        <v>5</v>
      </c>
      <c r="BA40" s="31">
        <v>2930</v>
      </c>
      <c r="BB40" s="30">
        <v>4.93</v>
      </c>
      <c r="BC40" s="25">
        <v>54.4</v>
      </c>
      <c r="BD40" t="s">
        <v>371</v>
      </c>
    </row>
    <row r="41" spans="1:66">
      <c r="A41" t="s">
        <v>66</v>
      </c>
      <c r="B41" s="6" t="s">
        <v>26</v>
      </c>
      <c r="C41" s="15" t="s">
        <v>370</v>
      </c>
      <c r="D41" t="s">
        <v>27</v>
      </c>
      <c r="E41" t="s">
        <v>28</v>
      </c>
      <c r="F41" t="s">
        <v>33</v>
      </c>
      <c r="G41" s="4">
        <v>1</v>
      </c>
      <c r="H41" s="25">
        <v>5</v>
      </c>
      <c r="I41" s="25">
        <v>4</v>
      </c>
      <c r="J41" s="25">
        <v>6</v>
      </c>
      <c r="K41" s="25">
        <v>8.5</v>
      </c>
      <c r="L41" s="25">
        <v>5</v>
      </c>
      <c r="M41" s="25">
        <v>3</v>
      </c>
      <c r="N41" s="25">
        <v>2.5</v>
      </c>
      <c r="O41" s="25">
        <v>4</v>
      </c>
      <c r="P41" s="25">
        <v>4.5</v>
      </c>
      <c r="Q41" s="25">
        <v>2.5</v>
      </c>
      <c r="R41" s="25">
        <v>3</v>
      </c>
      <c r="S41" s="25">
        <v>3</v>
      </c>
      <c r="T41" s="25">
        <v>3.5</v>
      </c>
      <c r="U41" s="25">
        <v>5</v>
      </c>
      <c r="V41" s="25">
        <v>7.5</v>
      </c>
      <c r="W41" s="25">
        <v>5</v>
      </c>
      <c r="X41" s="4" t="s">
        <v>313</v>
      </c>
      <c r="Y41" s="4" t="s">
        <v>309</v>
      </c>
      <c r="Z41" s="4" t="s">
        <v>307</v>
      </c>
      <c r="AA41" s="4" t="s">
        <v>309</v>
      </c>
      <c r="AB41" s="4" t="s">
        <v>299</v>
      </c>
      <c r="AC41" s="4" t="s">
        <v>318</v>
      </c>
      <c r="AD41" s="4" t="s">
        <v>302</v>
      </c>
      <c r="AE41" s="4" t="s">
        <v>318</v>
      </c>
      <c r="AF41" s="4" t="s">
        <v>318</v>
      </c>
      <c r="AG41" s="4" t="s">
        <v>298</v>
      </c>
      <c r="AH41" s="4" t="s">
        <v>300</v>
      </c>
      <c r="AI41" s="4" t="s">
        <v>303</v>
      </c>
      <c r="AJ41" s="4" t="s">
        <v>312</v>
      </c>
      <c r="AK41" s="4" t="s">
        <v>314</v>
      </c>
      <c r="AL41" s="4" t="s">
        <v>296</v>
      </c>
      <c r="AM41" s="4" t="s">
        <v>311</v>
      </c>
      <c r="AN41" s="4">
        <v>3.77</v>
      </c>
      <c r="AQ41" s="4">
        <v>20</v>
      </c>
      <c r="AR41" s="4">
        <v>15</v>
      </c>
      <c r="AS41" s="4">
        <v>25</v>
      </c>
      <c r="AT41" s="4">
        <v>15</v>
      </c>
      <c r="AU41" s="4">
        <v>20</v>
      </c>
      <c r="AV41" s="4">
        <v>25</v>
      </c>
      <c r="AW41" s="4">
        <v>15</v>
      </c>
      <c r="AX41" s="4">
        <v>25</v>
      </c>
      <c r="AY41" s="4">
        <v>15</v>
      </c>
      <c r="AZ41" s="4">
        <v>15</v>
      </c>
      <c r="BA41" s="31">
        <v>2750</v>
      </c>
      <c r="BB41" s="30">
        <v>8.19</v>
      </c>
      <c r="BC41" s="25">
        <v>32.700000000000003</v>
      </c>
    </row>
    <row r="42" spans="1:66">
      <c r="A42" t="s">
        <v>37</v>
      </c>
      <c r="B42" s="6" t="s">
        <v>26</v>
      </c>
      <c r="C42" s="15" t="s">
        <v>372</v>
      </c>
      <c r="D42" t="s">
        <v>27</v>
      </c>
      <c r="E42" t="s">
        <v>28</v>
      </c>
      <c r="F42" t="s">
        <v>356</v>
      </c>
      <c r="G42" s="4">
        <v>1</v>
      </c>
      <c r="H42" s="25">
        <v>2.5</v>
      </c>
      <c r="I42" s="25">
        <v>4.7</v>
      </c>
      <c r="J42" s="25">
        <v>3.4</v>
      </c>
      <c r="K42" s="25">
        <v>2.2000000000000002</v>
      </c>
      <c r="L42" s="25">
        <v>2.8</v>
      </c>
      <c r="M42" s="25">
        <v>7.2</v>
      </c>
      <c r="N42" s="25">
        <v>2.2999999999999998</v>
      </c>
      <c r="O42" s="25">
        <v>1</v>
      </c>
      <c r="P42" s="25">
        <v>1.9</v>
      </c>
      <c r="Q42" s="25">
        <v>5.4</v>
      </c>
      <c r="R42" s="25">
        <v>2.5</v>
      </c>
      <c r="S42" s="25">
        <v>2.6</v>
      </c>
      <c r="T42" s="25">
        <v>5.7</v>
      </c>
      <c r="U42" s="25">
        <v>4</v>
      </c>
      <c r="V42" s="25">
        <v>2.5</v>
      </c>
      <c r="W42" s="25">
        <v>2</v>
      </c>
      <c r="X42" s="4" t="s">
        <v>298</v>
      </c>
      <c r="Y42" s="4" t="s">
        <v>318</v>
      </c>
      <c r="Z42" s="4" t="s">
        <v>297</v>
      </c>
      <c r="AA42" s="4" t="s">
        <v>320</v>
      </c>
      <c r="AB42" s="4" t="s">
        <v>298</v>
      </c>
      <c r="AC42" s="4" t="s">
        <v>298</v>
      </c>
      <c r="AD42" s="4" t="s">
        <v>320</v>
      </c>
      <c r="AE42" s="4" t="s">
        <v>302</v>
      </c>
      <c r="AF42" s="4" t="s">
        <v>297</v>
      </c>
      <c r="AG42" s="4" t="s">
        <v>302</v>
      </c>
      <c r="AH42" s="4" t="s">
        <v>301</v>
      </c>
      <c r="AI42" s="4" t="s">
        <v>297</v>
      </c>
      <c r="AJ42" s="4" t="s">
        <v>301</v>
      </c>
      <c r="AK42" s="4" t="s">
        <v>301</v>
      </c>
      <c r="AL42" s="4" t="s">
        <v>296</v>
      </c>
      <c r="AM42" s="4" t="s">
        <v>298</v>
      </c>
      <c r="AN42" s="4">
        <v>3.21</v>
      </c>
      <c r="AP42" s="4">
        <v>6</v>
      </c>
      <c r="AQ42" s="4">
        <v>15</v>
      </c>
      <c r="AR42" s="4">
        <v>30</v>
      </c>
      <c r="AS42" s="4">
        <v>20</v>
      </c>
      <c r="AT42" s="4">
        <v>20</v>
      </c>
      <c r="AU42" s="4">
        <v>20</v>
      </c>
      <c r="AV42" s="4">
        <v>10</v>
      </c>
      <c r="AW42" s="4">
        <v>5</v>
      </c>
      <c r="AX42" s="4">
        <v>10</v>
      </c>
      <c r="AY42" s="4">
        <v>5</v>
      </c>
      <c r="AZ42" s="4">
        <v>10</v>
      </c>
      <c r="BA42" s="31">
        <v>2440</v>
      </c>
      <c r="BB42" s="30">
        <v>3.59</v>
      </c>
      <c r="BC42" s="25">
        <v>32</v>
      </c>
    </row>
    <row r="46" spans="1:66">
      <c r="BD46" s="4"/>
      <c r="BE46" s="4"/>
      <c r="BF46" s="4"/>
      <c r="BG46" s="4"/>
      <c r="BH46" s="4"/>
      <c r="BI46" s="4"/>
      <c r="BJ46" s="4"/>
      <c r="BK46" s="4"/>
      <c r="BL46" s="4"/>
      <c r="BM46" s="4"/>
      <c r="BN46" s="4"/>
    </row>
    <row r="47" spans="1:66">
      <c r="BD47" s="4"/>
      <c r="BE47" s="4"/>
      <c r="BF47" s="4"/>
      <c r="BG47" s="4"/>
      <c r="BH47" s="4"/>
      <c r="BI47" s="4"/>
      <c r="BJ47" s="4"/>
      <c r="BK47" s="4"/>
      <c r="BL47" s="4"/>
      <c r="BM47" s="4"/>
      <c r="BN47" s="4"/>
    </row>
    <row r="48" spans="1:66">
      <c r="BD48" s="4"/>
      <c r="BE48" s="4"/>
      <c r="BF48" s="4"/>
      <c r="BG48" s="4"/>
      <c r="BH48" s="4"/>
      <c r="BI48" s="4"/>
      <c r="BJ48" s="4"/>
      <c r="BK48" s="4"/>
      <c r="BL48" s="4"/>
      <c r="BM48" s="4"/>
      <c r="BN48" s="4"/>
    </row>
    <row r="49" spans="56:66">
      <c r="BD49" s="4"/>
      <c r="BE49" s="4"/>
      <c r="BF49" s="4"/>
      <c r="BG49" s="4"/>
      <c r="BH49" s="4"/>
      <c r="BI49" s="4"/>
      <c r="BJ49" s="4"/>
      <c r="BK49" s="4"/>
      <c r="BL49" s="4"/>
      <c r="BM49" s="4"/>
      <c r="BN49" s="4"/>
    </row>
    <row r="50" spans="56:66">
      <c r="BD50" s="4"/>
      <c r="BE50" s="4"/>
      <c r="BF50" s="4"/>
      <c r="BG50" s="4"/>
      <c r="BH50" s="4"/>
      <c r="BI50" s="4"/>
      <c r="BJ50" s="4"/>
      <c r="BK50" s="4"/>
      <c r="BL50" s="4"/>
      <c r="BM50" s="4"/>
      <c r="BN50" s="4"/>
    </row>
    <row r="51" spans="56:66">
      <c r="BD51" s="4"/>
      <c r="BE51" s="4"/>
      <c r="BF51" s="4"/>
      <c r="BG51" s="4"/>
      <c r="BH51" s="4"/>
      <c r="BI51" s="4"/>
      <c r="BJ51" s="4"/>
      <c r="BK51" s="4"/>
      <c r="BL51" s="4"/>
      <c r="BM51" s="4"/>
      <c r="BN51" s="4"/>
    </row>
    <row r="52" spans="56:66">
      <c r="BD52" s="4"/>
      <c r="BE52" s="4"/>
      <c r="BF52" s="4"/>
      <c r="BG52" s="4"/>
      <c r="BH52" s="4"/>
      <c r="BI52" s="4"/>
      <c r="BJ52" s="4"/>
      <c r="BK52" s="4"/>
      <c r="BL52" s="4"/>
      <c r="BM52" s="4"/>
      <c r="BN52" s="4"/>
    </row>
    <row r="53" spans="56:66">
      <c r="BD53" s="4"/>
      <c r="BE53" s="4"/>
      <c r="BF53" s="4"/>
      <c r="BG53" s="4"/>
      <c r="BH53" s="4"/>
      <c r="BI53" s="4"/>
      <c r="BJ53" s="4"/>
      <c r="BK53" s="4"/>
      <c r="BL53" s="4"/>
      <c r="BM53" s="4"/>
      <c r="BN53" s="4"/>
    </row>
    <row r="54" spans="56:66">
      <c r="BD54" s="4"/>
      <c r="BE54" s="4"/>
      <c r="BF54" s="4"/>
      <c r="BG54" s="4"/>
      <c r="BH54" s="4"/>
      <c r="BI54" s="4"/>
      <c r="BJ54" s="4"/>
      <c r="BK54" s="4"/>
      <c r="BL54" s="4"/>
      <c r="BM54" s="4"/>
      <c r="BN54" s="4"/>
    </row>
    <row r="55" spans="56:66">
      <c r="BD55" s="4"/>
      <c r="BE55" s="4"/>
      <c r="BF55" s="4"/>
      <c r="BG55" s="4"/>
      <c r="BH55" s="4"/>
      <c r="BI55" s="4"/>
      <c r="BJ55" s="4"/>
      <c r="BK55" s="4"/>
      <c r="BL55" s="4"/>
      <c r="BM55" s="4"/>
      <c r="BN55" s="4"/>
    </row>
    <row r="56" spans="56:66">
      <c r="BD56" s="4"/>
      <c r="BE56" s="4"/>
      <c r="BF56" s="4"/>
      <c r="BG56" s="4"/>
      <c r="BH56" s="4"/>
      <c r="BI56" s="4"/>
      <c r="BJ56" s="4"/>
      <c r="BK56" s="4"/>
      <c r="BL56" s="4"/>
      <c r="BM56" s="4"/>
      <c r="BN56" s="4"/>
    </row>
    <row r="57" spans="56:66">
      <c r="BD57" s="4"/>
      <c r="BE57" s="4"/>
      <c r="BF57" s="4"/>
      <c r="BG57" s="4"/>
      <c r="BH57" s="4"/>
      <c r="BI57" s="4"/>
      <c r="BJ57" s="4"/>
      <c r="BK57" s="4"/>
      <c r="BL57" s="4"/>
      <c r="BM57" s="4"/>
      <c r="BN57" s="4"/>
    </row>
    <row r="58" spans="56:66">
      <c r="BD58" s="4"/>
      <c r="BE58" s="4"/>
      <c r="BF58" s="4"/>
      <c r="BG58" s="4"/>
      <c r="BH58" s="4"/>
      <c r="BI58" s="4"/>
      <c r="BJ58" s="4"/>
      <c r="BK58" s="4"/>
      <c r="BL58" s="4"/>
      <c r="BM58" s="4"/>
      <c r="BN58" s="4"/>
    </row>
    <row r="59" spans="56:66">
      <c r="BD59" s="4"/>
      <c r="BE59" s="4"/>
      <c r="BF59" s="4"/>
      <c r="BG59" s="4"/>
      <c r="BH59" s="4"/>
      <c r="BI59" s="4"/>
      <c r="BJ59" s="4"/>
      <c r="BK59" s="4"/>
      <c r="BL59" s="4"/>
      <c r="BM59" s="4"/>
      <c r="BN59" s="4"/>
    </row>
    <row r="60" spans="56:66">
      <c r="BD60" s="4"/>
      <c r="BE60" s="4"/>
      <c r="BF60" s="4"/>
      <c r="BG60" s="4"/>
      <c r="BH60" s="4"/>
      <c r="BI60" s="4"/>
      <c r="BJ60" s="4"/>
      <c r="BK60" s="4"/>
      <c r="BL60" s="4"/>
      <c r="BM60" s="4"/>
      <c r="BN60" s="4"/>
    </row>
    <row r="61" spans="56:66">
      <c r="BD61" s="4"/>
      <c r="BE61" s="4"/>
      <c r="BF61" s="4"/>
      <c r="BG61" s="4"/>
      <c r="BH61" s="4"/>
      <c r="BI61" s="4"/>
      <c r="BJ61" s="4"/>
      <c r="BK61" s="4"/>
      <c r="BL61" s="4"/>
      <c r="BM61" s="4"/>
      <c r="BN61" s="4"/>
    </row>
    <row r="62" spans="56:66">
      <c r="BD62" s="4"/>
      <c r="BE62" s="4"/>
      <c r="BF62" s="4"/>
      <c r="BG62" s="4"/>
      <c r="BH62" s="4"/>
      <c r="BI62" s="4"/>
      <c r="BJ62" s="4"/>
      <c r="BK62" s="4"/>
      <c r="BL62" s="4"/>
      <c r="BM62" s="4"/>
      <c r="BN62" s="4"/>
    </row>
    <row r="63" spans="56:66">
      <c r="BD63" s="4"/>
      <c r="BE63" s="4"/>
      <c r="BF63" s="4"/>
      <c r="BG63" s="4"/>
      <c r="BH63" s="4"/>
      <c r="BI63" s="4"/>
      <c r="BJ63" s="4"/>
      <c r="BK63" s="4"/>
      <c r="BL63" s="4"/>
      <c r="BM63" s="4"/>
      <c r="BN63" s="4"/>
    </row>
    <row r="64" spans="56:66">
      <c r="BD64" s="4"/>
      <c r="BE64" s="4"/>
      <c r="BF64" s="4"/>
      <c r="BG64" s="4"/>
      <c r="BH64" s="4"/>
      <c r="BI64" s="4"/>
      <c r="BJ64" s="4"/>
      <c r="BK64" s="4"/>
      <c r="BL64" s="4"/>
      <c r="BM64" s="4"/>
      <c r="BN64" s="4"/>
    </row>
    <row r="65" spans="56:66">
      <c r="BD65" s="4"/>
      <c r="BE65" s="4"/>
      <c r="BF65" s="4"/>
      <c r="BG65" s="4"/>
      <c r="BH65" s="4"/>
      <c r="BI65" s="4"/>
      <c r="BJ65" s="4"/>
      <c r="BK65" s="4"/>
      <c r="BL65" s="4"/>
      <c r="BM65" s="4"/>
      <c r="BN65" s="4"/>
    </row>
    <row r="66" spans="56:66">
      <c r="BD66" s="4"/>
      <c r="BE66" s="4"/>
      <c r="BF66" s="4"/>
      <c r="BG66" s="4"/>
      <c r="BH66" s="4"/>
      <c r="BI66" s="4"/>
      <c r="BJ66" s="4"/>
      <c r="BK66" s="4"/>
      <c r="BL66" s="4"/>
      <c r="BM66" s="4"/>
      <c r="BN66" s="4"/>
    </row>
    <row r="67" spans="56:66">
      <c r="BD67" s="4"/>
      <c r="BE67" s="4"/>
      <c r="BF67" s="4"/>
      <c r="BG67" s="4"/>
      <c r="BH67" s="4"/>
      <c r="BI67" s="4"/>
      <c r="BJ67" s="4"/>
      <c r="BK67" s="4"/>
      <c r="BL67" s="4"/>
      <c r="BM67" s="4"/>
      <c r="BN67" s="4"/>
    </row>
    <row r="68" spans="56:66">
      <c r="BD68" s="4"/>
      <c r="BE68" s="4"/>
      <c r="BF68" s="4"/>
      <c r="BG68" s="4"/>
      <c r="BH68" s="4"/>
      <c r="BI68" s="4"/>
      <c r="BJ68" s="4"/>
      <c r="BK68" s="4"/>
      <c r="BL68" s="4"/>
      <c r="BM68" s="4"/>
      <c r="BN68" s="4"/>
    </row>
    <row r="69" spans="56:66">
      <c r="BD69" s="4"/>
      <c r="BE69" s="4"/>
      <c r="BF69" s="4"/>
      <c r="BG69" s="4"/>
      <c r="BH69" s="4"/>
      <c r="BI69" s="4"/>
      <c r="BJ69" s="4"/>
      <c r="BK69" s="4"/>
      <c r="BL69" s="4"/>
      <c r="BM69" s="4"/>
      <c r="BN69" s="4"/>
    </row>
    <row r="70" spans="56:66">
      <c r="BD70" s="4"/>
      <c r="BE70" s="4"/>
      <c r="BF70" s="4"/>
      <c r="BG70" s="4"/>
      <c r="BH70" s="4"/>
      <c r="BI70" s="4"/>
      <c r="BJ70" s="4"/>
      <c r="BK70" s="4"/>
      <c r="BL70" s="4"/>
      <c r="BM70" s="4"/>
      <c r="BN70" s="4"/>
    </row>
    <row r="71" spans="56:66">
      <c r="BD71" s="4"/>
      <c r="BE71" s="4"/>
      <c r="BF71" s="4"/>
      <c r="BG71" s="4"/>
      <c r="BH71" s="4"/>
      <c r="BI71" s="4"/>
      <c r="BJ71" s="4"/>
      <c r="BK71" s="4"/>
      <c r="BL71" s="4"/>
      <c r="BM71" s="4"/>
      <c r="BN71" s="4"/>
    </row>
    <row r="72" spans="56:66">
      <c r="BD72" s="4"/>
      <c r="BE72" s="4"/>
      <c r="BF72" s="4"/>
      <c r="BG72" s="4"/>
      <c r="BH72" s="4"/>
      <c r="BI72" s="4"/>
      <c r="BJ72" s="4"/>
      <c r="BK72" s="4"/>
      <c r="BL72" s="4"/>
      <c r="BM72" s="4"/>
      <c r="BN72" s="4"/>
    </row>
    <row r="73" spans="56:66">
      <c r="BD73" s="4"/>
      <c r="BE73" s="4"/>
      <c r="BF73" s="4"/>
      <c r="BG73" s="4"/>
      <c r="BH73" s="4"/>
      <c r="BI73" s="4"/>
      <c r="BJ73" s="4"/>
      <c r="BK73" s="4"/>
      <c r="BL73" s="4"/>
      <c r="BM73" s="4"/>
      <c r="BN73" s="4"/>
    </row>
    <row r="74" spans="56:66">
      <c r="BD74" s="4"/>
      <c r="BE74" s="4"/>
      <c r="BF74" s="4"/>
      <c r="BG74" s="4"/>
      <c r="BH74" s="4"/>
      <c r="BI74" s="4"/>
      <c r="BJ74" s="4"/>
      <c r="BK74" s="4"/>
      <c r="BL74" s="4"/>
      <c r="BM74" s="4"/>
      <c r="BN74" s="4"/>
    </row>
    <row r="75" spans="56:66">
      <c r="BD75" s="4"/>
      <c r="BE75" s="4"/>
      <c r="BF75" s="4"/>
      <c r="BG75" s="4"/>
      <c r="BH75" s="4"/>
      <c r="BI75" s="4"/>
      <c r="BJ75" s="4"/>
      <c r="BK75" s="4"/>
      <c r="BL75" s="4"/>
      <c r="BM75" s="4"/>
      <c r="BN75" s="4"/>
    </row>
    <row r="76" spans="56:66">
      <c r="BD76" s="4"/>
      <c r="BE76" s="4"/>
      <c r="BF76" s="4"/>
      <c r="BG76" s="4"/>
      <c r="BH76" s="4"/>
      <c r="BI76" s="4"/>
      <c r="BJ76" s="4"/>
      <c r="BK76" s="4"/>
      <c r="BL76" s="4"/>
      <c r="BM76" s="4"/>
      <c r="BN76" s="4"/>
    </row>
    <row r="77" spans="56:66">
      <c r="BD77" s="4"/>
      <c r="BE77" s="4"/>
      <c r="BF77" s="4"/>
      <c r="BG77" s="4"/>
      <c r="BH77" s="4"/>
      <c r="BI77" s="4"/>
      <c r="BJ77" s="4"/>
      <c r="BK77" s="4"/>
      <c r="BL77" s="4"/>
      <c r="BM77" s="4"/>
      <c r="BN77" s="4"/>
    </row>
    <row r="78" spans="56:66">
      <c r="BD78" s="4"/>
      <c r="BE78" s="4"/>
      <c r="BF78" s="4"/>
      <c r="BG78" s="4"/>
      <c r="BH78" s="4"/>
      <c r="BI78" s="4"/>
      <c r="BJ78" s="4"/>
      <c r="BK78" s="4"/>
      <c r="BL78" s="4"/>
      <c r="BM78" s="4"/>
      <c r="BN78" s="4"/>
    </row>
    <row r="79" spans="56:66">
      <c r="BD79" s="4"/>
      <c r="BE79" s="4"/>
      <c r="BF79" s="4"/>
      <c r="BG79" s="4"/>
      <c r="BH79" s="4"/>
      <c r="BI79" s="4"/>
      <c r="BJ79" s="4"/>
      <c r="BK79" s="4"/>
      <c r="BL79" s="4"/>
      <c r="BM79" s="4"/>
      <c r="BN79" s="4"/>
    </row>
    <row r="80" spans="56:66">
      <c r="BD80" s="4"/>
      <c r="BE80" s="4"/>
      <c r="BF80" s="4"/>
      <c r="BG80" s="4"/>
      <c r="BH80" s="4"/>
      <c r="BI80" s="4"/>
      <c r="BJ80" s="4"/>
      <c r="BK80" s="4"/>
      <c r="BL80" s="4"/>
      <c r="BM80" s="4"/>
      <c r="BN80" s="4"/>
    </row>
    <row r="81" spans="56:66">
      <c r="BD81" s="4"/>
      <c r="BE81" s="4"/>
      <c r="BF81" s="4"/>
      <c r="BG81" s="4"/>
      <c r="BH81" s="4"/>
      <c r="BI81" s="4"/>
      <c r="BJ81" s="4"/>
      <c r="BK81" s="4"/>
      <c r="BL81" s="4"/>
      <c r="BM81" s="4"/>
      <c r="BN81" s="4"/>
    </row>
    <row r="82" spans="56:66">
      <c r="BD82" s="4"/>
      <c r="BE82" s="4"/>
      <c r="BF82" s="4"/>
      <c r="BG82" s="4"/>
      <c r="BH82" s="4"/>
      <c r="BI82" s="4"/>
      <c r="BJ82" s="4"/>
      <c r="BK82" s="4"/>
      <c r="BL82" s="4"/>
      <c r="BM82" s="4"/>
      <c r="BN82" s="4"/>
    </row>
    <row r="83" spans="56:66">
      <c r="BD83" s="4"/>
      <c r="BE83" s="4"/>
      <c r="BF83" s="4"/>
      <c r="BG83" s="4"/>
      <c r="BH83" s="4"/>
      <c r="BI83" s="4"/>
      <c r="BJ83" s="4"/>
      <c r="BK83" s="4"/>
      <c r="BL83" s="4"/>
      <c r="BM83" s="4"/>
      <c r="BN83" s="4"/>
    </row>
    <row r="84" spans="56:66">
      <c r="BD84" s="4"/>
      <c r="BE84" s="4"/>
      <c r="BF84" s="4"/>
      <c r="BG84" s="4"/>
      <c r="BH84" s="4"/>
      <c r="BI84" s="4"/>
      <c r="BJ84" s="4"/>
      <c r="BK84" s="4"/>
      <c r="BL84" s="4"/>
      <c r="BM84" s="4"/>
      <c r="BN84" s="4"/>
    </row>
    <row r="85" spans="56:66">
      <c r="BD85" s="4"/>
      <c r="BE85" s="4"/>
      <c r="BF85" s="4"/>
      <c r="BG85" s="4"/>
      <c r="BH85" s="4"/>
      <c r="BI85" s="4"/>
      <c r="BJ85" s="4"/>
      <c r="BK85" s="4"/>
      <c r="BL85" s="4"/>
      <c r="BM85" s="4"/>
      <c r="BN85" s="4"/>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34"/>
  <sheetViews>
    <sheetView workbookViewId="0">
      <pane ySplit="1" topLeftCell="A2" activePane="bottomLeft" state="frozen"/>
      <selection pane="bottomLeft" activeCell="A796" sqref="A796"/>
    </sheetView>
  </sheetViews>
  <sheetFormatPr defaultRowHeight="15"/>
  <cols>
    <col min="1" max="1" width="45.85546875" bestFit="1" customWidth="1"/>
    <col min="3" max="8" width="9.140625" style="52"/>
    <col min="9" max="9" width="34.140625" style="52" customWidth="1"/>
    <col min="11" max="11" width="24.140625" customWidth="1"/>
    <col min="12" max="12" width="29.140625" customWidth="1"/>
  </cols>
  <sheetData>
    <row r="1" spans="1:12">
      <c r="A1" t="s">
        <v>373</v>
      </c>
      <c r="B1" t="s">
        <v>374</v>
      </c>
      <c r="C1" s="52">
        <v>2011</v>
      </c>
      <c r="D1" s="52">
        <v>2012</v>
      </c>
      <c r="E1" s="52">
        <v>2013</v>
      </c>
      <c r="F1" s="52">
        <v>2014</v>
      </c>
      <c r="G1" s="52">
        <v>2015</v>
      </c>
      <c r="H1" s="52" t="s">
        <v>375</v>
      </c>
      <c r="I1" s="39" t="s">
        <v>376</v>
      </c>
      <c r="J1" t="s">
        <v>377</v>
      </c>
      <c r="K1" t="s">
        <v>378</v>
      </c>
      <c r="L1" t="s">
        <v>105</v>
      </c>
    </row>
    <row r="2" spans="1:12">
      <c r="A2" s="5" t="s">
        <v>379</v>
      </c>
      <c r="B2" t="s">
        <v>61</v>
      </c>
      <c r="C2" s="52" t="s">
        <v>107</v>
      </c>
      <c r="D2" s="52" t="s">
        <v>107</v>
      </c>
      <c r="E2" s="52" t="s">
        <v>107</v>
      </c>
      <c r="F2" s="52" t="s">
        <v>107</v>
      </c>
      <c r="G2" s="52">
        <v>1</v>
      </c>
      <c r="H2" s="63" t="s">
        <v>380</v>
      </c>
      <c r="I2" s="52" t="s">
        <v>381</v>
      </c>
    </row>
    <row r="3" spans="1:12">
      <c r="A3" t="s">
        <v>382</v>
      </c>
      <c r="B3" t="s">
        <v>61</v>
      </c>
      <c r="C3" s="52">
        <v>1</v>
      </c>
      <c r="D3" s="52">
        <v>1</v>
      </c>
      <c r="E3" s="52">
        <v>1</v>
      </c>
      <c r="F3" s="52">
        <v>1</v>
      </c>
      <c r="G3" s="52">
        <v>1</v>
      </c>
      <c r="K3" t="s">
        <v>383</v>
      </c>
    </row>
    <row r="4" spans="1:12">
      <c r="A4" t="s">
        <v>384</v>
      </c>
      <c r="B4" t="s">
        <v>61</v>
      </c>
      <c r="C4" s="52">
        <v>1</v>
      </c>
      <c r="D4" s="52">
        <v>1</v>
      </c>
      <c r="E4" s="52">
        <v>1</v>
      </c>
      <c r="F4" s="52">
        <v>1</v>
      </c>
      <c r="G4" s="52">
        <v>1</v>
      </c>
    </row>
    <row r="5" spans="1:12">
      <c r="A5" t="s">
        <v>385</v>
      </c>
      <c r="B5" t="s">
        <v>61</v>
      </c>
      <c r="C5" s="52">
        <v>1</v>
      </c>
      <c r="D5" s="52">
        <v>1</v>
      </c>
      <c r="E5" s="52">
        <v>1</v>
      </c>
      <c r="F5" s="52">
        <v>1</v>
      </c>
      <c r="G5" s="52">
        <v>1</v>
      </c>
    </row>
    <row r="6" spans="1:12">
      <c r="A6" t="s">
        <v>386</v>
      </c>
      <c r="B6" t="s">
        <v>61</v>
      </c>
      <c r="C6" s="52" t="s">
        <v>107</v>
      </c>
      <c r="D6" s="52" t="s">
        <v>107</v>
      </c>
      <c r="E6" s="52">
        <v>1</v>
      </c>
      <c r="F6" s="52">
        <v>1</v>
      </c>
      <c r="G6" s="52">
        <v>1</v>
      </c>
      <c r="J6" t="s">
        <v>387</v>
      </c>
      <c r="K6" t="s">
        <v>388</v>
      </c>
    </row>
    <row r="7" spans="1:12">
      <c r="A7" t="s">
        <v>389</v>
      </c>
      <c r="B7" t="s">
        <v>61</v>
      </c>
      <c r="C7" s="52">
        <v>1</v>
      </c>
      <c r="D7" s="52">
        <v>1</v>
      </c>
      <c r="E7" s="52">
        <v>1</v>
      </c>
      <c r="F7" s="52">
        <v>1</v>
      </c>
      <c r="G7" s="52">
        <v>1</v>
      </c>
    </row>
    <row r="8" spans="1:12">
      <c r="A8" t="s">
        <v>390</v>
      </c>
      <c r="B8" t="s">
        <v>61</v>
      </c>
      <c r="C8" s="52">
        <v>1</v>
      </c>
      <c r="D8" s="52">
        <v>1</v>
      </c>
      <c r="E8" s="52">
        <v>1</v>
      </c>
      <c r="F8" s="52">
        <v>1</v>
      </c>
      <c r="G8" s="52">
        <v>1</v>
      </c>
      <c r="J8" t="s">
        <v>391</v>
      </c>
      <c r="K8" t="s">
        <v>392</v>
      </c>
    </row>
    <row r="9" spans="1:12">
      <c r="A9" t="s">
        <v>393</v>
      </c>
      <c r="B9" t="s">
        <v>61</v>
      </c>
      <c r="C9" s="52" t="s">
        <v>107</v>
      </c>
      <c r="D9" s="52" t="s">
        <v>107</v>
      </c>
      <c r="E9" s="52">
        <v>1</v>
      </c>
      <c r="F9" s="52">
        <v>0</v>
      </c>
      <c r="G9" s="52">
        <v>0</v>
      </c>
      <c r="K9" t="s">
        <v>394</v>
      </c>
      <c r="L9" t="s">
        <v>395</v>
      </c>
    </row>
    <row r="10" spans="1:12">
      <c r="A10" t="s">
        <v>396</v>
      </c>
      <c r="B10" t="s">
        <v>61</v>
      </c>
      <c r="C10" s="52" t="s">
        <v>107</v>
      </c>
      <c r="D10" s="52" t="s">
        <v>107</v>
      </c>
      <c r="E10" s="52">
        <v>1</v>
      </c>
      <c r="F10" s="52">
        <v>0</v>
      </c>
      <c r="G10" s="52">
        <v>1</v>
      </c>
      <c r="K10" t="s">
        <v>397</v>
      </c>
    </row>
    <row r="11" spans="1:12">
      <c r="A11" t="s">
        <v>398</v>
      </c>
      <c r="B11" t="s">
        <v>61</v>
      </c>
      <c r="C11" s="52">
        <v>1</v>
      </c>
      <c r="D11" s="52">
        <v>1</v>
      </c>
      <c r="E11" s="52">
        <v>0</v>
      </c>
      <c r="F11" s="52">
        <v>0</v>
      </c>
      <c r="G11" s="52">
        <v>0</v>
      </c>
    </row>
    <row r="12" spans="1:12">
      <c r="A12" t="s">
        <v>399</v>
      </c>
      <c r="B12" t="s">
        <v>61</v>
      </c>
      <c r="C12" s="52">
        <v>1</v>
      </c>
      <c r="D12" s="52">
        <v>1</v>
      </c>
      <c r="E12" s="52">
        <v>1</v>
      </c>
      <c r="F12" s="52">
        <v>1</v>
      </c>
      <c r="G12" s="52">
        <v>1</v>
      </c>
    </row>
    <row r="13" spans="1:12">
      <c r="A13" t="s">
        <v>400</v>
      </c>
      <c r="B13" t="s">
        <v>61</v>
      </c>
      <c r="C13" s="52" t="s">
        <v>107</v>
      </c>
      <c r="D13" s="52">
        <v>1</v>
      </c>
      <c r="E13" s="52">
        <v>1</v>
      </c>
      <c r="F13" s="52">
        <v>1</v>
      </c>
      <c r="G13" s="52">
        <v>1</v>
      </c>
      <c r="J13" t="s">
        <v>401</v>
      </c>
      <c r="K13" t="s">
        <v>402</v>
      </c>
    </row>
    <row r="14" spans="1:12">
      <c r="A14" t="s">
        <v>403</v>
      </c>
      <c r="B14" t="s">
        <v>61</v>
      </c>
      <c r="C14" s="52">
        <v>1</v>
      </c>
      <c r="D14" s="52">
        <v>1</v>
      </c>
      <c r="E14" s="52">
        <v>1</v>
      </c>
      <c r="F14" s="52">
        <v>1</v>
      </c>
      <c r="G14" s="52">
        <v>1</v>
      </c>
      <c r="H14" s="52" t="s">
        <v>404</v>
      </c>
    </row>
    <row r="15" spans="1:12">
      <c r="A15" t="s">
        <v>405</v>
      </c>
      <c r="B15" t="s">
        <v>61</v>
      </c>
      <c r="C15" s="52">
        <v>1</v>
      </c>
      <c r="D15" s="52">
        <v>1</v>
      </c>
      <c r="E15" s="52">
        <v>1</v>
      </c>
      <c r="F15" s="52">
        <v>1</v>
      </c>
      <c r="G15" s="52">
        <v>1</v>
      </c>
    </row>
    <row r="16" spans="1:12">
      <c r="A16" t="s">
        <v>406</v>
      </c>
      <c r="B16" t="s">
        <v>61</v>
      </c>
      <c r="C16" s="52" t="s">
        <v>107</v>
      </c>
      <c r="D16" s="52" t="s">
        <v>107</v>
      </c>
      <c r="E16" s="52">
        <v>1</v>
      </c>
      <c r="F16" s="52">
        <v>1</v>
      </c>
      <c r="G16" s="52">
        <v>1</v>
      </c>
      <c r="K16" t="s">
        <v>407</v>
      </c>
    </row>
    <row r="17" spans="1:12">
      <c r="A17" t="s">
        <v>408</v>
      </c>
      <c r="B17" t="s">
        <v>61</v>
      </c>
      <c r="C17" s="52" t="s">
        <v>107</v>
      </c>
      <c r="D17" s="52">
        <v>1</v>
      </c>
      <c r="E17" s="52">
        <v>1</v>
      </c>
      <c r="F17" s="52">
        <v>0</v>
      </c>
      <c r="G17" s="52">
        <v>0</v>
      </c>
    </row>
    <row r="18" spans="1:12">
      <c r="A18" s="34" t="s">
        <v>409</v>
      </c>
      <c r="B18" t="s">
        <v>61</v>
      </c>
      <c r="C18" s="52" t="s">
        <v>107</v>
      </c>
      <c r="D18" s="52" t="s">
        <v>107</v>
      </c>
      <c r="E18" s="52">
        <v>1</v>
      </c>
      <c r="F18" s="52">
        <v>0</v>
      </c>
      <c r="G18" s="52">
        <v>1</v>
      </c>
      <c r="K18" t="s">
        <v>410</v>
      </c>
    </row>
    <row r="19" spans="1:12">
      <c r="A19" s="34" t="s">
        <v>411</v>
      </c>
      <c r="B19" t="s">
        <v>61</v>
      </c>
      <c r="C19" s="52" t="s">
        <v>107</v>
      </c>
      <c r="D19" s="52" t="s">
        <v>107</v>
      </c>
      <c r="E19" s="52" t="s">
        <v>107</v>
      </c>
      <c r="F19" s="52" t="s">
        <v>107</v>
      </c>
      <c r="G19" s="52">
        <v>1</v>
      </c>
      <c r="H19" s="52" t="s">
        <v>412</v>
      </c>
    </row>
    <row r="20" spans="1:12">
      <c r="A20" t="s">
        <v>413</v>
      </c>
      <c r="B20" t="s">
        <v>61</v>
      </c>
      <c r="C20" s="52">
        <v>1</v>
      </c>
      <c r="D20" s="52">
        <v>1</v>
      </c>
      <c r="E20" s="52">
        <v>1</v>
      </c>
      <c r="F20" s="52">
        <v>1</v>
      </c>
      <c r="G20" s="52">
        <v>1</v>
      </c>
      <c r="J20" t="s">
        <v>414</v>
      </c>
      <c r="L20" t="s">
        <v>415</v>
      </c>
    </row>
    <row r="21" spans="1:12">
      <c r="A21" t="s">
        <v>416</v>
      </c>
      <c r="B21" t="s">
        <v>61</v>
      </c>
      <c r="C21" s="52">
        <v>1</v>
      </c>
      <c r="D21" s="52">
        <v>1</v>
      </c>
      <c r="E21" s="52">
        <v>0</v>
      </c>
      <c r="F21" s="52">
        <v>1</v>
      </c>
      <c r="G21" s="52">
        <v>1</v>
      </c>
    </row>
    <row r="22" spans="1:12">
      <c r="A22" t="s">
        <v>417</v>
      </c>
      <c r="B22" t="s">
        <v>61</v>
      </c>
      <c r="C22" s="52" t="s">
        <v>107</v>
      </c>
      <c r="D22" s="52" t="s">
        <v>107</v>
      </c>
      <c r="E22" s="52" t="s">
        <v>107</v>
      </c>
      <c r="F22" s="52">
        <v>1</v>
      </c>
      <c r="G22" s="52">
        <v>0</v>
      </c>
      <c r="J22" t="s">
        <v>418</v>
      </c>
    </row>
    <row r="23" spans="1:12">
      <c r="A23" t="s">
        <v>419</v>
      </c>
      <c r="B23" t="s">
        <v>61</v>
      </c>
      <c r="C23" s="52">
        <v>1</v>
      </c>
      <c r="D23" s="52">
        <v>1</v>
      </c>
      <c r="E23" s="52">
        <v>1</v>
      </c>
      <c r="F23" s="52">
        <v>1</v>
      </c>
      <c r="G23" s="52">
        <v>1</v>
      </c>
      <c r="K23" t="s">
        <v>420</v>
      </c>
    </row>
    <row r="24" spans="1:12">
      <c r="A24" t="s">
        <v>421</v>
      </c>
      <c r="B24" t="s">
        <v>61</v>
      </c>
      <c r="C24" s="52">
        <v>1</v>
      </c>
      <c r="D24" s="52">
        <v>1</v>
      </c>
      <c r="E24" s="52">
        <v>1</v>
      </c>
      <c r="F24" s="52">
        <v>1</v>
      </c>
      <c r="G24" s="52">
        <v>1</v>
      </c>
    </row>
    <row r="25" spans="1:12">
      <c r="A25" t="s">
        <v>422</v>
      </c>
      <c r="B25" t="s">
        <v>61</v>
      </c>
      <c r="C25" s="52">
        <v>1</v>
      </c>
      <c r="D25" s="52">
        <v>1</v>
      </c>
      <c r="E25" s="52">
        <v>1</v>
      </c>
      <c r="F25" s="52">
        <v>1</v>
      </c>
      <c r="G25" s="52">
        <v>1</v>
      </c>
    </row>
    <row r="26" spans="1:12">
      <c r="A26" t="s">
        <v>423</v>
      </c>
      <c r="B26" t="s">
        <v>61</v>
      </c>
      <c r="C26" s="52">
        <v>1</v>
      </c>
      <c r="D26" s="52">
        <v>1</v>
      </c>
      <c r="E26" s="52">
        <v>1</v>
      </c>
      <c r="F26" s="52">
        <v>1</v>
      </c>
      <c r="G26" s="52">
        <v>1</v>
      </c>
    </row>
    <row r="27" spans="1:12">
      <c r="A27" t="s">
        <v>424</v>
      </c>
      <c r="B27" t="s">
        <v>61</v>
      </c>
      <c r="C27" s="52">
        <v>1</v>
      </c>
      <c r="D27" s="52">
        <v>1</v>
      </c>
      <c r="E27" s="52">
        <v>1</v>
      </c>
      <c r="F27" s="52">
        <v>1</v>
      </c>
      <c r="G27" s="52">
        <v>1</v>
      </c>
    </row>
    <row r="28" spans="1:12">
      <c r="A28" t="s">
        <v>425</v>
      </c>
      <c r="B28" t="s">
        <v>61</v>
      </c>
      <c r="C28" s="52">
        <v>1</v>
      </c>
      <c r="D28" s="52">
        <v>1</v>
      </c>
      <c r="E28" s="52">
        <v>1</v>
      </c>
      <c r="F28" s="52">
        <v>0</v>
      </c>
      <c r="G28" s="52">
        <v>1</v>
      </c>
      <c r="H28" s="52" t="s">
        <v>426</v>
      </c>
      <c r="K28" t="s">
        <v>427</v>
      </c>
    </row>
    <row r="29" spans="1:12">
      <c r="A29" t="s">
        <v>428</v>
      </c>
      <c r="B29" t="s">
        <v>61</v>
      </c>
      <c r="C29" s="52">
        <v>1</v>
      </c>
      <c r="D29" s="52">
        <v>1</v>
      </c>
      <c r="E29" s="52">
        <v>1</v>
      </c>
      <c r="F29" s="52">
        <v>1</v>
      </c>
      <c r="G29" s="52">
        <v>1</v>
      </c>
      <c r="J29" t="s">
        <v>429</v>
      </c>
      <c r="K29" t="s">
        <v>430</v>
      </c>
      <c r="L29" t="s">
        <v>431</v>
      </c>
    </row>
    <row r="30" spans="1:12">
      <c r="A30" t="s">
        <v>432</v>
      </c>
      <c r="B30" t="s">
        <v>61</v>
      </c>
      <c r="C30" s="52" t="s">
        <v>107</v>
      </c>
      <c r="D30" s="52" t="s">
        <v>107</v>
      </c>
      <c r="E30" s="52">
        <v>1</v>
      </c>
      <c r="F30" s="52">
        <v>1</v>
      </c>
      <c r="G30" s="52">
        <v>0</v>
      </c>
      <c r="K30" t="s">
        <v>433</v>
      </c>
      <c r="L30" t="s">
        <v>434</v>
      </c>
    </row>
    <row r="31" spans="1:12">
      <c r="A31" t="s">
        <v>435</v>
      </c>
      <c r="B31" t="s">
        <v>61</v>
      </c>
      <c r="C31" s="52">
        <v>1</v>
      </c>
      <c r="D31" s="52">
        <v>1</v>
      </c>
      <c r="E31" s="52">
        <v>1</v>
      </c>
      <c r="F31" s="52">
        <v>1</v>
      </c>
      <c r="G31" s="52">
        <v>1</v>
      </c>
      <c r="H31" s="52" t="s">
        <v>436</v>
      </c>
      <c r="I31" s="52" t="s">
        <v>437</v>
      </c>
      <c r="J31" t="s">
        <v>438</v>
      </c>
      <c r="K31">
        <v>6772</v>
      </c>
    </row>
    <row r="32" spans="1:12">
      <c r="A32" t="s">
        <v>439</v>
      </c>
      <c r="B32" t="s">
        <v>61</v>
      </c>
      <c r="C32" s="52">
        <v>1</v>
      </c>
      <c r="D32" s="52">
        <v>1</v>
      </c>
      <c r="E32" s="52">
        <v>1</v>
      </c>
      <c r="F32" s="52">
        <v>1</v>
      </c>
      <c r="G32" s="52">
        <v>1</v>
      </c>
    </row>
    <row r="33" spans="1:12">
      <c r="A33" s="34" t="s">
        <v>440</v>
      </c>
      <c r="B33" t="s">
        <v>61</v>
      </c>
      <c r="C33" s="52" t="s">
        <v>107</v>
      </c>
      <c r="D33" s="52" t="s">
        <v>107</v>
      </c>
      <c r="E33" s="52">
        <v>1</v>
      </c>
      <c r="F33" s="52">
        <v>1</v>
      </c>
      <c r="G33" s="52">
        <v>1</v>
      </c>
      <c r="J33" t="s">
        <v>441</v>
      </c>
      <c r="K33" t="s">
        <v>442</v>
      </c>
    </row>
    <row r="34" spans="1:12">
      <c r="A34" t="s">
        <v>443</v>
      </c>
      <c r="B34" t="s">
        <v>61</v>
      </c>
      <c r="C34" s="52">
        <v>1</v>
      </c>
      <c r="D34" s="52">
        <v>1</v>
      </c>
      <c r="E34" s="52">
        <v>0</v>
      </c>
      <c r="F34" s="52">
        <v>0</v>
      </c>
      <c r="G34" s="52">
        <v>0</v>
      </c>
      <c r="L34" t="s">
        <v>444</v>
      </c>
    </row>
    <row r="35" spans="1:12">
      <c r="A35" t="s">
        <v>445</v>
      </c>
      <c r="B35" t="s">
        <v>61</v>
      </c>
      <c r="C35" s="52" t="s">
        <v>107</v>
      </c>
      <c r="D35" s="52">
        <v>1</v>
      </c>
      <c r="E35" s="52">
        <v>1</v>
      </c>
      <c r="F35" s="52">
        <v>1</v>
      </c>
      <c r="G35" s="52">
        <v>1</v>
      </c>
    </row>
    <row r="36" spans="1:12">
      <c r="A36" t="s">
        <v>446</v>
      </c>
      <c r="B36" t="s">
        <v>61</v>
      </c>
      <c r="C36" s="52">
        <v>1</v>
      </c>
      <c r="D36" s="52">
        <v>0</v>
      </c>
      <c r="E36" s="52">
        <v>1</v>
      </c>
      <c r="F36" s="52">
        <v>0</v>
      </c>
      <c r="G36" s="52">
        <v>0</v>
      </c>
    </row>
    <row r="37" spans="1:12">
      <c r="A37" t="s">
        <v>447</v>
      </c>
      <c r="B37" t="s">
        <v>61</v>
      </c>
      <c r="C37" s="52" t="s">
        <v>107</v>
      </c>
      <c r="D37" s="52" t="s">
        <v>107</v>
      </c>
      <c r="E37" s="52">
        <v>1</v>
      </c>
      <c r="F37" s="52">
        <v>1</v>
      </c>
      <c r="G37" s="52">
        <v>0</v>
      </c>
      <c r="K37" t="s">
        <v>448</v>
      </c>
    </row>
    <row r="38" spans="1:12">
      <c r="A38" t="s">
        <v>449</v>
      </c>
      <c r="B38" t="s">
        <v>61</v>
      </c>
      <c r="C38" s="52">
        <v>1</v>
      </c>
      <c r="D38" s="52">
        <v>1</v>
      </c>
      <c r="E38" s="52">
        <v>1</v>
      </c>
      <c r="F38" s="52">
        <v>1</v>
      </c>
      <c r="G38" s="52">
        <v>0</v>
      </c>
    </row>
    <row r="39" spans="1:12">
      <c r="A39" t="s">
        <v>450</v>
      </c>
      <c r="B39" t="s">
        <v>61</v>
      </c>
      <c r="C39" s="52">
        <v>1</v>
      </c>
      <c r="D39" s="52">
        <v>1</v>
      </c>
      <c r="E39" s="52">
        <v>1</v>
      </c>
      <c r="F39" s="52">
        <v>0</v>
      </c>
      <c r="G39" s="52">
        <v>1</v>
      </c>
      <c r="K39" t="s">
        <v>451</v>
      </c>
    </row>
    <row r="40" spans="1:12">
      <c r="A40" t="s">
        <v>452</v>
      </c>
      <c r="B40" t="s">
        <v>61</v>
      </c>
      <c r="C40" s="52" t="s">
        <v>107</v>
      </c>
      <c r="D40" s="52" t="s">
        <v>107</v>
      </c>
      <c r="E40" s="52">
        <v>1</v>
      </c>
      <c r="F40" s="52">
        <v>1</v>
      </c>
      <c r="G40" s="52">
        <v>1</v>
      </c>
      <c r="K40" t="s">
        <v>453</v>
      </c>
    </row>
    <row r="41" spans="1:12">
      <c r="A41" t="s">
        <v>454</v>
      </c>
      <c r="B41" t="s">
        <v>61</v>
      </c>
      <c r="C41" s="52">
        <v>1</v>
      </c>
      <c r="D41" s="52">
        <v>1</v>
      </c>
      <c r="E41" s="52">
        <v>1</v>
      </c>
      <c r="F41" s="52">
        <v>1</v>
      </c>
      <c r="G41" s="52">
        <v>1</v>
      </c>
      <c r="J41" t="s">
        <v>455</v>
      </c>
    </row>
    <row r="42" spans="1:12">
      <c r="A42" t="s">
        <v>456</v>
      </c>
      <c r="B42" t="s">
        <v>61</v>
      </c>
      <c r="C42" s="52">
        <v>1</v>
      </c>
      <c r="D42" s="52">
        <v>1</v>
      </c>
      <c r="E42" s="52">
        <v>1</v>
      </c>
      <c r="F42" s="52">
        <v>1</v>
      </c>
      <c r="G42" s="52">
        <v>1</v>
      </c>
    </row>
    <row r="43" spans="1:12">
      <c r="A43" t="s">
        <v>457</v>
      </c>
      <c r="B43" t="s">
        <v>61</v>
      </c>
      <c r="C43" s="52">
        <v>1</v>
      </c>
      <c r="D43" s="52">
        <v>1</v>
      </c>
      <c r="E43" s="52">
        <v>1</v>
      </c>
      <c r="F43" s="52">
        <v>1</v>
      </c>
      <c r="G43" s="52">
        <v>1</v>
      </c>
      <c r="J43" t="s">
        <v>458</v>
      </c>
      <c r="K43" t="s">
        <v>459</v>
      </c>
      <c r="L43" t="s">
        <v>460</v>
      </c>
    </row>
    <row r="44" spans="1:12">
      <c r="A44" t="s">
        <v>461</v>
      </c>
      <c r="B44" t="s">
        <v>61</v>
      </c>
      <c r="C44" s="52">
        <v>1</v>
      </c>
      <c r="D44" s="52">
        <v>1</v>
      </c>
      <c r="E44" s="52">
        <v>1</v>
      </c>
      <c r="F44" s="52">
        <v>1</v>
      </c>
      <c r="G44" s="52">
        <v>0</v>
      </c>
      <c r="J44" t="s">
        <v>462</v>
      </c>
      <c r="K44" t="s">
        <v>463</v>
      </c>
      <c r="L44" t="s">
        <v>464</v>
      </c>
    </row>
    <row r="45" spans="1:12">
      <c r="A45" t="s">
        <v>465</v>
      </c>
      <c r="B45" t="s">
        <v>61</v>
      </c>
      <c r="C45" s="52">
        <v>1</v>
      </c>
      <c r="D45" s="52">
        <v>1</v>
      </c>
      <c r="E45" s="52">
        <v>1</v>
      </c>
      <c r="F45" s="52">
        <v>1</v>
      </c>
      <c r="G45" s="52">
        <v>1</v>
      </c>
      <c r="K45" t="s">
        <v>466</v>
      </c>
      <c r="L45" t="s">
        <v>467</v>
      </c>
    </row>
    <row r="46" spans="1:12">
      <c r="A46" t="s">
        <v>468</v>
      </c>
      <c r="B46" t="s">
        <v>61</v>
      </c>
      <c r="C46" s="52" t="s">
        <v>107</v>
      </c>
      <c r="D46" s="52">
        <v>1</v>
      </c>
      <c r="E46" s="52">
        <v>1</v>
      </c>
      <c r="F46" s="52">
        <v>1</v>
      </c>
      <c r="G46" s="52">
        <v>1</v>
      </c>
    </row>
    <row r="47" spans="1:12">
      <c r="A47" t="s">
        <v>469</v>
      </c>
      <c r="B47" t="s">
        <v>61</v>
      </c>
      <c r="C47" s="52">
        <v>1</v>
      </c>
      <c r="D47" s="52">
        <v>1</v>
      </c>
      <c r="E47" s="52">
        <v>1</v>
      </c>
      <c r="F47" s="52">
        <v>1</v>
      </c>
      <c r="G47" s="52">
        <v>1</v>
      </c>
    </row>
    <row r="48" spans="1:12">
      <c r="A48" t="s">
        <v>470</v>
      </c>
      <c r="B48" t="s">
        <v>61</v>
      </c>
      <c r="C48" s="52">
        <v>1</v>
      </c>
      <c r="D48" s="52">
        <v>1</v>
      </c>
      <c r="E48" s="52">
        <v>1</v>
      </c>
      <c r="F48" s="52">
        <v>1</v>
      </c>
      <c r="G48" s="52">
        <v>1</v>
      </c>
    </row>
    <row r="49" spans="1:12">
      <c r="A49" t="s">
        <v>471</v>
      </c>
      <c r="B49" t="s">
        <v>61</v>
      </c>
      <c r="C49" s="52" t="s">
        <v>107</v>
      </c>
      <c r="D49" s="52" t="s">
        <v>107</v>
      </c>
      <c r="E49" s="52">
        <v>1</v>
      </c>
      <c r="F49" s="52">
        <v>1</v>
      </c>
      <c r="G49" s="52">
        <v>1</v>
      </c>
      <c r="K49" t="s">
        <v>472</v>
      </c>
    </row>
    <row r="50" spans="1:12">
      <c r="A50" t="s">
        <v>473</v>
      </c>
      <c r="B50" t="s">
        <v>61</v>
      </c>
      <c r="C50" s="52">
        <v>1</v>
      </c>
      <c r="D50" s="52">
        <v>0</v>
      </c>
      <c r="E50" s="52">
        <v>1</v>
      </c>
      <c r="F50" s="52">
        <v>0</v>
      </c>
      <c r="G50" s="52">
        <v>1</v>
      </c>
      <c r="K50" t="s">
        <v>474</v>
      </c>
    </row>
    <row r="51" spans="1:12">
      <c r="A51" t="s">
        <v>475</v>
      </c>
      <c r="B51" t="s">
        <v>61</v>
      </c>
      <c r="C51" s="52">
        <v>1</v>
      </c>
      <c r="D51" s="52">
        <v>1</v>
      </c>
      <c r="E51" s="52">
        <v>1</v>
      </c>
      <c r="F51" s="52">
        <v>1</v>
      </c>
      <c r="G51" s="52">
        <v>1</v>
      </c>
      <c r="K51" t="s">
        <v>476</v>
      </c>
    </row>
    <row r="52" spans="1:12">
      <c r="A52" t="s">
        <v>477</v>
      </c>
      <c r="B52" t="s">
        <v>61</v>
      </c>
      <c r="C52" s="52">
        <v>1</v>
      </c>
      <c r="D52" s="52">
        <v>1</v>
      </c>
      <c r="E52" s="52">
        <v>1</v>
      </c>
      <c r="F52" s="52">
        <v>1</v>
      </c>
      <c r="G52" s="52">
        <v>1</v>
      </c>
      <c r="K52" t="s">
        <v>478</v>
      </c>
    </row>
    <row r="53" spans="1:12">
      <c r="A53" t="s">
        <v>479</v>
      </c>
      <c r="B53" t="s">
        <v>61</v>
      </c>
      <c r="C53" s="52" t="s">
        <v>107</v>
      </c>
      <c r="D53" s="52">
        <v>1</v>
      </c>
      <c r="E53" s="52">
        <v>0</v>
      </c>
      <c r="F53" s="52">
        <v>1</v>
      </c>
      <c r="G53" s="52">
        <v>1</v>
      </c>
      <c r="K53">
        <v>6765</v>
      </c>
    </row>
    <row r="54" spans="1:12">
      <c r="A54" t="s">
        <v>480</v>
      </c>
      <c r="B54" t="s">
        <v>61</v>
      </c>
      <c r="C54" s="52">
        <v>1</v>
      </c>
      <c r="D54" s="52">
        <v>1</v>
      </c>
      <c r="E54" s="52">
        <v>1</v>
      </c>
      <c r="F54" s="52">
        <v>0</v>
      </c>
      <c r="G54" s="52">
        <v>1</v>
      </c>
      <c r="L54" t="s">
        <v>481</v>
      </c>
    </row>
    <row r="55" spans="1:12">
      <c r="A55" t="s">
        <v>480</v>
      </c>
      <c r="B55" t="s">
        <v>61</v>
      </c>
      <c r="C55" s="52" t="s">
        <v>107</v>
      </c>
      <c r="D55" s="52" t="s">
        <v>107</v>
      </c>
      <c r="E55" s="52">
        <v>1</v>
      </c>
      <c r="F55" s="52">
        <v>1</v>
      </c>
      <c r="G55" s="52">
        <v>0</v>
      </c>
      <c r="K55" t="s">
        <v>482</v>
      </c>
      <c r="L55" t="s">
        <v>483</v>
      </c>
    </row>
    <row r="56" spans="1:12">
      <c r="A56" t="s">
        <v>484</v>
      </c>
      <c r="B56" t="s">
        <v>61</v>
      </c>
      <c r="C56" s="52" t="s">
        <v>107</v>
      </c>
      <c r="D56" s="52">
        <v>1</v>
      </c>
      <c r="E56" s="52">
        <v>1</v>
      </c>
      <c r="F56" s="52">
        <v>0</v>
      </c>
      <c r="G56" s="52">
        <v>1</v>
      </c>
    </row>
    <row r="57" spans="1:12">
      <c r="A57" t="s">
        <v>485</v>
      </c>
      <c r="B57" t="s">
        <v>61</v>
      </c>
      <c r="C57" s="52">
        <v>1</v>
      </c>
      <c r="D57" s="52">
        <v>1</v>
      </c>
      <c r="E57" s="52">
        <v>1</v>
      </c>
      <c r="F57" s="52">
        <v>1</v>
      </c>
      <c r="G57" s="52">
        <v>1</v>
      </c>
      <c r="K57" t="s">
        <v>486</v>
      </c>
      <c r="L57" t="s">
        <v>487</v>
      </c>
    </row>
    <row r="58" spans="1:12">
      <c r="A58" t="s">
        <v>488</v>
      </c>
      <c r="B58" t="s">
        <v>61</v>
      </c>
      <c r="C58" s="52" t="s">
        <v>107</v>
      </c>
      <c r="D58" s="52">
        <v>1</v>
      </c>
      <c r="E58" s="52">
        <v>1</v>
      </c>
      <c r="F58" s="52">
        <v>1</v>
      </c>
      <c r="G58" s="52">
        <v>1</v>
      </c>
      <c r="H58" s="52" t="s">
        <v>489</v>
      </c>
      <c r="J58" t="s">
        <v>490</v>
      </c>
      <c r="K58" t="s">
        <v>491</v>
      </c>
    </row>
    <row r="59" spans="1:12">
      <c r="A59" t="s">
        <v>492</v>
      </c>
      <c r="B59" t="s">
        <v>61</v>
      </c>
      <c r="C59" s="52" t="s">
        <v>107</v>
      </c>
      <c r="D59" s="52" t="s">
        <v>107</v>
      </c>
      <c r="E59" s="52">
        <v>1</v>
      </c>
      <c r="F59" s="52">
        <v>1</v>
      </c>
      <c r="G59" s="52">
        <v>0</v>
      </c>
      <c r="J59" t="s">
        <v>493</v>
      </c>
      <c r="K59" t="s">
        <v>494</v>
      </c>
      <c r="L59" t="s">
        <v>495</v>
      </c>
    </row>
    <row r="60" spans="1:12">
      <c r="A60" t="s">
        <v>496</v>
      </c>
      <c r="B60" t="s">
        <v>39</v>
      </c>
      <c r="C60" s="52" t="s">
        <v>107</v>
      </c>
      <c r="D60" s="52" t="s">
        <v>107</v>
      </c>
      <c r="E60" s="52" t="s">
        <v>107</v>
      </c>
      <c r="F60" s="52">
        <v>1</v>
      </c>
      <c r="G60" s="52">
        <v>0</v>
      </c>
      <c r="J60" t="s">
        <v>497</v>
      </c>
      <c r="L60" t="s">
        <v>498</v>
      </c>
    </row>
    <row r="61" spans="1:12">
      <c r="A61" t="s">
        <v>499</v>
      </c>
      <c r="B61" t="s">
        <v>39</v>
      </c>
      <c r="C61" s="52">
        <v>1</v>
      </c>
      <c r="D61" s="52">
        <v>0</v>
      </c>
      <c r="E61" s="52">
        <v>0</v>
      </c>
      <c r="F61" s="52">
        <v>0</v>
      </c>
      <c r="G61" s="52">
        <v>0</v>
      </c>
    </row>
    <row r="62" spans="1:12">
      <c r="A62" t="s">
        <v>384</v>
      </c>
      <c r="B62" t="s">
        <v>39</v>
      </c>
      <c r="C62" s="52" t="s">
        <v>107</v>
      </c>
      <c r="D62" s="52">
        <v>1</v>
      </c>
      <c r="E62" s="52">
        <v>1</v>
      </c>
      <c r="F62" s="52">
        <v>1</v>
      </c>
      <c r="G62" s="52">
        <v>1</v>
      </c>
    </row>
    <row r="63" spans="1:12">
      <c r="A63" t="s">
        <v>385</v>
      </c>
      <c r="B63" t="s">
        <v>39</v>
      </c>
      <c r="C63" s="52">
        <v>1</v>
      </c>
      <c r="D63" s="52">
        <v>1</v>
      </c>
      <c r="E63" s="52">
        <v>1</v>
      </c>
      <c r="F63" s="52">
        <v>1</v>
      </c>
      <c r="G63" s="52">
        <v>1</v>
      </c>
    </row>
    <row r="64" spans="1:12">
      <c r="A64" t="s">
        <v>386</v>
      </c>
      <c r="B64" t="s">
        <v>39</v>
      </c>
      <c r="C64" s="52">
        <v>1</v>
      </c>
      <c r="D64" s="52">
        <v>0</v>
      </c>
      <c r="E64" s="52">
        <v>1</v>
      </c>
      <c r="F64" s="52">
        <v>1</v>
      </c>
      <c r="G64" s="52">
        <v>0</v>
      </c>
      <c r="K64" t="s">
        <v>500</v>
      </c>
    </row>
    <row r="65" spans="1:12">
      <c r="A65" t="s">
        <v>389</v>
      </c>
      <c r="B65" t="s">
        <v>39</v>
      </c>
      <c r="C65" s="52">
        <v>1</v>
      </c>
      <c r="D65" s="52">
        <v>1</v>
      </c>
      <c r="E65" s="52">
        <v>1</v>
      </c>
      <c r="F65" s="52">
        <v>1</v>
      </c>
      <c r="G65" s="52">
        <v>0</v>
      </c>
    </row>
    <row r="66" spans="1:12">
      <c r="A66" t="s">
        <v>501</v>
      </c>
      <c r="B66" t="s">
        <v>39</v>
      </c>
      <c r="C66" s="52" t="s">
        <v>107</v>
      </c>
      <c r="D66" s="52" t="s">
        <v>107</v>
      </c>
      <c r="E66" s="52">
        <v>1</v>
      </c>
      <c r="F66" s="52">
        <v>1</v>
      </c>
      <c r="G66" s="52">
        <v>0</v>
      </c>
      <c r="K66" t="s">
        <v>502</v>
      </c>
      <c r="L66" t="s">
        <v>503</v>
      </c>
    </row>
    <row r="67" spans="1:12">
      <c r="A67" t="s">
        <v>504</v>
      </c>
      <c r="B67" t="s">
        <v>39</v>
      </c>
      <c r="C67" s="52" t="s">
        <v>107</v>
      </c>
      <c r="D67" s="52">
        <v>1</v>
      </c>
      <c r="E67" s="52">
        <v>0</v>
      </c>
      <c r="F67" s="52">
        <v>0</v>
      </c>
      <c r="G67" s="52">
        <v>0</v>
      </c>
    </row>
    <row r="68" spans="1:12">
      <c r="A68" t="s">
        <v>505</v>
      </c>
      <c r="B68" t="s">
        <v>39</v>
      </c>
      <c r="C68" s="52" t="s">
        <v>107</v>
      </c>
      <c r="D68" s="52">
        <v>1</v>
      </c>
      <c r="E68" s="52">
        <v>1</v>
      </c>
      <c r="F68" s="52">
        <v>1</v>
      </c>
      <c r="G68" s="52">
        <v>0</v>
      </c>
    </row>
    <row r="69" spans="1:12">
      <c r="A69" t="s">
        <v>506</v>
      </c>
      <c r="B69" t="s">
        <v>39</v>
      </c>
      <c r="C69" s="52" t="s">
        <v>107</v>
      </c>
      <c r="D69" s="52">
        <v>1</v>
      </c>
      <c r="E69" s="52">
        <v>1</v>
      </c>
      <c r="F69" s="52">
        <v>1</v>
      </c>
      <c r="G69" s="52">
        <v>0</v>
      </c>
      <c r="J69" t="s">
        <v>507</v>
      </c>
      <c r="K69" t="s">
        <v>508</v>
      </c>
    </row>
    <row r="70" spans="1:12">
      <c r="A70" t="s">
        <v>399</v>
      </c>
      <c r="B70" t="s">
        <v>39</v>
      </c>
      <c r="C70" s="52">
        <v>1</v>
      </c>
      <c r="D70" s="52">
        <v>1</v>
      </c>
      <c r="E70" s="52">
        <v>0</v>
      </c>
      <c r="F70" s="52">
        <v>1</v>
      </c>
      <c r="G70" s="52">
        <v>1</v>
      </c>
    </row>
    <row r="71" spans="1:12">
      <c r="A71" t="s">
        <v>509</v>
      </c>
      <c r="B71" t="s">
        <v>39</v>
      </c>
      <c r="C71" s="52">
        <v>1</v>
      </c>
      <c r="D71" s="52">
        <v>1</v>
      </c>
      <c r="E71" s="52">
        <v>0</v>
      </c>
      <c r="F71" s="52">
        <v>0</v>
      </c>
      <c r="G71" s="52">
        <v>0</v>
      </c>
    </row>
    <row r="72" spans="1:12">
      <c r="A72" t="s">
        <v>510</v>
      </c>
      <c r="B72" t="s">
        <v>39</v>
      </c>
      <c r="C72" s="52" t="s">
        <v>107</v>
      </c>
      <c r="D72" s="52" t="s">
        <v>107</v>
      </c>
      <c r="E72" s="52">
        <v>1</v>
      </c>
      <c r="F72" s="52">
        <v>0</v>
      </c>
      <c r="G72" s="52">
        <v>0</v>
      </c>
    </row>
    <row r="73" spans="1:12">
      <c r="A73" t="s">
        <v>400</v>
      </c>
      <c r="B73" t="s">
        <v>39</v>
      </c>
      <c r="C73" s="52" t="s">
        <v>107</v>
      </c>
      <c r="D73" s="52" t="s">
        <v>107</v>
      </c>
      <c r="E73" s="52">
        <v>1</v>
      </c>
      <c r="F73" s="52">
        <v>1</v>
      </c>
      <c r="G73" s="52">
        <v>1</v>
      </c>
      <c r="K73" t="s">
        <v>511</v>
      </c>
    </row>
    <row r="74" spans="1:12">
      <c r="A74" t="s">
        <v>403</v>
      </c>
      <c r="B74" t="s">
        <v>39</v>
      </c>
      <c r="C74" s="52" t="s">
        <v>107</v>
      </c>
      <c r="D74" s="52">
        <v>1</v>
      </c>
      <c r="E74" s="52">
        <v>1</v>
      </c>
      <c r="F74" s="52">
        <v>1</v>
      </c>
      <c r="G74" s="52">
        <v>1</v>
      </c>
    </row>
    <row r="75" spans="1:12">
      <c r="A75" t="s">
        <v>405</v>
      </c>
      <c r="B75" t="s">
        <v>39</v>
      </c>
      <c r="C75" s="52">
        <v>1</v>
      </c>
      <c r="D75" s="52">
        <v>1</v>
      </c>
      <c r="E75" s="52">
        <v>1</v>
      </c>
      <c r="F75" s="52">
        <v>1</v>
      </c>
      <c r="G75" s="52">
        <v>1</v>
      </c>
    </row>
    <row r="76" spans="1:12">
      <c r="A76" t="s">
        <v>406</v>
      </c>
      <c r="B76" t="s">
        <v>39</v>
      </c>
      <c r="C76" s="52">
        <v>1</v>
      </c>
      <c r="D76" s="52">
        <v>0</v>
      </c>
      <c r="E76" s="52">
        <v>1</v>
      </c>
      <c r="F76" s="52">
        <v>1</v>
      </c>
      <c r="G76" s="52">
        <v>1</v>
      </c>
    </row>
    <row r="77" spans="1:12">
      <c r="A77" t="s">
        <v>408</v>
      </c>
      <c r="B77" t="s">
        <v>39</v>
      </c>
      <c r="C77" s="52" t="s">
        <v>107</v>
      </c>
      <c r="D77" s="52" t="s">
        <v>107</v>
      </c>
      <c r="E77" s="52">
        <v>1</v>
      </c>
      <c r="F77" s="52">
        <v>0</v>
      </c>
      <c r="G77" s="52">
        <v>1</v>
      </c>
      <c r="K77" t="s">
        <v>512</v>
      </c>
    </row>
    <row r="78" spans="1:12">
      <c r="A78" t="s">
        <v>513</v>
      </c>
      <c r="B78" t="s">
        <v>39</v>
      </c>
      <c r="C78" s="52" t="s">
        <v>107</v>
      </c>
      <c r="D78" s="52" t="s">
        <v>107</v>
      </c>
      <c r="E78" s="52" t="s">
        <v>107</v>
      </c>
      <c r="F78" s="52">
        <v>1</v>
      </c>
      <c r="G78" s="52">
        <v>0</v>
      </c>
      <c r="J78" t="s">
        <v>514</v>
      </c>
    </row>
    <row r="79" spans="1:12">
      <c r="A79" s="34" t="s">
        <v>409</v>
      </c>
      <c r="B79" t="s">
        <v>39</v>
      </c>
      <c r="C79" s="52">
        <v>1</v>
      </c>
      <c r="D79" s="52">
        <v>1</v>
      </c>
      <c r="E79" s="52">
        <v>1</v>
      </c>
      <c r="F79" s="52">
        <v>1</v>
      </c>
      <c r="G79" s="52">
        <v>1</v>
      </c>
    </row>
    <row r="80" spans="1:12">
      <c r="A80" t="s">
        <v>515</v>
      </c>
      <c r="B80" t="s">
        <v>39</v>
      </c>
      <c r="C80" s="52" t="s">
        <v>107</v>
      </c>
      <c r="D80" s="52" t="s">
        <v>107</v>
      </c>
      <c r="E80" s="52" t="s">
        <v>107</v>
      </c>
      <c r="F80" s="52">
        <v>1</v>
      </c>
      <c r="G80" s="52">
        <v>1</v>
      </c>
      <c r="J80" t="s">
        <v>516</v>
      </c>
    </row>
    <row r="81" spans="1:12">
      <c r="A81" t="s">
        <v>517</v>
      </c>
      <c r="B81" t="s">
        <v>39</v>
      </c>
      <c r="C81" s="52" t="s">
        <v>107</v>
      </c>
      <c r="D81" s="52" t="s">
        <v>107</v>
      </c>
      <c r="E81" s="52">
        <v>1</v>
      </c>
      <c r="F81" s="52">
        <v>1</v>
      </c>
      <c r="G81" s="52">
        <v>1</v>
      </c>
      <c r="K81" t="s">
        <v>518</v>
      </c>
    </row>
    <row r="82" spans="1:12">
      <c r="A82" t="s">
        <v>519</v>
      </c>
      <c r="B82" t="s">
        <v>39</v>
      </c>
      <c r="C82" s="52">
        <v>1</v>
      </c>
      <c r="D82" s="52">
        <v>0</v>
      </c>
      <c r="E82" s="52">
        <v>0</v>
      </c>
      <c r="F82" s="52">
        <v>0</v>
      </c>
      <c r="G82" s="52">
        <v>0</v>
      </c>
    </row>
    <row r="83" spans="1:12">
      <c r="A83" t="s">
        <v>520</v>
      </c>
      <c r="B83" t="s">
        <v>39</v>
      </c>
      <c r="C83" s="52" t="s">
        <v>107</v>
      </c>
      <c r="D83" s="52">
        <v>1</v>
      </c>
      <c r="E83" s="52">
        <v>0</v>
      </c>
      <c r="F83" s="52">
        <v>0</v>
      </c>
      <c r="G83" s="52">
        <v>1</v>
      </c>
    </row>
    <row r="84" spans="1:12">
      <c r="A84" t="s">
        <v>521</v>
      </c>
      <c r="B84" t="s">
        <v>39</v>
      </c>
      <c r="C84" s="52">
        <v>1</v>
      </c>
      <c r="D84" s="52">
        <v>1</v>
      </c>
      <c r="E84" s="52">
        <v>1</v>
      </c>
      <c r="F84" s="52">
        <v>1</v>
      </c>
      <c r="G84" s="52">
        <v>1</v>
      </c>
    </row>
    <row r="85" spans="1:12">
      <c r="A85" t="s">
        <v>522</v>
      </c>
      <c r="B85" t="s">
        <v>39</v>
      </c>
      <c r="C85" s="52">
        <v>1</v>
      </c>
      <c r="D85" s="52">
        <v>1</v>
      </c>
      <c r="E85" s="52">
        <v>1</v>
      </c>
      <c r="F85" s="52">
        <v>1</v>
      </c>
      <c r="G85" s="52">
        <v>1</v>
      </c>
    </row>
    <row r="86" spans="1:12">
      <c r="A86" t="s">
        <v>523</v>
      </c>
      <c r="B86" t="s">
        <v>39</v>
      </c>
      <c r="C86" s="52" t="s">
        <v>107</v>
      </c>
      <c r="D86" s="52">
        <v>1</v>
      </c>
      <c r="E86" s="52">
        <v>1</v>
      </c>
      <c r="F86" s="52">
        <v>1</v>
      </c>
      <c r="G86" s="52">
        <v>1</v>
      </c>
    </row>
    <row r="87" spans="1:12">
      <c r="A87" t="s">
        <v>524</v>
      </c>
      <c r="B87" t="s">
        <v>39</v>
      </c>
      <c r="C87" s="52">
        <v>1</v>
      </c>
      <c r="D87" s="52">
        <v>1</v>
      </c>
      <c r="E87" s="52">
        <v>1</v>
      </c>
      <c r="F87" s="52">
        <v>0</v>
      </c>
      <c r="G87" s="52">
        <v>0</v>
      </c>
      <c r="K87" t="s">
        <v>525</v>
      </c>
    </row>
    <row r="88" spans="1:12">
      <c r="A88" t="s">
        <v>419</v>
      </c>
      <c r="B88" t="s">
        <v>39</v>
      </c>
      <c r="C88" s="52">
        <v>1</v>
      </c>
      <c r="D88" s="52">
        <v>1</v>
      </c>
      <c r="E88" s="52">
        <v>1</v>
      </c>
      <c r="F88" s="52">
        <v>1</v>
      </c>
      <c r="G88" s="52">
        <v>1</v>
      </c>
    </row>
    <row r="89" spans="1:12">
      <c r="A89" t="s">
        <v>421</v>
      </c>
      <c r="B89" t="s">
        <v>39</v>
      </c>
      <c r="C89" s="52">
        <v>1</v>
      </c>
      <c r="D89" s="52">
        <v>0</v>
      </c>
      <c r="E89" s="52">
        <v>1</v>
      </c>
      <c r="F89" s="52">
        <v>1</v>
      </c>
      <c r="G89" s="52">
        <v>1</v>
      </c>
    </row>
    <row r="90" spans="1:12">
      <c r="A90" t="s">
        <v>422</v>
      </c>
      <c r="B90" t="s">
        <v>39</v>
      </c>
      <c r="C90" s="52">
        <v>1</v>
      </c>
      <c r="D90" s="52">
        <v>1</v>
      </c>
      <c r="E90" s="52">
        <v>1</v>
      </c>
      <c r="F90" s="52">
        <v>1</v>
      </c>
      <c r="G90" s="52">
        <v>1</v>
      </c>
    </row>
    <row r="91" spans="1:12">
      <c r="A91" t="s">
        <v>526</v>
      </c>
      <c r="B91" t="s">
        <v>39</v>
      </c>
      <c r="C91" s="52" t="s">
        <v>107</v>
      </c>
      <c r="D91" s="52" t="s">
        <v>107</v>
      </c>
      <c r="E91" s="52">
        <v>1</v>
      </c>
      <c r="F91" s="52">
        <v>0</v>
      </c>
      <c r="G91" s="52">
        <v>0</v>
      </c>
      <c r="K91" t="s">
        <v>527</v>
      </c>
    </row>
    <row r="92" spans="1:12">
      <c r="A92" t="s">
        <v>423</v>
      </c>
      <c r="B92" t="s">
        <v>39</v>
      </c>
      <c r="C92" s="52">
        <v>1</v>
      </c>
      <c r="D92" s="52">
        <v>1</v>
      </c>
      <c r="E92" s="52">
        <v>1</v>
      </c>
      <c r="F92" s="52">
        <v>1</v>
      </c>
      <c r="G92" s="52">
        <v>1</v>
      </c>
    </row>
    <row r="93" spans="1:12">
      <c r="A93" t="s">
        <v>424</v>
      </c>
      <c r="B93" t="s">
        <v>39</v>
      </c>
      <c r="C93" s="52">
        <v>1</v>
      </c>
      <c r="D93" s="52">
        <v>1</v>
      </c>
      <c r="E93" s="52">
        <v>1</v>
      </c>
      <c r="F93" s="52">
        <v>1</v>
      </c>
      <c r="G93" s="52">
        <v>1</v>
      </c>
    </row>
    <row r="94" spans="1:12">
      <c r="A94" t="s">
        <v>528</v>
      </c>
      <c r="B94" t="s">
        <v>39</v>
      </c>
      <c r="C94" s="52">
        <v>1</v>
      </c>
      <c r="D94" s="52">
        <v>0</v>
      </c>
      <c r="E94" s="52">
        <v>0</v>
      </c>
      <c r="F94" s="52">
        <v>0</v>
      </c>
      <c r="G94" s="52">
        <v>0</v>
      </c>
    </row>
    <row r="95" spans="1:12">
      <c r="A95" t="s">
        <v>529</v>
      </c>
      <c r="B95" t="s">
        <v>39</v>
      </c>
      <c r="C95" s="52" t="s">
        <v>107</v>
      </c>
      <c r="D95" s="52" t="s">
        <v>107</v>
      </c>
      <c r="E95" s="52">
        <v>1</v>
      </c>
      <c r="F95" s="52">
        <v>0</v>
      </c>
      <c r="G95" s="52">
        <v>0</v>
      </c>
      <c r="K95" t="s">
        <v>530</v>
      </c>
    </row>
    <row r="96" spans="1:12">
      <c r="A96" t="s">
        <v>435</v>
      </c>
      <c r="B96" t="s">
        <v>39</v>
      </c>
      <c r="C96" s="52">
        <v>1</v>
      </c>
      <c r="D96" s="52">
        <v>1</v>
      </c>
      <c r="E96" s="52">
        <v>1</v>
      </c>
      <c r="F96" s="52">
        <v>1</v>
      </c>
      <c r="G96" s="52">
        <v>1</v>
      </c>
      <c r="I96" s="52" t="s">
        <v>531</v>
      </c>
      <c r="L96" t="s">
        <v>532</v>
      </c>
    </row>
    <row r="97" spans="1:12">
      <c r="A97" t="s">
        <v>439</v>
      </c>
      <c r="B97" t="s">
        <v>39</v>
      </c>
      <c r="C97" s="52">
        <v>1</v>
      </c>
      <c r="D97" s="52">
        <v>1</v>
      </c>
      <c r="E97" s="52">
        <v>1</v>
      </c>
      <c r="F97" s="52">
        <v>1</v>
      </c>
      <c r="G97" s="52">
        <v>1</v>
      </c>
    </row>
    <row r="98" spans="1:12">
      <c r="A98" t="s">
        <v>446</v>
      </c>
      <c r="B98" t="s">
        <v>39</v>
      </c>
      <c r="C98" s="52">
        <v>1</v>
      </c>
      <c r="D98" s="52">
        <v>0</v>
      </c>
      <c r="E98" s="52">
        <v>1</v>
      </c>
      <c r="F98" s="52">
        <v>1</v>
      </c>
      <c r="G98" s="52">
        <v>1</v>
      </c>
    </row>
    <row r="99" spans="1:12">
      <c r="A99" t="s">
        <v>533</v>
      </c>
      <c r="B99" t="s">
        <v>39</v>
      </c>
      <c r="C99" s="52" t="s">
        <v>107</v>
      </c>
      <c r="D99" s="52" t="s">
        <v>107</v>
      </c>
      <c r="E99" s="52" t="s">
        <v>107</v>
      </c>
      <c r="F99" s="52">
        <v>1</v>
      </c>
      <c r="G99" s="52">
        <v>0</v>
      </c>
      <c r="J99" t="s">
        <v>534</v>
      </c>
      <c r="L99" t="s">
        <v>535</v>
      </c>
    </row>
    <row r="100" spans="1:12">
      <c r="A100" t="s">
        <v>536</v>
      </c>
      <c r="B100" t="s">
        <v>39</v>
      </c>
      <c r="C100" s="52">
        <v>1</v>
      </c>
      <c r="D100" s="52">
        <v>0</v>
      </c>
      <c r="E100" s="52">
        <v>0</v>
      </c>
      <c r="F100" s="52">
        <v>1</v>
      </c>
      <c r="G100" s="52">
        <v>1</v>
      </c>
    </row>
    <row r="101" spans="1:12">
      <c r="A101" t="s">
        <v>537</v>
      </c>
      <c r="B101" t="s">
        <v>39</v>
      </c>
      <c r="C101" s="52">
        <v>1</v>
      </c>
      <c r="D101" s="52">
        <v>1</v>
      </c>
      <c r="E101" s="52">
        <v>1</v>
      </c>
      <c r="F101" s="52">
        <v>1</v>
      </c>
      <c r="G101" s="52">
        <v>1</v>
      </c>
    </row>
    <row r="102" spans="1:12">
      <c r="A102" t="s">
        <v>538</v>
      </c>
      <c r="B102" t="s">
        <v>39</v>
      </c>
      <c r="C102" s="52" t="s">
        <v>107</v>
      </c>
      <c r="D102" s="52">
        <v>1</v>
      </c>
      <c r="E102" s="52">
        <v>1</v>
      </c>
      <c r="F102" s="52">
        <v>1</v>
      </c>
      <c r="G102" s="52">
        <v>0</v>
      </c>
      <c r="K102">
        <v>401</v>
      </c>
    </row>
    <row r="103" spans="1:12">
      <c r="A103" t="s">
        <v>452</v>
      </c>
      <c r="B103" t="s">
        <v>39</v>
      </c>
      <c r="C103" s="52" t="s">
        <v>107</v>
      </c>
      <c r="D103" s="52" t="s">
        <v>107</v>
      </c>
      <c r="E103" s="52">
        <v>1</v>
      </c>
      <c r="F103" s="52">
        <v>0</v>
      </c>
      <c r="G103" s="52">
        <v>0</v>
      </c>
      <c r="K103" t="s">
        <v>539</v>
      </c>
    </row>
    <row r="104" spans="1:12">
      <c r="A104" t="s">
        <v>454</v>
      </c>
      <c r="B104" t="s">
        <v>39</v>
      </c>
      <c r="C104" s="52">
        <v>1</v>
      </c>
      <c r="D104" s="52">
        <v>1</v>
      </c>
      <c r="E104" s="52">
        <v>1</v>
      </c>
      <c r="F104" s="52">
        <v>1</v>
      </c>
      <c r="G104" s="52">
        <v>1</v>
      </c>
    </row>
    <row r="105" spans="1:12">
      <c r="A105" t="s">
        <v>540</v>
      </c>
      <c r="B105" t="s">
        <v>39</v>
      </c>
      <c r="C105" s="52">
        <v>1</v>
      </c>
      <c r="D105" s="52">
        <v>1</v>
      </c>
      <c r="E105" s="52">
        <v>1</v>
      </c>
      <c r="F105" s="52">
        <v>1</v>
      </c>
      <c r="G105" s="52">
        <v>1</v>
      </c>
    </row>
    <row r="106" spans="1:12">
      <c r="A106" t="s">
        <v>541</v>
      </c>
      <c r="B106" t="s">
        <v>39</v>
      </c>
      <c r="C106" s="52" t="s">
        <v>107</v>
      </c>
      <c r="D106" s="52" t="s">
        <v>107</v>
      </c>
      <c r="E106" s="52">
        <v>1</v>
      </c>
      <c r="F106" s="52">
        <v>0</v>
      </c>
      <c r="G106" s="52">
        <v>0</v>
      </c>
      <c r="K106" t="s">
        <v>542</v>
      </c>
    </row>
    <row r="107" spans="1:12">
      <c r="A107" t="s">
        <v>456</v>
      </c>
      <c r="B107" t="s">
        <v>39</v>
      </c>
      <c r="C107" s="52">
        <v>1</v>
      </c>
      <c r="D107" s="52">
        <v>1</v>
      </c>
      <c r="E107" s="52">
        <v>1</v>
      </c>
      <c r="F107" s="52">
        <v>0</v>
      </c>
      <c r="G107" s="52">
        <v>1</v>
      </c>
    </row>
    <row r="108" spans="1:12">
      <c r="A108" t="s">
        <v>457</v>
      </c>
      <c r="B108" t="s">
        <v>39</v>
      </c>
      <c r="C108" s="52">
        <v>1</v>
      </c>
      <c r="D108" s="52">
        <v>1</v>
      </c>
      <c r="E108" s="52">
        <v>1</v>
      </c>
      <c r="F108" s="52">
        <v>1</v>
      </c>
      <c r="G108" s="52">
        <v>1</v>
      </c>
    </row>
    <row r="109" spans="1:12">
      <c r="A109" t="s">
        <v>465</v>
      </c>
      <c r="B109" t="s">
        <v>39</v>
      </c>
      <c r="C109" s="52">
        <v>1</v>
      </c>
      <c r="D109" s="52">
        <v>1</v>
      </c>
      <c r="E109" s="52">
        <v>1</v>
      </c>
      <c r="F109" s="52">
        <v>1</v>
      </c>
      <c r="G109" s="52">
        <v>1</v>
      </c>
      <c r="L109" t="s">
        <v>543</v>
      </c>
    </row>
    <row r="110" spans="1:12">
      <c r="A110" t="s">
        <v>544</v>
      </c>
      <c r="B110" t="s">
        <v>39</v>
      </c>
      <c r="C110" s="52" t="s">
        <v>107</v>
      </c>
      <c r="D110" s="52" t="s">
        <v>107</v>
      </c>
      <c r="E110" s="52" t="s">
        <v>107</v>
      </c>
      <c r="F110" s="52">
        <v>1</v>
      </c>
      <c r="G110" s="52">
        <v>1</v>
      </c>
      <c r="J110" t="s">
        <v>545</v>
      </c>
    </row>
    <row r="111" spans="1:12">
      <c r="A111" t="s">
        <v>468</v>
      </c>
      <c r="B111" t="s">
        <v>39</v>
      </c>
      <c r="C111" s="52" t="s">
        <v>107</v>
      </c>
      <c r="D111" s="52">
        <v>1</v>
      </c>
      <c r="E111" s="52">
        <v>1</v>
      </c>
      <c r="F111" s="52">
        <v>1</v>
      </c>
      <c r="G111" s="52">
        <v>1</v>
      </c>
    </row>
    <row r="112" spans="1:12">
      <c r="A112" t="s">
        <v>546</v>
      </c>
      <c r="B112" t="s">
        <v>39</v>
      </c>
      <c r="C112" s="52">
        <v>1</v>
      </c>
      <c r="D112" s="52">
        <v>1</v>
      </c>
      <c r="E112" s="52">
        <v>1</v>
      </c>
      <c r="F112" s="52">
        <v>1</v>
      </c>
      <c r="G112" s="52">
        <v>0</v>
      </c>
    </row>
    <row r="113" spans="1:12">
      <c r="A113" t="s">
        <v>547</v>
      </c>
      <c r="B113" t="s">
        <v>39</v>
      </c>
      <c r="C113" s="52">
        <v>1</v>
      </c>
      <c r="D113" s="52">
        <v>0</v>
      </c>
      <c r="E113" s="52">
        <v>1</v>
      </c>
      <c r="F113" s="52">
        <v>0</v>
      </c>
      <c r="G113" s="52">
        <v>0</v>
      </c>
      <c r="K113" t="s">
        <v>548</v>
      </c>
    </row>
    <row r="114" spans="1:12">
      <c r="A114" t="s">
        <v>469</v>
      </c>
      <c r="B114" t="s">
        <v>39</v>
      </c>
      <c r="C114" s="52">
        <v>1</v>
      </c>
      <c r="D114" s="52">
        <v>1</v>
      </c>
      <c r="E114" s="52">
        <v>1</v>
      </c>
      <c r="F114" s="52">
        <v>1</v>
      </c>
      <c r="G114" s="52">
        <v>1</v>
      </c>
    </row>
    <row r="115" spans="1:12">
      <c r="A115" t="s">
        <v>549</v>
      </c>
      <c r="B115" t="s">
        <v>39</v>
      </c>
      <c r="C115" s="52">
        <v>1</v>
      </c>
      <c r="D115" s="52">
        <v>1</v>
      </c>
      <c r="E115" s="52">
        <v>1</v>
      </c>
      <c r="F115" s="52">
        <v>0</v>
      </c>
      <c r="G115" s="52">
        <v>0</v>
      </c>
    </row>
    <row r="116" spans="1:12">
      <c r="A116" t="s">
        <v>470</v>
      </c>
      <c r="B116" t="s">
        <v>39</v>
      </c>
      <c r="C116" s="52">
        <v>1</v>
      </c>
      <c r="D116" s="52">
        <v>1</v>
      </c>
      <c r="E116" s="52">
        <v>1</v>
      </c>
      <c r="F116" s="52">
        <v>0</v>
      </c>
      <c r="G116" s="52">
        <v>1</v>
      </c>
    </row>
    <row r="117" spans="1:12">
      <c r="A117" t="s">
        <v>550</v>
      </c>
      <c r="B117" t="s">
        <v>39</v>
      </c>
      <c r="C117" s="52" t="s">
        <v>107</v>
      </c>
      <c r="D117" s="52" t="s">
        <v>107</v>
      </c>
      <c r="E117" s="52">
        <v>1</v>
      </c>
      <c r="F117" s="52">
        <v>0</v>
      </c>
      <c r="G117" s="52">
        <v>1</v>
      </c>
      <c r="K117" t="s">
        <v>551</v>
      </c>
    </row>
    <row r="118" spans="1:12">
      <c r="A118" t="s">
        <v>552</v>
      </c>
      <c r="B118" t="s">
        <v>39</v>
      </c>
      <c r="C118" s="52" t="s">
        <v>107</v>
      </c>
      <c r="D118" s="52">
        <v>1</v>
      </c>
      <c r="E118" s="52">
        <v>1</v>
      </c>
      <c r="F118" s="52">
        <v>1</v>
      </c>
      <c r="G118" s="52">
        <v>1</v>
      </c>
    </row>
    <row r="119" spans="1:12">
      <c r="A119" t="s">
        <v>471</v>
      </c>
      <c r="B119" t="s">
        <v>39</v>
      </c>
      <c r="C119" s="52">
        <v>1</v>
      </c>
      <c r="D119" s="52">
        <v>0</v>
      </c>
      <c r="E119" s="52">
        <v>1</v>
      </c>
      <c r="F119" s="52">
        <v>1</v>
      </c>
      <c r="G119" s="52">
        <v>0</v>
      </c>
    </row>
    <row r="120" spans="1:12">
      <c r="A120" t="s">
        <v>473</v>
      </c>
      <c r="B120" t="s">
        <v>39</v>
      </c>
      <c r="C120" s="52">
        <v>1</v>
      </c>
      <c r="D120" s="52">
        <v>1</v>
      </c>
      <c r="E120" s="52">
        <v>1</v>
      </c>
      <c r="F120" s="52">
        <v>1</v>
      </c>
      <c r="G120" s="52">
        <v>1</v>
      </c>
      <c r="K120">
        <v>398</v>
      </c>
    </row>
    <row r="121" spans="1:12">
      <c r="A121" t="s">
        <v>475</v>
      </c>
      <c r="B121" t="s">
        <v>39</v>
      </c>
      <c r="C121" s="52">
        <v>1</v>
      </c>
      <c r="D121" s="52">
        <v>1</v>
      </c>
      <c r="E121" s="52">
        <v>0</v>
      </c>
      <c r="F121" s="52">
        <v>0</v>
      </c>
      <c r="G121" s="52">
        <v>0</v>
      </c>
    </row>
    <row r="122" spans="1:12">
      <c r="A122" t="s">
        <v>553</v>
      </c>
      <c r="B122" t="s">
        <v>39</v>
      </c>
      <c r="C122" s="52" t="s">
        <v>107</v>
      </c>
      <c r="D122" s="52" t="s">
        <v>107</v>
      </c>
      <c r="E122" s="52">
        <v>1</v>
      </c>
      <c r="F122" s="52">
        <v>0</v>
      </c>
      <c r="G122" s="52">
        <v>0</v>
      </c>
      <c r="K122" t="s">
        <v>554</v>
      </c>
    </row>
    <row r="123" spans="1:12">
      <c r="A123" t="s">
        <v>555</v>
      </c>
      <c r="B123" t="s">
        <v>39</v>
      </c>
      <c r="C123" s="52" t="s">
        <v>107</v>
      </c>
      <c r="D123" s="52" t="s">
        <v>107</v>
      </c>
      <c r="E123" s="52">
        <v>1</v>
      </c>
      <c r="F123" s="52">
        <v>1</v>
      </c>
      <c r="G123" s="52">
        <v>1</v>
      </c>
      <c r="K123" t="s">
        <v>556</v>
      </c>
    </row>
    <row r="124" spans="1:12">
      <c r="A124" t="s">
        <v>479</v>
      </c>
      <c r="B124" t="s">
        <v>39</v>
      </c>
      <c r="C124" s="52" t="s">
        <v>107</v>
      </c>
      <c r="D124" s="52" t="s">
        <v>107</v>
      </c>
      <c r="E124" s="52" t="s">
        <v>107</v>
      </c>
      <c r="F124" s="52">
        <v>1</v>
      </c>
      <c r="G124" s="52">
        <v>0</v>
      </c>
      <c r="J124" t="s">
        <v>557</v>
      </c>
    </row>
    <row r="125" spans="1:12">
      <c r="A125" t="s">
        <v>484</v>
      </c>
      <c r="B125" t="s">
        <v>39</v>
      </c>
      <c r="C125" s="52" t="s">
        <v>107</v>
      </c>
      <c r="D125" s="52">
        <v>1</v>
      </c>
      <c r="E125" s="52">
        <v>1</v>
      </c>
      <c r="F125" s="52">
        <v>1</v>
      </c>
      <c r="G125" s="52">
        <v>0</v>
      </c>
    </row>
    <row r="126" spans="1:12">
      <c r="A126" t="s">
        <v>558</v>
      </c>
      <c r="B126" t="s">
        <v>39</v>
      </c>
      <c r="C126" s="52">
        <v>1</v>
      </c>
      <c r="D126" s="52">
        <v>0</v>
      </c>
      <c r="E126" s="52">
        <v>0</v>
      </c>
      <c r="F126" s="52">
        <v>0</v>
      </c>
      <c r="G126" s="52">
        <v>0</v>
      </c>
      <c r="L126" t="s">
        <v>559</v>
      </c>
    </row>
    <row r="127" spans="1:12">
      <c r="A127" t="s">
        <v>560</v>
      </c>
      <c r="B127" t="s">
        <v>39</v>
      </c>
      <c r="C127" s="52">
        <v>1</v>
      </c>
      <c r="D127" s="52">
        <v>1</v>
      </c>
      <c r="E127" s="52">
        <v>0</v>
      </c>
      <c r="F127" s="52">
        <v>0</v>
      </c>
      <c r="G127" s="52">
        <v>1</v>
      </c>
      <c r="K127">
        <v>400</v>
      </c>
    </row>
    <row r="128" spans="1:12">
      <c r="A128" t="s">
        <v>561</v>
      </c>
      <c r="B128" t="s">
        <v>34</v>
      </c>
      <c r="C128" s="52" t="s">
        <v>107</v>
      </c>
      <c r="D128" s="52" t="s">
        <v>107</v>
      </c>
      <c r="E128" s="52" t="s">
        <v>107</v>
      </c>
      <c r="F128" s="52" t="s">
        <v>107</v>
      </c>
      <c r="G128" s="52">
        <v>1</v>
      </c>
    </row>
    <row r="129" spans="1:11">
      <c r="A129" t="s">
        <v>384</v>
      </c>
      <c r="B129" t="s">
        <v>34</v>
      </c>
      <c r="C129" s="52">
        <v>1</v>
      </c>
      <c r="D129" s="52">
        <v>1</v>
      </c>
      <c r="E129" s="52">
        <v>1</v>
      </c>
      <c r="F129" s="52">
        <v>1</v>
      </c>
      <c r="G129" s="52">
        <v>1</v>
      </c>
    </row>
    <row r="130" spans="1:11">
      <c r="A130" t="s">
        <v>385</v>
      </c>
      <c r="B130" t="s">
        <v>34</v>
      </c>
      <c r="C130" s="52">
        <v>1</v>
      </c>
      <c r="D130" s="52">
        <v>1</v>
      </c>
      <c r="E130" s="52">
        <v>1</v>
      </c>
      <c r="F130" s="52">
        <v>1</v>
      </c>
      <c r="G130" s="52">
        <v>1</v>
      </c>
    </row>
    <row r="131" spans="1:11">
      <c r="A131" t="s">
        <v>562</v>
      </c>
      <c r="B131" t="s">
        <v>34</v>
      </c>
      <c r="C131" s="52">
        <v>1</v>
      </c>
      <c r="D131" s="52">
        <v>1</v>
      </c>
      <c r="E131" s="52">
        <v>0</v>
      </c>
      <c r="F131" s="52">
        <v>0</v>
      </c>
      <c r="G131" s="52">
        <v>1</v>
      </c>
    </row>
    <row r="132" spans="1:11">
      <c r="A132" t="s">
        <v>386</v>
      </c>
      <c r="B132" t="s">
        <v>34</v>
      </c>
      <c r="C132" s="52">
        <v>1</v>
      </c>
      <c r="D132" s="52">
        <v>1</v>
      </c>
      <c r="E132" s="52">
        <v>1</v>
      </c>
      <c r="F132" s="52">
        <v>1</v>
      </c>
      <c r="G132" s="52">
        <v>1</v>
      </c>
      <c r="H132" s="52" t="s">
        <v>563</v>
      </c>
    </row>
    <row r="133" spans="1:11">
      <c r="A133" t="s">
        <v>564</v>
      </c>
      <c r="B133" t="s">
        <v>34</v>
      </c>
      <c r="C133" s="52" t="s">
        <v>107</v>
      </c>
      <c r="D133" s="52">
        <v>1</v>
      </c>
      <c r="E133" s="52" t="s">
        <v>107</v>
      </c>
      <c r="F133" s="52">
        <v>1</v>
      </c>
      <c r="G133" s="52">
        <v>1</v>
      </c>
      <c r="H133" s="52" t="s">
        <v>565</v>
      </c>
      <c r="I133" s="52" t="s">
        <v>566</v>
      </c>
      <c r="J133" t="s">
        <v>567</v>
      </c>
      <c r="K133" t="s">
        <v>568</v>
      </c>
    </row>
    <row r="134" spans="1:11">
      <c r="A134" t="s">
        <v>569</v>
      </c>
      <c r="B134" t="s">
        <v>34</v>
      </c>
      <c r="C134" s="52" t="s">
        <v>107</v>
      </c>
      <c r="D134" s="52">
        <v>1</v>
      </c>
      <c r="E134" s="52">
        <v>0</v>
      </c>
      <c r="F134" s="52">
        <v>0</v>
      </c>
      <c r="G134" s="52">
        <v>0</v>
      </c>
    </row>
    <row r="135" spans="1:11">
      <c r="A135" t="s">
        <v>389</v>
      </c>
      <c r="B135" t="s">
        <v>34</v>
      </c>
      <c r="C135" s="52" t="s">
        <v>107</v>
      </c>
      <c r="D135" s="52">
        <v>1</v>
      </c>
      <c r="E135" s="52">
        <v>1</v>
      </c>
      <c r="F135" s="52">
        <v>1</v>
      </c>
      <c r="G135" s="52">
        <v>1</v>
      </c>
    </row>
    <row r="136" spans="1:11">
      <c r="A136" t="s">
        <v>570</v>
      </c>
      <c r="B136" t="s">
        <v>34</v>
      </c>
      <c r="C136" s="52">
        <v>1</v>
      </c>
      <c r="D136" s="52">
        <v>1</v>
      </c>
      <c r="E136" s="52">
        <v>1</v>
      </c>
      <c r="F136" s="52">
        <v>1</v>
      </c>
      <c r="G136" s="52">
        <v>1</v>
      </c>
      <c r="K136" t="s">
        <v>571</v>
      </c>
    </row>
    <row r="137" spans="1:11">
      <c r="A137" t="s">
        <v>506</v>
      </c>
      <c r="B137" t="s">
        <v>34</v>
      </c>
      <c r="C137" s="52">
        <v>1</v>
      </c>
      <c r="D137" s="52">
        <v>0</v>
      </c>
      <c r="E137" s="52">
        <v>0</v>
      </c>
      <c r="F137" s="52">
        <v>1</v>
      </c>
      <c r="G137" s="52">
        <v>0</v>
      </c>
      <c r="J137" t="s">
        <v>572</v>
      </c>
    </row>
    <row r="138" spans="1:11">
      <c r="A138" t="s">
        <v>573</v>
      </c>
      <c r="B138" t="s">
        <v>34</v>
      </c>
      <c r="C138" s="52" t="s">
        <v>107</v>
      </c>
      <c r="D138" s="52" t="s">
        <v>107</v>
      </c>
      <c r="E138" s="52" t="s">
        <v>107</v>
      </c>
      <c r="F138" s="52">
        <v>1</v>
      </c>
      <c r="G138" s="52">
        <v>1</v>
      </c>
      <c r="J138" t="s">
        <v>574</v>
      </c>
    </row>
    <row r="139" spans="1:11">
      <c r="A139" t="s">
        <v>399</v>
      </c>
      <c r="B139" t="s">
        <v>34</v>
      </c>
      <c r="C139" s="52">
        <v>1</v>
      </c>
      <c r="D139" s="52">
        <v>1</v>
      </c>
      <c r="E139" s="52">
        <v>1</v>
      </c>
      <c r="F139" s="52">
        <v>1</v>
      </c>
      <c r="G139" s="52">
        <v>1</v>
      </c>
    </row>
    <row r="140" spans="1:11">
      <c r="A140" t="s">
        <v>509</v>
      </c>
      <c r="B140" t="s">
        <v>34</v>
      </c>
      <c r="C140" s="52">
        <v>1</v>
      </c>
      <c r="D140" s="52">
        <v>1</v>
      </c>
      <c r="E140" s="52">
        <v>1</v>
      </c>
      <c r="F140" s="52">
        <v>0</v>
      </c>
      <c r="G140" s="52">
        <v>0</v>
      </c>
    </row>
    <row r="141" spans="1:11">
      <c r="A141" t="s">
        <v>510</v>
      </c>
      <c r="B141" t="s">
        <v>34</v>
      </c>
      <c r="C141" s="52" t="s">
        <v>107</v>
      </c>
      <c r="D141" s="52" t="s">
        <v>107</v>
      </c>
      <c r="E141" s="52" t="s">
        <v>107</v>
      </c>
      <c r="F141" s="52">
        <v>1</v>
      </c>
      <c r="G141" s="52">
        <v>0</v>
      </c>
      <c r="J141" t="s">
        <v>575</v>
      </c>
    </row>
    <row r="142" spans="1:11">
      <c r="A142" t="s">
        <v>400</v>
      </c>
      <c r="B142" t="s">
        <v>34</v>
      </c>
      <c r="C142" s="52" t="s">
        <v>107</v>
      </c>
      <c r="D142" s="52">
        <v>1</v>
      </c>
      <c r="E142" s="52">
        <v>0</v>
      </c>
      <c r="F142" s="52">
        <v>1</v>
      </c>
      <c r="G142" s="52">
        <v>1</v>
      </c>
    </row>
    <row r="143" spans="1:11">
      <c r="A143" t="s">
        <v>403</v>
      </c>
      <c r="B143" t="s">
        <v>34</v>
      </c>
      <c r="C143" s="52" t="s">
        <v>107</v>
      </c>
      <c r="D143" s="52" t="s">
        <v>107</v>
      </c>
      <c r="E143" s="52">
        <v>1</v>
      </c>
      <c r="F143" s="52">
        <v>1</v>
      </c>
      <c r="G143" s="52">
        <v>1</v>
      </c>
      <c r="K143" t="s">
        <v>576</v>
      </c>
    </row>
    <row r="144" spans="1:11">
      <c r="A144" t="s">
        <v>406</v>
      </c>
      <c r="B144" t="s">
        <v>34</v>
      </c>
      <c r="C144" s="52">
        <v>1</v>
      </c>
      <c r="D144" s="52">
        <v>0</v>
      </c>
      <c r="E144" s="52">
        <v>0</v>
      </c>
      <c r="F144" s="52">
        <v>1</v>
      </c>
      <c r="G144" s="52">
        <v>1</v>
      </c>
    </row>
    <row r="145" spans="1:12">
      <c r="A145" t="s">
        <v>408</v>
      </c>
      <c r="B145" t="s">
        <v>34</v>
      </c>
      <c r="C145" s="52" t="s">
        <v>107</v>
      </c>
      <c r="D145" s="52" t="s">
        <v>107</v>
      </c>
      <c r="E145" s="52" t="s">
        <v>107</v>
      </c>
      <c r="F145" s="52">
        <v>1</v>
      </c>
      <c r="G145" s="52">
        <v>0</v>
      </c>
      <c r="J145" t="s">
        <v>577</v>
      </c>
    </row>
    <row r="146" spans="1:12">
      <c r="A146" t="s">
        <v>515</v>
      </c>
      <c r="B146" t="s">
        <v>34</v>
      </c>
      <c r="C146" s="52">
        <v>1</v>
      </c>
      <c r="D146" s="52">
        <v>1</v>
      </c>
      <c r="E146" s="52">
        <v>1</v>
      </c>
      <c r="F146" s="52">
        <v>1</v>
      </c>
      <c r="G146" s="52">
        <v>1</v>
      </c>
    </row>
    <row r="147" spans="1:12">
      <c r="A147" t="s">
        <v>519</v>
      </c>
      <c r="B147" t="s">
        <v>34</v>
      </c>
      <c r="C147" s="52" t="s">
        <v>107</v>
      </c>
      <c r="D147" s="52">
        <v>1</v>
      </c>
      <c r="E147" s="52">
        <v>0</v>
      </c>
      <c r="F147" s="52">
        <v>0</v>
      </c>
      <c r="G147" s="52">
        <v>1</v>
      </c>
      <c r="H147" s="63" t="s">
        <v>578</v>
      </c>
    </row>
    <row r="148" spans="1:12">
      <c r="A148" t="s">
        <v>579</v>
      </c>
      <c r="B148" t="s">
        <v>34</v>
      </c>
      <c r="C148" s="52" t="s">
        <v>107</v>
      </c>
      <c r="D148" s="52" t="s">
        <v>107</v>
      </c>
      <c r="E148" s="52">
        <v>1</v>
      </c>
      <c r="F148" s="52">
        <v>1</v>
      </c>
      <c r="G148" s="52">
        <v>1</v>
      </c>
      <c r="H148" s="63" t="s">
        <v>580</v>
      </c>
      <c r="J148" t="s">
        <v>581</v>
      </c>
      <c r="K148" t="s">
        <v>582</v>
      </c>
      <c r="L148" t="s">
        <v>583</v>
      </c>
    </row>
    <row r="149" spans="1:12">
      <c r="A149" t="s">
        <v>584</v>
      </c>
      <c r="B149" t="s">
        <v>34</v>
      </c>
      <c r="C149" s="52">
        <v>1</v>
      </c>
      <c r="D149" s="52">
        <v>1</v>
      </c>
      <c r="E149" s="52">
        <v>1</v>
      </c>
      <c r="F149" s="52">
        <v>0</v>
      </c>
      <c r="G149" s="52">
        <v>0</v>
      </c>
    </row>
    <row r="150" spans="1:12">
      <c r="A150" t="s">
        <v>585</v>
      </c>
      <c r="B150" t="s">
        <v>34</v>
      </c>
      <c r="C150" s="52" t="s">
        <v>107</v>
      </c>
      <c r="D150" s="52" t="s">
        <v>107</v>
      </c>
      <c r="E150" s="52" t="s">
        <v>107</v>
      </c>
      <c r="F150" s="52">
        <v>1</v>
      </c>
      <c r="G150" s="52">
        <v>0</v>
      </c>
      <c r="J150" t="s">
        <v>586</v>
      </c>
    </row>
    <row r="151" spans="1:12">
      <c r="A151" s="5" t="s">
        <v>587</v>
      </c>
      <c r="B151" t="s">
        <v>34</v>
      </c>
      <c r="C151" s="52" t="s">
        <v>107</v>
      </c>
      <c r="D151" s="52" t="s">
        <v>107</v>
      </c>
      <c r="E151" s="52" t="s">
        <v>107</v>
      </c>
      <c r="F151" s="52" t="s">
        <v>107</v>
      </c>
      <c r="G151" s="52">
        <v>1</v>
      </c>
      <c r="H151" s="63" t="s">
        <v>588</v>
      </c>
    </row>
    <row r="152" spans="1:12">
      <c r="A152" t="s">
        <v>419</v>
      </c>
      <c r="B152" t="s">
        <v>34</v>
      </c>
      <c r="C152" s="52" t="s">
        <v>107</v>
      </c>
      <c r="D152" s="52">
        <v>1</v>
      </c>
      <c r="E152" s="52">
        <v>0</v>
      </c>
      <c r="F152" s="52">
        <v>0</v>
      </c>
      <c r="G152" s="52">
        <v>0</v>
      </c>
    </row>
    <row r="153" spans="1:12">
      <c r="A153" t="s">
        <v>421</v>
      </c>
      <c r="B153" t="s">
        <v>34</v>
      </c>
      <c r="C153" s="52" t="s">
        <v>107</v>
      </c>
      <c r="D153" s="52">
        <v>1</v>
      </c>
      <c r="E153" s="52">
        <v>1</v>
      </c>
      <c r="F153" s="52">
        <v>1</v>
      </c>
      <c r="G153" s="52">
        <v>1</v>
      </c>
    </row>
    <row r="154" spans="1:12">
      <c r="A154" t="s">
        <v>423</v>
      </c>
      <c r="B154" t="s">
        <v>34</v>
      </c>
      <c r="C154" s="52">
        <v>1</v>
      </c>
      <c r="D154" s="52">
        <v>1</v>
      </c>
      <c r="E154" s="52">
        <v>1</v>
      </c>
      <c r="F154" s="52">
        <v>1</v>
      </c>
      <c r="G154" s="52">
        <v>1</v>
      </c>
    </row>
    <row r="155" spans="1:12">
      <c r="A155" t="s">
        <v>424</v>
      </c>
      <c r="B155" t="s">
        <v>34</v>
      </c>
      <c r="C155" s="52">
        <v>1</v>
      </c>
      <c r="D155" s="52">
        <v>1</v>
      </c>
      <c r="E155" s="52">
        <v>1</v>
      </c>
      <c r="F155" s="52">
        <v>1</v>
      </c>
      <c r="G155" s="52">
        <v>1</v>
      </c>
      <c r="L155" t="s">
        <v>589</v>
      </c>
    </row>
    <row r="156" spans="1:12">
      <c r="A156" t="s">
        <v>590</v>
      </c>
      <c r="B156" t="s">
        <v>34</v>
      </c>
      <c r="C156" s="52" t="s">
        <v>107</v>
      </c>
      <c r="D156" s="52" t="s">
        <v>107</v>
      </c>
      <c r="E156" s="52" t="s">
        <v>107</v>
      </c>
      <c r="F156" s="52">
        <v>1</v>
      </c>
      <c r="G156" s="52">
        <v>0</v>
      </c>
      <c r="J156" t="s">
        <v>591</v>
      </c>
    </row>
    <row r="157" spans="1:12">
      <c r="A157" t="s">
        <v>435</v>
      </c>
      <c r="B157" t="s">
        <v>34</v>
      </c>
      <c r="C157" s="52">
        <v>1</v>
      </c>
      <c r="D157" s="52">
        <v>1</v>
      </c>
      <c r="E157" s="52">
        <v>1</v>
      </c>
      <c r="F157" s="52">
        <v>1</v>
      </c>
      <c r="G157" s="52">
        <v>1</v>
      </c>
      <c r="I157" s="52" t="s">
        <v>592</v>
      </c>
      <c r="J157" t="s">
        <v>593</v>
      </c>
      <c r="L157" t="s">
        <v>532</v>
      </c>
    </row>
    <row r="158" spans="1:12">
      <c r="A158" t="s">
        <v>594</v>
      </c>
      <c r="B158" t="s">
        <v>34</v>
      </c>
      <c r="C158" s="52" t="s">
        <v>107</v>
      </c>
      <c r="D158" s="52" t="s">
        <v>107</v>
      </c>
      <c r="E158" s="52">
        <v>1</v>
      </c>
      <c r="F158" s="52">
        <v>1</v>
      </c>
      <c r="G158" s="52">
        <v>1</v>
      </c>
      <c r="J158" t="s">
        <v>595</v>
      </c>
      <c r="K158" t="s">
        <v>596</v>
      </c>
    </row>
    <row r="159" spans="1:12">
      <c r="A159" t="s">
        <v>439</v>
      </c>
      <c r="B159" t="s">
        <v>34</v>
      </c>
      <c r="C159" s="52" t="s">
        <v>107</v>
      </c>
      <c r="D159" s="52">
        <v>1</v>
      </c>
      <c r="E159" s="52">
        <v>0</v>
      </c>
      <c r="F159" s="52">
        <v>1</v>
      </c>
      <c r="G159" s="52">
        <v>0</v>
      </c>
    </row>
    <row r="160" spans="1:12">
      <c r="A160" t="s">
        <v>440</v>
      </c>
      <c r="B160" t="s">
        <v>34</v>
      </c>
      <c r="C160" s="52" t="s">
        <v>107</v>
      </c>
      <c r="D160" s="52" t="s">
        <v>107</v>
      </c>
      <c r="E160" s="52">
        <v>1</v>
      </c>
      <c r="F160" s="52">
        <v>1</v>
      </c>
      <c r="G160" s="52">
        <v>1</v>
      </c>
      <c r="J160" t="s">
        <v>597</v>
      </c>
      <c r="K160" t="s">
        <v>598</v>
      </c>
      <c r="L160" t="s">
        <v>583</v>
      </c>
    </row>
    <row r="161" spans="1:12">
      <c r="A161" t="s">
        <v>447</v>
      </c>
      <c r="B161" t="s">
        <v>34</v>
      </c>
      <c r="C161" s="52">
        <v>1</v>
      </c>
      <c r="D161" s="52">
        <v>1</v>
      </c>
      <c r="E161" s="52">
        <v>1</v>
      </c>
      <c r="F161" s="52">
        <v>1</v>
      </c>
      <c r="G161" s="52">
        <v>1</v>
      </c>
      <c r="I161" s="52" t="s">
        <v>599</v>
      </c>
      <c r="J161" t="s">
        <v>600</v>
      </c>
      <c r="L161" t="s">
        <v>601</v>
      </c>
    </row>
    <row r="162" spans="1:12">
      <c r="A162" t="s">
        <v>536</v>
      </c>
      <c r="B162" t="s">
        <v>34</v>
      </c>
      <c r="C162" s="52">
        <v>1</v>
      </c>
      <c r="D162" s="52">
        <v>1</v>
      </c>
      <c r="E162" s="52">
        <v>1</v>
      </c>
      <c r="F162" s="52">
        <v>1</v>
      </c>
      <c r="G162" s="52">
        <v>1</v>
      </c>
    </row>
    <row r="163" spans="1:12">
      <c r="A163" t="s">
        <v>602</v>
      </c>
      <c r="B163" t="s">
        <v>34</v>
      </c>
      <c r="C163" s="52" t="s">
        <v>107</v>
      </c>
      <c r="D163" s="52" t="s">
        <v>107</v>
      </c>
      <c r="E163" s="52">
        <v>1</v>
      </c>
      <c r="F163" s="52">
        <v>1</v>
      </c>
      <c r="G163" s="52">
        <v>0</v>
      </c>
      <c r="K163" t="s">
        <v>603</v>
      </c>
    </row>
    <row r="164" spans="1:12">
      <c r="A164" t="s">
        <v>452</v>
      </c>
      <c r="B164" t="s">
        <v>34</v>
      </c>
      <c r="C164" s="52" t="s">
        <v>107</v>
      </c>
      <c r="D164" s="52" t="s">
        <v>107</v>
      </c>
      <c r="E164" s="52" t="s">
        <v>107</v>
      </c>
      <c r="F164" s="52">
        <v>1</v>
      </c>
      <c r="G164" s="52">
        <v>1</v>
      </c>
      <c r="J164" t="s">
        <v>604</v>
      </c>
    </row>
    <row r="165" spans="1:12">
      <c r="A165" t="s">
        <v>454</v>
      </c>
      <c r="B165" t="s">
        <v>34</v>
      </c>
      <c r="C165" s="52">
        <v>1</v>
      </c>
      <c r="D165" s="52">
        <v>0</v>
      </c>
      <c r="E165" s="52">
        <v>1</v>
      </c>
      <c r="F165" s="52">
        <v>1</v>
      </c>
      <c r="G165" s="52">
        <v>0</v>
      </c>
    </row>
    <row r="166" spans="1:12">
      <c r="A166" t="s">
        <v>605</v>
      </c>
      <c r="B166" t="s">
        <v>34</v>
      </c>
      <c r="C166" s="52" t="s">
        <v>107</v>
      </c>
      <c r="D166" s="52" t="s">
        <v>107</v>
      </c>
      <c r="E166" s="52" t="s">
        <v>107</v>
      </c>
      <c r="F166" s="52">
        <v>1</v>
      </c>
      <c r="G166" s="52">
        <v>1</v>
      </c>
      <c r="J166" t="s">
        <v>606</v>
      </c>
    </row>
    <row r="167" spans="1:12">
      <c r="A167" t="s">
        <v>457</v>
      </c>
      <c r="B167" t="s">
        <v>34</v>
      </c>
      <c r="C167" s="52">
        <v>1</v>
      </c>
      <c r="D167" s="52">
        <v>1</v>
      </c>
      <c r="E167" s="52">
        <v>1</v>
      </c>
      <c r="F167" s="52">
        <v>1</v>
      </c>
      <c r="G167" s="52">
        <v>1</v>
      </c>
    </row>
    <row r="168" spans="1:12">
      <c r="A168" t="s">
        <v>465</v>
      </c>
      <c r="B168" t="s">
        <v>34</v>
      </c>
      <c r="C168" s="52">
        <v>1</v>
      </c>
      <c r="D168" s="52">
        <v>1</v>
      </c>
      <c r="E168" s="52">
        <v>1</v>
      </c>
      <c r="F168" s="52">
        <v>1</v>
      </c>
      <c r="G168" s="52">
        <v>0</v>
      </c>
      <c r="L168" t="s">
        <v>607</v>
      </c>
    </row>
    <row r="169" spans="1:12">
      <c r="A169" t="s">
        <v>608</v>
      </c>
      <c r="B169" t="s">
        <v>34</v>
      </c>
      <c r="C169" s="52">
        <v>1</v>
      </c>
      <c r="D169" s="52">
        <v>1</v>
      </c>
      <c r="E169" s="52">
        <v>1</v>
      </c>
      <c r="F169" s="52">
        <v>1</v>
      </c>
      <c r="G169" s="52">
        <v>1</v>
      </c>
    </row>
    <row r="170" spans="1:12">
      <c r="A170" t="s">
        <v>468</v>
      </c>
      <c r="B170" t="s">
        <v>34</v>
      </c>
      <c r="C170" s="52" t="s">
        <v>107</v>
      </c>
      <c r="D170" s="52" t="s">
        <v>107</v>
      </c>
      <c r="E170" s="52">
        <v>1</v>
      </c>
      <c r="F170" s="52">
        <v>1</v>
      </c>
      <c r="G170" s="52">
        <v>1</v>
      </c>
      <c r="K170" t="s">
        <v>598</v>
      </c>
    </row>
    <row r="171" spans="1:12">
      <c r="A171" t="s">
        <v>546</v>
      </c>
      <c r="B171" t="s">
        <v>34</v>
      </c>
      <c r="C171" s="52" t="s">
        <v>107</v>
      </c>
      <c r="D171" s="52">
        <v>1</v>
      </c>
      <c r="E171" s="52">
        <v>0</v>
      </c>
      <c r="F171" s="52">
        <v>1</v>
      </c>
      <c r="G171" s="52">
        <v>0</v>
      </c>
    </row>
    <row r="172" spans="1:12">
      <c r="A172" t="s">
        <v>469</v>
      </c>
      <c r="B172" t="s">
        <v>34</v>
      </c>
      <c r="C172" s="52">
        <v>1</v>
      </c>
      <c r="D172" s="52">
        <v>1</v>
      </c>
      <c r="E172" s="52">
        <v>1</v>
      </c>
      <c r="F172" s="52">
        <v>1</v>
      </c>
      <c r="G172" s="52">
        <v>1</v>
      </c>
    </row>
    <row r="173" spans="1:12">
      <c r="A173" t="s">
        <v>550</v>
      </c>
      <c r="B173" t="s">
        <v>34</v>
      </c>
      <c r="C173" s="52">
        <v>1</v>
      </c>
      <c r="D173" s="52">
        <v>1</v>
      </c>
      <c r="E173" s="52">
        <v>1</v>
      </c>
      <c r="F173" s="52">
        <v>1</v>
      </c>
      <c r="G173" s="52">
        <v>1</v>
      </c>
    </row>
    <row r="174" spans="1:12">
      <c r="A174" t="s">
        <v>471</v>
      </c>
      <c r="B174" t="s">
        <v>34</v>
      </c>
      <c r="C174" s="52" t="s">
        <v>107</v>
      </c>
      <c r="D174" s="52">
        <v>1</v>
      </c>
      <c r="E174" s="52">
        <v>1</v>
      </c>
      <c r="F174" s="52">
        <v>0</v>
      </c>
      <c r="G174" s="52">
        <v>0</v>
      </c>
    </row>
    <row r="175" spans="1:12">
      <c r="A175" s="34" t="s">
        <v>609</v>
      </c>
      <c r="B175" t="s">
        <v>34</v>
      </c>
      <c r="C175" s="52">
        <v>1</v>
      </c>
      <c r="D175" s="52">
        <v>1</v>
      </c>
      <c r="E175" s="52">
        <v>0</v>
      </c>
      <c r="F175" s="52">
        <v>0</v>
      </c>
      <c r="G175" s="52">
        <v>0</v>
      </c>
      <c r="L175" t="s">
        <v>610</v>
      </c>
    </row>
    <row r="176" spans="1:12">
      <c r="A176" t="s">
        <v>475</v>
      </c>
      <c r="B176" t="s">
        <v>34</v>
      </c>
      <c r="C176" s="52" t="s">
        <v>107</v>
      </c>
      <c r="D176" s="52" t="s">
        <v>107</v>
      </c>
      <c r="E176" s="52">
        <v>1</v>
      </c>
      <c r="F176" s="52">
        <v>0</v>
      </c>
      <c r="G176" s="52">
        <v>0</v>
      </c>
      <c r="K176" t="s">
        <v>611</v>
      </c>
    </row>
    <row r="177" spans="1:12">
      <c r="A177" t="s">
        <v>555</v>
      </c>
      <c r="B177" t="s">
        <v>34</v>
      </c>
      <c r="C177" s="52">
        <v>1</v>
      </c>
      <c r="D177" s="52">
        <v>0</v>
      </c>
      <c r="E177" s="52">
        <v>1</v>
      </c>
      <c r="F177" s="52">
        <v>1</v>
      </c>
      <c r="G177" s="52">
        <v>0</v>
      </c>
    </row>
    <row r="178" spans="1:12">
      <c r="A178" t="s">
        <v>480</v>
      </c>
      <c r="B178" t="s">
        <v>34</v>
      </c>
      <c r="C178" s="52">
        <v>1</v>
      </c>
      <c r="D178" s="52">
        <v>1</v>
      </c>
      <c r="E178" s="52">
        <v>1</v>
      </c>
      <c r="F178" s="52">
        <v>1</v>
      </c>
      <c r="G178" s="52">
        <v>1</v>
      </c>
      <c r="L178" t="s">
        <v>481</v>
      </c>
    </row>
    <row r="179" spans="1:12">
      <c r="A179" t="s">
        <v>612</v>
      </c>
      <c r="B179" t="s">
        <v>34</v>
      </c>
      <c r="C179" s="52" t="s">
        <v>107</v>
      </c>
      <c r="D179" s="52">
        <v>1</v>
      </c>
      <c r="E179" s="52">
        <v>1</v>
      </c>
      <c r="F179" s="52">
        <v>1</v>
      </c>
      <c r="G179" s="52">
        <v>0</v>
      </c>
      <c r="J179" t="s">
        <v>613</v>
      </c>
      <c r="K179" t="s">
        <v>614</v>
      </c>
    </row>
    <row r="180" spans="1:12">
      <c r="A180" t="s">
        <v>484</v>
      </c>
      <c r="B180" t="s">
        <v>34</v>
      </c>
      <c r="C180" s="52">
        <v>1</v>
      </c>
      <c r="D180" s="52">
        <v>1</v>
      </c>
      <c r="E180" s="52">
        <v>1</v>
      </c>
      <c r="F180" s="52">
        <v>1</v>
      </c>
      <c r="G180" s="52">
        <v>0</v>
      </c>
    </row>
    <row r="181" spans="1:12">
      <c r="A181" t="s">
        <v>615</v>
      </c>
      <c r="B181" t="s">
        <v>34</v>
      </c>
      <c r="C181" s="52" t="s">
        <v>107</v>
      </c>
      <c r="D181" s="52">
        <v>1</v>
      </c>
      <c r="E181" s="52">
        <v>0</v>
      </c>
      <c r="F181" s="52">
        <v>0</v>
      </c>
      <c r="G181" s="52">
        <v>0</v>
      </c>
      <c r="K181" t="s">
        <v>616</v>
      </c>
      <c r="L181" t="s">
        <v>617</v>
      </c>
    </row>
    <row r="182" spans="1:12">
      <c r="A182" t="s">
        <v>558</v>
      </c>
      <c r="B182" t="s">
        <v>34</v>
      </c>
      <c r="C182" s="52" t="s">
        <v>107</v>
      </c>
      <c r="D182" s="52" t="s">
        <v>107</v>
      </c>
      <c r="E182" s="52">
        <v>1</v>
      </c>
      <c r="F182" s="52">
        <v>0</v>
      </c>
      <c r="G182" s="52">
        <v>0</v>
      </c>
      <c r="K182" t="s">
        <v>618</v>
      </c>
      <c r="L182" t="s">
        <v>619</v>
      </c>
    </row>
    <row r="183" spans="1:12">
      <c r="A183" t="s">
        <v>561</v>
      </c>
      <c r="B183" t="s">
        <v>67</v>
      </c>
      <c r="C183" s="52" t="s">
        <v>107</v>
      </c>
      <c r="D183" s="52">
        <v>1</v>
      </c>
      <c r="E183" s="52">
        <v>1</v>
      </c>
      <c r="F183" s="52">
        <v>1</v>
      </c>
      <c r="G183" s="52">
        <v>0</v>
      </c>
    </row>
    <row r="184" spans="1:12">
      <c r="A184" t="s">
        <v>384</v>
      </c>
      <c r="B184" t="s">
        <v>67</v>
      </c>
      <c r="C184" s="52">
        <v>1</v>
      </c>
      <c r="D184" s="52">
        <v>0</v>
      </c>
      <c r="E184" s="52">
        <v>0</v>
      </c>
      <c r="F184" s="52">
        <v>0</v>
      </c>
      <c r="G184" s="52">
        <v>0</v>
      </c>
    </row>
    <row r="185" spans="1:12">
      <c r="A185" t="s">
        <v>385</v>
      </c>
      <c r="B185" t="s">
        <v>67</v>
      </c>
      <c r="C185" s="52">
        <v>1</v>
      </c>
      <c r="D185" s="52">
        <v>1</v>
      </c>
      <c r="E185" s="52">
        <v>1</v>
      </c>
      <c r="F185" s="52">
        <v>1</v>
      </c>
      <c r="G185" s="52">
        <v>1</v>
      </c>
    </row>
    <row r="186" spans="1:12">
      <c r="A186" t="s">
        <v>386</v>
      </c>
      <c r="B186" t="s">
        <v>67</v>
      </c>
      <c r="C186" s="52" t="s">
        <v>107</v>
      </c>
      <c r="D186" s="52">
        <v>1</v>
      </c>
      <c r="E186" s="52">
        <v>1</v>
      </c>
      <c r="F186" s="52">
        <v>1</v>
      </c>
      <c r="G186" s="52">
        <v>1</v>
      </c>
      <c r="K186" t="s">
        <v>620</v>
      </c>
    </row>
    <row r="187" spans="1:12">
      <c r="A187" t="s">
        <v>569</v>
      </c>
      <c r="B187" t="s">
        <v>67</v>
      </c>
      <c r="C187" s="52" t="s">
        <v>107</v>
      </c>
      <c r="D187" s="52" t="s">
        <v>107</v>
      </c>
      <c r="E187" s="52" t="s">
        <v>107</v>
      </c>
      <c r="F187" s="52">
        <v>1</v>
      </c>
      <c r="G187" s="52">
        <v>0</v>
      </c>
      <c r="J187" t="s">
        <v>621</v>
      </c>
      <c r="L187" t="s">
        <v>622</v>
      </c>
    </row>
    <row r="188" spans="1:12">
      <c r="A188" t="s">
        <v>389</v>
      </c>
      <c r="B188" t="s">
        <v>67</v>
      </c>
      <c r="C188" s="52">
        <v>1</v>
      </c>
      <c r="D188" s="52">
        <v>1</v>
      </c>
      <c r="E188" s="52">
        <v>1</v>
      </c>
      <c r="F188" s="52">
        <v>1</v>
      </c>
      <c r="G188" s="52">
        <v>1</v>
      </c>
    </row>
    <row r="189" spans="1:12">
      <c r="A189" t="s">
        <v>623</v>
      </c>
      <c r="B189" t="s">
        <v>67</v>
      </c>
      <c r="C189" s="52">
        <v>1</v>
      </c>
      <c r="D189" s="52">
        <v>0</v>
      </c>
      <c r="E189" s="52">
        <v>0</v>
      </c>
      <c r="F189" s="52">
        <v>0</v>
      </c>
      <c r="G189" s="52">
        <v>0</v>
      </c>
    </row>
    <row r="190" spans="1:12">
      <c r="A190" t="s">
        <v>393</v>
      </c>
      <c r="B190" t="s">
        <v>67</v>
      </c>
      <c r="C190" s="52" t="s">
        <v>107</v>
      </c>
      <c r="D190" s="52" t="s">
        <v>107</v>
      </c>
      <c r="E190" s="52">
        <v>1</v>
      </c>
      <c r="F190" s="52">
        <v>0</v>
      </c>
      <c r="G190" s="52">
        <v>0</v>
      </c>
      <c r="K190" t="s">
        <v>624</v>
      </c>
      <c r="L190" t="s">
        <v>395</v>
      </c>
    </row>
    <row r="191" spans="1:12">
      <c r="A191" t="s">
        <v>396</v>
      </c>
      <c r="B191" t="s">
        <v>67</v>
      </c>
      <c r="C191" s="52" t="s">
        <v>107</v>
      </c>
      <c r="D191" s="52">
        <v>1</v>
      </c>
      <c r="E191" s="52" t="s">
        <v>107</v>
      </c>
      <c r="F191" s="52">
        <v>1</v>
      </c>
      <c r="G191" s="52">
        <v>0</v>
      </c>
      <c r="J191" t="s">
        <v>625</v>
      </c>
      <c r="K191" t="s">
        <v>626</v>
      </c>
    </row>
    <row r="192" spans="1:12">
      <c r="A192" t="s">
        <v>398</v>
      </c>
      <c r="B192" t="s">
        <v>67</v>
      </c>
      <c r="C192" s="52" t="s">
        <v>107</v>
      </c>
      <c r="D192" s="52" t="s">
        <v>107</v>
      </c>
      <c r="E192" s="52">
        <v>1</v>
      </c>
      <c r="F192" s="52">
        <v>0</v>
      </c>
      <c r="G192" s="52">
        <v>0</v>
      </c>
      <c r="K192" t="s">
        <v>627</v>
      </c>
    </row>
    <row r="193" spans="1:12">
      <c r="A193" t="s">
        <v>399</v>
      </c>
      <c r="B193" t="s">
        <v>67</v>
      </c>
      <c r="C193" s="52">
        <v>1</v>
      </c>
      <c r="D193" s="52">
        <v>1</v>
      </c>
      <c r="E193" s="52">
        <v>1</v>
      </c>
      <c r="F193" s="52">
        <v>1</v>
      </c>
      <c r="G193" s="52">
        <v>1</v>
      </c>
    </row>
    <row r="194" spans="1:12">
      <c r="A194" t="s">
        <v>400</v>
      </c>
      <c r="B194" t="s">
        <v>67</v>
      </c>
      <c r="C194" s="52">
        <v>1</v>
      </c>
      <c r="D194" s="52">
        <v>1</v>
      </c>
      <c r="E194" s="52">
        <v>1</v>
      </c>
      <c r="F194" s="52">
        <v>1</v>
      </c>
      <c r="G194" s="52">
        <v>1</v>
      </c>
      <c r="J194" t="s">
        <v>628</v>
      </c>
    </row>
    <row r="195" spans="1:12">
      <c r="A195" t="s">
        <v>403</v>
      </c>
      <c r="B195" t="s">
        <v>67</v>
      </c>
      <c r="C195" s="52">
        <v>1</v>
      </c>
      <c r="D195" s="52">
        <v>1</v>
      </c>
      <c r="E195" s="52">
        <v>1</v>
      </c>
      <c r="F195" s="52">
        <v>1</v>
      </c>
      <c r="G195" s="52">
        <v>1</v>
      </c>
      <c r="K195" t="s">
        <v>626</v>
      </c>
    </row>
    <row r="196" spans="1:12">
      <c r="A196" t="s">
        <v>629</v>
      </c>
      <c r="B196" t="s">
        <v>67</v>
      </c>
      <c r="C196" s="52" t="s">
        <v>107</v>
      </c>
      <c r="D196" s="52">
        <v>1</v>
      </c>
      <c r="E196" s="52">
        <v>1</v>
      </c>
      <c r="F196" s="52">
        <v>0</v>
      </c>
      <c r="G196" s="52">
        <v>0</v>
      </c>
    </row>
    <row r="197" spans="1:12">
      <c r="A197" t="s">
        <v>630</v>
      </c>
      <c r="B197" t="s">
        <v>67</v>
      </c>
      <c r="C197" s="52" t="s">
        <v>107</v>
      </c>
      <c r="D197" s="52" t="s">
        <v>107</v>
      </c>
      <c r="E197" s="52" t="s">
        <v>107</v>
      </c>
      <c r="F197" s="52">
        <v>1</v>
      </c>
      <c r="G197" s="52">
        <v>0</v>
      </c>
      <c r="J197" t="s">
        <v>631</v>
      </c>
      <c r="L197" t="s">
        <v>632</v>
      </c>
    </row>
    <row r="198" spans="1:12">
      <c r="A198" t="s">
        <v>408</v>
      </c>
      <c r="B198" t="s">
        <v>67</v>
      </c>
      <c r="C198" s="52">
        <v>1</v>
      </c>
      <c r="D198" s="52">
        <v>1</v>
      </c>
      <c r="E198" s="52">
        <v>1</v>
      </c>
      <c r="F198" s="52">
        <v>1</v>
      </c>
      <c r="G198" s="52">
        <v>1</v>
      </c>
    </row>
    <row r="199" spans="1:12">
      <c r="A199" s="34" t="s">
        <v>409</v>
      </c>
      <c r="B199" t="s">
        <v>67</v>
      </c>
      <c r="C199" s="52" t="s">
        <v>107</v>
      </c>
      <c r="D199" s="52" t="s">
        <v>107</v>
      </c>
      <c r="E199" s="52">
        <v>1</v>
      </c>
      <c r="F199" s="52">
        <v>1</v>
      </c>
      <c r="G199" s="52">
        <v>1</v>
      </c>
      <c r="K199" t="s">
        <v>633</v>
      </c>
    </row>
    <row r="200" spans="1:12">
      <c r="A200" s="5" t="s">
        <v>634</v>
      </c>
      <c r="B200" t="s">
        <v>67</v>
      </c>
      <c r="C200" s="52" t="s">
        <v>107</v>
      </c>
      <c r="D200" s="52" t="s">
        <v>107</v>
      </c>
      <c r="E200" s="52" t="s">
        <v>107</v>
      </c>
      <c r="F200" s="52" t="s">
        <v>107</v>
      </c>
      <c r="G200" s="52">
        <v>1</v>
      </c>
      <c r="H200" s="63" t="s">
        <v>635</v>
      </c>
    </row>
    <row r="201" spans="1:12">
      <c r="A201" t="s">
        <v>636</v>
      </c>
      <c r="B201" t="s">
        <v>67</v>
      </c>
      <c r="C201" s="52">
        <v>1</v>
      </c>
      <c r="D201" s="52">
        <v>1</v>
      </c>
      <c r="E201" s="52">
        <v>1</v>
      </c>
      <c r="F201" s="52">
        <v>1</v>
      </c>
      <c r="G201" s="52">
        <v>0</v>
      </c>
      <c r="J201" t="s">
        <v>637</v>
      </c>
      <c r="K201" t="s">
        <v>638</v>
      </c>
    </row>
    <row r="202" spans="1:12">
      <c r="A202" t="s">
        <v>579</v>
      </c>
      <c r="B202" t="s">
        <v>67</v>
      </c>
      <c r="C202" s="52">
        <v>1</v>
      </c>
      <c r="D202" s="52">
        <v>1</v>
      </c>
      <c r="E202" s="52">
        <v>1</v>
      </c>
      <c r="F202" s="52">
        <v>1</v>
      </c>
      <c r="G202" s="52">
        <v>0</v>
      </c>
      <c r="J202" t="s">
        <v>639</v>
      </c>
      <c r="K202" t="s">
        <v>640</v>
      </c>
      <c r="L202" t="s">
        <v>641</v>
      </c>
    </row>
    <row r="203" spans="1:12">
      <c r="A203" t="s">
        <v>522</v>
      </c>
      <c r="B203" t="s">
        <v>67</v>
      </c>
      <c r="C203" s="52">
        <v>1</v>
      </c>
      <c r="D203" s="52">
        <v>1</v>
      </c>
      <c r="E203" s="52">
        <v>1</v>
      </c>
      <c r="F203" s="52">
        <v>1</v>
      </c>
      <c r="G203" s="52">
        <v>1</v>
      </c>
    </row>
    <row r="204" spans="1:12">
      <c r="A204" t="s">
        <v>642</v>
      </c>
      <c r="B204" t="s">
        <v>67</v>
      </c>
      <c r="C204" s="52" t="s">
        <v>107</v>
      </c>
      <c r="D204" s="52">
        <v>1</v>
      </c>
      <c r="E204" s="52">
        <v>1</v>
      </c>
      <c r="F204" s="52">
        <v>0</v>
      </c>
      <c r="G204" s="52">
        <v>0</v>
      </c>
      <c r="K204" t="s">
        <v>643</v>
      </c>
      <c r="L204" t="s">
        <v>644</v>
      </c>
    </row>
    <row r="205" spans="1:12">
      <c r="A205" t="s">
        <v>419</v>
      </c>
      <c r="B205" t="s">
        <v>67</v>
      </c>
      <c r="C205" s="52" t="s">
        <v>107</v>
      </c>
      <c r="D205" s="52">
        <v>1</v>
      </c>
      <c r="E205" s="52">
        <v>1</v>
      </c>
      <c r="F205" s="52">
        <v>1</v>
      </c>
      <c r="G205" s="52">
        <v>1</v>
      </c>
    </row>
    <row r="206" spans="1:12">
      <c r="A206" t="s">
        <v>421</v>
      </c>
      <c r="B206" t="s">
        <v>67</v>
      </c>
      <c r="C206" s="52">
        <v>1</v>
      </c>
      <c r="D206" s="52">
        <v>1</v>
      </c>
      <c r="E206" s="52">
        <v>1</v>
      </c>
      <c r="F206" s="52">
        <v>1</v>
      </c>
      <c r="G206" s="52">
        <v>1</v>
      </c>
    </row>
    <row r="207" spans="1:12">
      <c r="A207" t="s">
        <v>422</v>
      </c>
      <c r="B207" t="s">
        <v>67</v>
      </c>
      <c r="C207" s="52">
        <v>1</v>
      </c>
      <c r="D207" s="52">
        <v>1</v>
      </c>
      <c r="E207" s="52">
        <v>1</v>
      </c>
      <c r="F207" s="52">
        <v>1</v>
      </c>
      <c r="G207" s="52">
        <v>1</v>
      </c>
    </row>
    <row r="208" spans="1:12">
      <c r="A208" t="s">
        <v>645</v>
      </c>
      <c r="B208" t="s">
        <v>67</v>
      </c>
      <c r="C208" s="52" t="s">
        <v>107</v>
      </c>
      <c r="D208" s="52">
        <v>1</v>
      </c>
      <c r="E208" s="52">
        <v>0</v>
      </c>
      <c r="F208" s="52">
        <v>0</v>
      </c>
      <c r="G208" s="52">
        <v>0</v>
      </c>
    </row>
    <row r="209" spans="1:12">
      <c r="A209" t="s">
        <v>423</v>
      </c>
      <c r="B209" t="s">
        <v>67</v>
      </c>
      <c r="C209" s="52">
        <v>1</v>
      </c>
      <c r="D209" s="52">
        <v>1</v>
      </c>
      <c r="E209" s="52">
        <v>1</v>
      </c>
      <c r="F209" s="52">
        <v>0</v>
      </c>
      <c r="G209" s="52">
        <v>1</v>
      </c>
    </row>
    <row r="210" spans="1:12">
      <c r="A210" t="s">
        <v>424</v>
      </c>
      <c r="B210" t="s">
        <v>67</v>
      </c>
      <c r="C210" s="52">
        <v>1</v>
      </c>
      <c r="D210" s="52">
        <v>1</v>
      </c>
      <c r="E210" s="52">
        <v>1</v>
      </c>
      <c r="F210" s="52">
        <v>1</v>
      </c>
      <c r="G210" s="52">
        <v>1</v>
      </c>
    </row>
    <row r="211" spans="1:12">
      <c r="A211" t="s">
        <v>435</v>
      </c>
      <c r="B211" t="s">
        <v>67</v>
      </c>
      <c r="C211" s="52">
        <v>1</v>
      </c>
      <c r="D211" s="52">
        <v>1</v>
      </c>
      <c r="E211" s="52">
        <v>1</v>
      </c>
      <c r="F211" s="52">
        <v>1</v>
      </c>
      <c r="G211" s="52">
        <v>1</v>
      </c>
      <c r="L211" t="s">
        <v>532</v>
      </c>
    </row>
    <row r="212" spans="1:12">
      <c r="A212" t="s">
        <v>439</v>
      </c>
      <c r="B212" t="s">
        <v>67</v>
      </c>
      <c r="C212" s="52">
        <v>1</v>
      </c>
      <c r="D212" s="52">
        <v>1</v>
      </c>
      <c r="E212" s="52">
        <v>1</v>
      </c>
      <c r="F212" s="52">
        <v>1</v>
      </c>
      <c r="G212" s="52">
        <v>1</v>
      </c>
    </row>
    <row r="213" spans="1:12">
      <c r="A213" t="s">
        <v>646</v>
      </c>
      <c r="B213" t="s">
        <v>67</v>
      </c>
      <c r="C213" s="52">
        <v>1</v>
      </c>
      <c r="D213" s="52">
        <v>1</v>
      </c>
      <c r="E213" s="52">
        <v>0</v>
      </c>
      <c r="F213" s="52">
        <v>1</v>
      </c>
      <c r="G213" s="52">
        <v>1</v>
      </c>
      <c r="H213" s="52" t="s">
        <v>647</v>
      </c>
      <c r="I213" s="52" t="s">
        <v>648</v>
      </c>
      <c r="K213" t="s">
        <v>649</v>
      </c>
    </row>
    <row r="214" spans="1:12">
      <c r="A214" t="s">
        <v>446</v>
      </c>
      <c r="B214" t="s">
        <v>67</v>
      </c>
      <c r="C214" s="52" t="s">
        <v>107</v>
      </c>
      <c r="D214" s="52">
        <v>1</v>
      </c>
      <c r="E214" s="52">
        <v>1</v>
      </c>
      <c r="F214" s="52">
        <v>0</v>
      </c>
      <c r="G214" s="52">
        <v>0</v>
      </c>
    </row>
    <row r="215" spans="1:12">
      <c r="A215" t="s">
        <v>447</v>
      </c>
      <c r="B215" t="s">
        <v>67</v>
      </c>
      <c r="C215" s="52" t="s">
        <v>107</v>
      </c>
      <c r="D215" s="52">
        <v>1</v>
      </c>
      <c r="E215" s="52">
        <v>0</v>
      </c>
      <c r="F215" s="52">
        <v>1</v>
      </c>
      <c r="G215" s="52">
        <v>0</v>
      </c>
      <c r="J215" t="s">
        <v>650</v>
      </c>
      <c r="K215" t="s">
        <v>651</v>
      </c>
    </row>
    <row r="216" spans="1:12">
      <c r="A216" t="s">
        <v>537</v>
      </c>
      <c r="B216" t="s">
        <v>67</v>
      </c>
      <c r="C216" s="52">
        <v>1</v>
      </c>
      <c r="D216" s="52">
        <v>1</v>
      </c>
      <c r="E216" s="52">
        <v>1</v>
      </c>
      <c r="F216" s="52">
        <v>1</v>
      </c>
      <c r="G216" s="52">
        <v>1</v>
      </c>
    </row>
    <row r="217" spans="1:12">
      <c r="A217" t="s">
        <v>538</v>
      </c>
      <c r="B217" t="s">
        <v>67</v>
      </c>
      <c r="C217" s="52">
        <v>1</v>
      </c>
      <c r="D217" s="52">
        <v>1</v>
      </c>
      <c r="E217" s="52">
        <v>1</v>
      </c>
      <c r="F217" s="52">
        <v>1</v>
      </c>
      <c r="G217" s="52">
        <v>1</v>
      </c>
      <c r="J217" t="s">
        <v>652</v>
      </c>
      <c r="K217" t="s">
        <v>653</v>
      </c>
    </row>
    <row r="218" spans="1:12">
      <c r="A218" t="s">
        <v>452</v>
      </c>
      <c r="B218" t="s">
        <v>67</v>
      </c>
      <c r="C218" s="52">
        <v>1</v>
      </c>
      <c r="D218" s="52">
        <v>1</v>
      </c>
      <c r="E218" s="52">
        <v>1</v>
      </c>
      <c r="F218" s="52">
        <v>1</v>
      </c>
      <c r="G218" s="52">
        <v>1</v>
      </c>
    </row>
    <row r="219" spans="1:12">
      <c r="A219" t="s">
        <v>454</v>
      </c>
      <c r="B219" t="s">
        <v>67</v>
      </c>
      <c r="C219" s="52">
        <v>1</v>
      </c>
      <c r="D219" s="52">
        <v>1</v>
      </c>
      <c r="E219" s="52">
        <v>1</v>
      </c>
      <c r="F219" s="52">
        <v>1</v>
      </c>
      <c r="G219" s="52">
        <v>1</v>
      </c>
      <c r="K219" t="s">
        <v>654</v>
      </c>
    </row>
    <row r="220" spans="1:12">
      <c r="A220" t="s">
        <v>655</v>
      </c>
      <c r="B220" t="s">
        <v>67</v>
      </c>
      <c r="C220" s="52">
        <v>1</v>
      </c>
      <c r="D220" s="52">
        <v>1</v>
      </c>
      <c r="E220" s="52">
        <v>1</v>
      </c>
      <c r="F220" s="52">
        <v>1</v>
      </c>
      <c r="G220" s="52">
        <v>1</v>
      </c>
      <c r="K220" t="s">
        <v>656</v>
      </c>
    </row>
    <row r="221" spans="1:12">
      <c r="A221" t="s">
        <v>540</v>
      </c>
      <c r="B221" t="s">
        <v>67</v>
      </c>
      <c r="C221" s="52" t="s">
        <v>107</v>
      </c>
      <c r="D221" s="52">
        <v>1</v>
      </c>
      <c r="E221" s="52">
        <v>1</v>
      </c>
      <c r="F221" s="52">
        <v>1</v>
      </c>
      <c r="G221" s="52">
        <v>0</v>
      </c>
    </row>
    <row r="222" spans="1:12">
      <c r="A222" t="s">
        <v>657</v>
      </c>
      <c r="B222" t="s">
        <v>67</v>
      </c>
      <c r="C222" s="52">
        <v>1</v>
      </c>
      <c r="D222" s="52">
        <v>1</v>
      </c>
      <c r="E222" s="52">
        <v>1</v>
      </c>
      <c r="F222" s="52">
        <v>1</v>
      </c>
      <c r="G222" s="52">
        <v>1</v>
      </c>
    </row>
    <row r="223" spans="1:12">
      <c r="A223" t="s">
        <v>456</v>
      </c>
      <c r="B223" t="s">
        <v>67</v>
      </c>
      <c r="C223" s="52">
        <v>1</v>
      </c>
      <c r="D223" s="52">
        <v>1</v>
      </c>
      <c r="E223" s="52">
        <v>1</v>
      </c>
      <c r="F223" s="52">
        <v>1</v>
      </c>
      <c r="G223" s="52">
        <v>1</v>
      </c>
    </row>
    <row r="224" spans="1:12">
      <c r="A224" t="s">
        <v>457</v>
      </c>
      <c r="B224" t="s">
        <v>67</v>
      </c>
      <c r="C224" s="52">
        <v>1</v>
      </c>
      <c r="D224" s="52">
        <v>1</v>
      </c>
      <c r="E224" s="52">
        <v>1</v>
      </c>
      <c r="F224" s="52">
        <v>1</v>
      </c>
      <c r="G224" s="52">
        <v>1</v>
      </c>
      <c r="K224" t="s">
        <v>658</v>
      </c>
    </row>
    <row r="225" spans="1:12">
      <c r="A225" t="s">
        <v>465</v>
      </c>
      <c r="B225" t="s">
        <v>67</v>
      </c>
      <c r="C225" s="52">
        <v>1</v>
      </c>
      <c r="D225" s="52">
        <v>1</v>
      </c>
      <c r="E225" s="52">
        <v>1</v>
      </c>
      <c r="F225" s="52">
        <v>1</v>
      </c>
      <c r="G225" s="52">
        <v>1</v>
      </c>
      <c r="J225" t="s">
        <v>659</v>
      </c>
      <c r="L225" t="s">
        <v>660</v>
      </c>
    </row>
    <row r="226" spans="1:12">
      <c r="A226" t="s">
        <v>544</v>
      </c>
      <c r="B226" t="s">
        <v>67</v>
      </c>
      <c r="C226" s="52">
        <v>1</v>
      </c>
      <c r="D226" s="52">
        <v>1</v>
      </c>
      <c r="E226" s="52">
        <v>0</v>
      </c>
      <c r="F226" s="52">
        <v>1</v>
      </c>
      <c r="G226" s="52">
        <v>1</v>
      </c>
    </row>
    <row r="227" spans="1:12">
      <c r="A227" t="s">
        <v>468</v>
      </c>
      <c r="B227" t="s">
        <v>67</v>
      </c>
      <c r="C227" s="52">
        <v>1</v>
      </c>
      <c r="D227" s="52">
        <v>1</v>
      </c>
      <c r="E227" s="52">
        <v>1</v>
      </c>
      <c r="F227" s="52">
        <v>1</v>
      </c>
      <c r="G227" s="52">
        <v>1</v>
      </c>
    </row>
    <row r="228" spans="1:12">
      <c r="A228" t="s">
        <v>661</v>
      </c>
      <c r="B228" t="s">
        <v>67</v>
      </c>
      <c r="C228" s="52">
        <v>1</v>
      </c>
      <c r="D228" s="52">
        <v>1</v>
      </c>
      <c r="E228" s="52">
        <v>1</v>
      </c>
      <c r="F228" s="52">
        <v>1</v>
      </c>
      <c r="G228" s="52">
        <v>1</v>
      </c>
      <c r="J228" t="s">
        <v>662</v>
      </c>
    </row>
    <row r="229" spans="1:12">
      <c r="A229" t="s">
        <v>663</v>
      </c>
      <c r="B229" t="s">
        <v>67</v>
      </c>
      <c r="C229" s="52" t="s">
        <v>107</v>
      </c>
      <c r="D229" s="52">
        <v>1</v>
      </c>
      <c r="E229" s="52">
        <v>0</v>
      </c>
      <c r="F229" s="52">
        <v>0</v>
      </c>
      <c r="G229" s="52">
        <v>0</v>
      </c>
    </row>
    <row r="230" spans="1:12">
      <c r="A230" t="s">
        <v>664</v>
      </c>
      <c r="B230" t="s">
        <v>67</v>
      </c>
      <c r="C230" s="52" t="s">
        <v>107</v>
      </c>
      <c r="D230" s="52" t="s">
        <v>107</v>
      </c>
      <c r="E230" s="52">
        <v>1</v>
      </c>
      <c r="F230" s="52">
        <v>1</v>
      </c>
      <c r="G230" s="52">
        <v>1</v>
      </c>
      <c r="K230" t="s">
        <v>665</v>
      </c>
    </row>
    <row r="231" spans="1:12">
      <c r="A231" t="s">
        <v>546</v>
      </c>
      <c r="B231" t="s">
        <v>67</v>
      </c>
      <c r="C231" s="52" t="s">
        <v>107</v>
      </c>
      <c r="D231" s="52">
        <v>1</v>
      </c>
      <c r="E231" s="52">
        <v>0</v>
      </c>
      <c r="F231" s="52">
        <v>0</v>
      </c>
      <c r="G231" s="52">
        <v>0</v>
      </c>
    </row>
    <row r="232" spans="1:12">
      <c r="A232" t="s">
        <v>469</v>
      </c>
      <c r="B232" t="s">
        <v>67</v>
      </c>
      <c r="C232" s="52" t="s">
        <v>107</v>
      </c>
      <c r="D232" s="52">
        <v>1</v>
      </c>
      <c r="E232" s="52">
        <v>1</v>
      </c>
      <c r="F232" s="52">
        <v>1</v>
      </c>
      <c r="G232" s="52">
        <v>1</v>
      </c>
    </row>
    <row r="233" spans="1:12">
      <c r="A233" t="s">
        <v>666</v>
      </c>
      <c r="B233" t="s">
        <v>67</v>
      </c>
      <c r="C233" s="52">
        <v>1</v>
      </c>
      <c r="D233" s="52">
        <v>1</v>
      </c>
      <c r="E233" s="52">
        <v>1</v>
      </c>
      <c r="F233" s="52">
        <v>1</v>
      </c>
      <c r="G233" s="52">
        <v>1</v>
      </c>
    </row>
    <row r="234" spans="1:12">
      <c r="A234" t="s">
        <v>667</v>
      </c>
      <c r="B234" t="s">
        <v>67</v>
      </c>
      <c r="C234" s="52" t="s">
        <v>107</v>
      </c>
      <c r="D234" s="52">
        <v>1</v>
      </c>
      <c r="E234" s="52">
        <v>1</v>
      </c>
      <c r="F234" s="52">
        <v>0</v>
      </c>
      <c r="G234" s="52">
        <v>1</v>
      </c>
    </row>
    <row r="235" spans="1:12">
      <c r="A235" t="s">
        <v>470</v>
      </c>
      <c r="B235" t="s">
        <v>67</v>
      </c>
      <c r="C235" s="52">
        <v>1</v>
      </c>
      <c r="D235" s="52">
        <v>1</v>
      </c>
      <c r="E235" s="52">
        <v>1</v>
      </c>
      <c r="F235" s="52">
        <v>1</v>
      </c>
      <c r="G235" s="52">
        <v>1</v>
      </c>
      <c r="J235" t="s">
        <v>668</v>
      </c>
    </row>
    <row r="236" spans="1:12">
      <c r="A236" t="s">
        <v>473</v>
      </c>
      <c r="B236" t="s">
        <v>67</v>
      </c>
      <c r="C236" s="52">
        <v>1</v>
      </c>
      <c r="D236" s="52">
        <v>1</v>
      </c>
      <c r="E236" s="52">
        <v>0</v>
      </c>
      <c r="F236" s="52">
        <v>0</v>
      </c>
      <c r="G236" s="52">
        <v>0</v>
      </c>
      <c r="K236" t="s">
        <v>669</v>
      </c>
    </row>
    <row r="237" spans="1:12">
      <c r="A237" t="s">
        <v>670</v>
      </c>
      <c r="B237" t="s">
        <v>67</v>
      </c>
      <c r="C237" s="52">
        <v>1</v>
      </c>
      <c r="D237" s="52">
        <v>0</v>
      </c>
      <c r="E237" s="52">
        <v>0</v>
      </c>
      <c r="F237" s="52">
        <v>0</v>
      </c>
      <c r="G237" s="52">
        <v>0</v>
      </c>
    </row>
    <row r="238" spans="1:12">
      <c r="A238" t="s">
        <v>475</v>
      </c>
      <c r="B238" t="s">
        <v>67</v>
      </c>
      <c r="C238" s="52">
        <v>1</v>
      </c>
      <c r="D238" s="52">
        <v>1</v>
      </c>
      <c r="E238" s="52">
        <v>1</v>
      </c>
      <c r="F238" s="52">
        <v>1</v>
      </c>
      <c r="G238" s="52">
        <v>1</v>
      </c>
    </row>
    <row r="239" spans="1:12">
      <c r="A239" t="s">
        <v>477</v>
      </c>
      <c r="B239" t="s">
        <v>67</v>
      </c>
      <c r="C239" s="52">
        <v>1</v>
      </c>
      <c r="D239" s="52">
        <v>1</v>
      </c>
      <c r="E239" s="52">
        <v>1</v>
      </c>
      <c r="F239" s="52">
        <v>1</v>
      </c>
      <c r="G239" s="52">
        <v>0</v>
      </c>
    </row>
    <row r="240" spans="1:12">
      <c r="A240" t="s">
        <v>555</v>
      </c>
      <c r="B240" t="s">
        <v>67</v>
      </c>
      <c r="C240" s="52" t="s">
        <v>107</v>
      </c>
      <c r="D240" s="52">
        <v>1</v>
      </c>
      <c r="E240" s="52">
        <v>0</v>
      </c>
      <c r="F240" s="52">
        <v>0</v>
      </c>
      <c r="G240" s="52">
        <v>0</v>
      </c>
    </row>
    <row r="241" spans="1:12">
      <c r="A241" t="s">
        <v>671</v>
      </c>
      <c r="B241" t="s">
        <v>67</v>
      </c>
      <c r="C241" s="52">
        <v>1</v>
      </c>
      <c r="D241" s="52">
        <v>1</v>
      </c>
      <c r="E241" s="52">
        <v>1</v>
      </c>
      <c r="F241" s="52">
        <v>1</v>
      </c>
      <c r="G241" s="52">
        <v>0</v>
      </c>
    </row>
    <row r="242" spans="1:12">
      <c r="A242" t="s">
        <v>672</v>
      </c>
      <c r="B242" t="s">
        <v>67</v>
      </c>
      <c r="C242" s="52">
        <v>1</v>
      </c>
      <c r="D242" s="52">
        <v>1</v>
      </c>
      <c r="E242" s="52">
        <v>0</v>
      </c>
      <c r="F242" s="52">
        <v>1</v>
      </c>
      <c r="G242" s="52">
        <v>0</v>
      </c>
      <c r="K242" t="s">
        <v>673</v>
      </c>
    </row>
    <row r="243" spans="1:12">
      <c r="A243" t="s">
        <v>480</v>
      </c>
      <c r="B243" t="s">
        <v>67</v>
      </c>
      <c r="C243" s="52">
        <v>1</v>
      </c>
      <c r="D243" s="52">
        <v>1</v>
      </c>
      <c r="E243" s="52">
        <v>0</v>
      </c>
      <c r="F243" s="52">
        <v>0</v>
      </c>
      <c r="G243" s="52">
        <v>0</v>
      </c>
      <c r="L243" t="s">
        <v>481</v>
      </c>
    </row>
    <row r="244" spans="1:12">
      <c r="A244" t="s">
        <v>480</v>
      </c>
      <c r="B244" t="s">
        <v>67</v>
      </c>
      <c r="C244" s="52" t="s">
        <v>107</v>
      </c>
      <c r="D244" s="52" t="s">
        <v>107</v>
      </c>
      <c r="E244" s="52">
        <v>1</v>
      </c>
      <c r="F244" s="52">
        <v>1</v>
      </c>
      <c r="G244" s="52">
        <v>0</v>
      </c>
      <c r="K244" t="s">
        <v>674</v>
      </c>
      <c r="L244" t="s">
        <v>483</v>
      </c>
    </row>
    <row r="245" spans="1:12">
      <c r="A245" t="s">
        <v>484</v>
      </c>
      <c r="B245" t="s">
        <v>67</v>
      </c>
      <c r="C245" s="52">
        <v>1</v>
      </c>
      <c r="D245" s="52">
        <v>1</v>
      </c>
      <c r="E245" s="52">
        <v>0</v>
      </c>
      <c r="F245" s="52">
        <v>1</v>
      </c>
      <c r="G245" s="52">
        <v>0</v>
      </c>
    </row>
    <row r="246" spans="1:12">
      <c r="A246" t="s">
        <v>488</v>
      </c>
      <c r="B246" t="s">
        <v>67</v>
      </c>
      <c r="C246" s="52">
        <v>1</v>
      </c>
      <c r="D246" s="52">
        <v>1</v>
      </c>
      <c r="E246" s="52">
        <v>1</v>
      </c>
      <c r="F246" s="52">
        <v>1</v>
      </c>
      <c r="G246" s="52">
        <v>1</v>
      </c>
      <c r="K246" t="s">
        <v>675</v>
      </c>
    </row>
    <row r="247" spans="1:12">
      <c r="A247" t="s">
        <v>676</v>
      </c>
      <c r="B247" t="s">
        <v>67</v>
      </c>
      <c r="C247" s="52">
        <v>1</v>
      </c>
      <c r="D247" s="52">
        <v>1</v>
      </c>
      <c r="E247" s="52">
        <v>1</v>
      </c>
      <c r="F247" s="52">
        <v>1</v>
      </c>
      <c r="G247" s="52">
        <v>1</v>
      </c>
      <c r="J247" t="s">
        <v>677</v>
      </c>
      <c r="K247" t="s">
        <v>678</v>
      </c>
    </row>
    <row r="248" spans="1:12">
      <c r="A248" t="s">
        <v>679</v>
      </c>
      <c r="B248" t="s">
        <v>67</v>
      </c>
      <c r="C248" s="52">
        <v>1</v>
      </c>
      <c r="D248" s="52">
        <v>1</v>
      </c>
      <c r="E248" s="52">
        <v>1</v>
      </c>
      <c r="F248" s="52">
        <v>1</v>
      </c>
      <c r="G248" s="52">
        <v>0</v>
      </c>
      <c r="K248" t="s">
        <v>680</v>
      </c>
    </row>
    <row r="249" spans="1:12">
      <c r="A249" t="s">
        <v>681</v>
      </c>
      <c r="B249" t="s">
        <v>70</v>
      </c>
      <c r="C249" s="52" t="s">
        <v>107</v>
      </c>
      <c r="D249" s="52" t="s">
        <v>107</v>
      </c>
      <c r="E249" s="52">
        <v>1</v>
      </c>
      <c r="F249" s="52">
        <v>0</v>
      </c>
      <c r="G249" s="52">
        <v>0</v>
      </c>
      <c r="K249" t="s">
        <v>682</v>
      </c>
      <c r="L249" t="s">
        <v>683</v>
      </c>
    </row>
    <row r="250" spans="1:12">
      <c r="A250" t="s">
        <v>684</v>
      </c>
      <c r="B250" t="s">
        <v>70</v>
      </c>
      <c r="C250" s="52">
        <v>1</v>
      </c>
      <c r="D250" s="52">
        <v>1</v>
      </c>
      <c r="E250" s="52">
        <v>1</v>
      </c>
      <c r="F250" s="52">
        <v>1</v>
      </c>
      <c r="G250" s="52">
        <v>1</v>
      </c>
    </row>
    <row r="251" spans="1:12">
      <c r="A251" t="s">
        <v>685</v>
      </c>
      <c r="B251" t="s">
        <v>70</v>
      </c>
      <c r="C251" s="52" t="s">
        <v>107</v>
      </c>
      <c r="D251" s="52">
        <v>1</v>
      </c>
      <c r="E251" s="52">
        <v>0</v>
      </c>
      <c r="F251" s="52">
        <v>0</v>
      </c>
      <c r="G251" s="52">
        <v>0</v>
      </c>
    </row>
    <row r="252" spans="1:12">
      <c r="A252" t="s">
        <v>686</v>
      </c>
      <c r="B252" t="s">
        <v>70</v>
      </c>
      <c r="C252" s="52">
        <v>1</v>
      </c>
      <c r="D252" s="52">
        <v>1</v>
      </c>
      <c r="E252" s="52">
        <v>1</v>
      </c>
      <c r="F252" s="52">
        <v>1</v>
      </c>
      <c r="G252" s="52">
        <v>1</v>
      </c>
    </row>
    <row r="253" spans="1:12">
      <c r="A253" t="s">
        <v>385</v>
      </c>
      <c r="B253" t="s">
        <v>70</v>
      </c>
      <c r="C253" s="52">
        <v>1</v>
      </c>
      <c r="D253" s="52">
        <v>1</v>
      </c>
      <c r="E253" s="52">
        <v>1</v>
      </c>
      <c r="F253" s="52">
        <v>1</v>
      </c>
      <c r="G253" s="52">
        <v>1</v>
      </c>
    </row>
    <row r="254" spans="1:12">
      <c r="A254" t="s">
        <v>386</v>
      </c>
      <c r="B254" t="s">
        <v>70</v>
      </c>
      <c r="C254" s="52" t="s">
        <v>107</v>
      </c>
      <c r="D254" s="52" t="s">
        <v>107</v>
      </c>
      <c r="E254" s="52" t="s">
        <v>107</v>
      </c>
      <c r="F254" s="52" t="s">
        <v>107</v>
      </c>
      <c r="G254" s="52">
        <v>1</v>
      </c>
      <c r="H254" s="52" t="s">
        <v>687</v>
      </c>
    </row>
    <row r="255" spans="1:12">
      <c r="A255" t="s">
        <v>688</v>
      </c>
      <c r="B255" t="s">
        <v>70</v>
      </c>
      <c r="C255" s="52" t="s">
        <v>107</v>
      </c>
      <c r="D255" s="52">
        <v>1</v>
      </c>
      <c r="E255" s="52">
        <v>0</v>
      </c>
      <c r="F255" s="52">
        <v>1</v>
      </c>
      <c r="G255" s="52">
        <v>1</v>
      </c>
      <c r="J255" t="s">
        <v>689</v>
      </c>
      <c r="K255">
        <v>6451</v>
      </c>
      <c r="L255" t="s">
        <v>690</v>
      </c>
    </row>
    <row r="256" spans="1:12">
      <c r="A256" t="s">
        <v>389</v>
      </c>
      <c r="B256" t="s">
        <v>70</v>
      </c>
      <c r="C256" s="52">
        <v>1</v>
      </c>
      <c r="D256" s="52">
        <v>1</v>
      </c>
      <c r="E256" s="52">
        <v>1</v>
      </c>
      <c r="F256" s="52">
        <v>1</v>
      </c>
      <c r="G256" s="52">
        <v>1</v>
      </c>
    </row>
    <row r="257" spans="1:12">
      <c r="A257" t="s">
        <v>691</v>
      </c>
      <c r="B257" t="s">
        <v>70</v>
      </c>
      <c r="C257" s="52">
        <v>1</v>
      </c>
      <c r="D257" s="52">
        <v>0</v>
      </c>
      <c r="E257" s="52">
        <v>1</v>
      </c>
      <c r="F257" s="52">
        <v>1</v>
      </c>
      <c r="G257" s="52">
        <v>1</v>
      </c>
      <c r="J257" t="s">
        <v>692</v>
      </c>
      <c r="K257" t="s">
        <v>693</v>
      </c>
    </row>
    <row r="258" spans="1:12">
      <c r="A258" t="s">
        <v>623</v>
      </c>
      <c r="B258" t="s">
        <v>70</v>
      </c>
      <c r="C258" s="52" t="s">
        <v>107</v>
      </c>
      <c r="D258" s="52">
        <v>1</v>
      </c>
      <c r="E258" s="52">
        <v>0</v>
      </c>
      <c r="F258" s="52">
        <v>0</v>
      </c>
      <c r="G258" s="52">
        <v>1</v>
      </c>
      <c r="K258" t="s">
        <v>694</v>
      </c>
    </row>
    <row r="259" spans="1:12">
      <c r="A259" t="s">
        <v>695</v>
      </c>
      <c r="B259" t="s">
        <v>70</v>
      </c>
      <c r="C259" s="52" t="s">
        <v>107</v>
      </c>
      <c r="D259" s="52" t="s">
        <v>107</v>
      </c>
      <c r="E259" s="52">
        <v>1</v>
      </c>
      <c r="F259" s="52">
        <v>1</v>
      </c>
      <c r="G259" s="52">
        <v>1</v>
      </c>
      <c r="J259" t="s">
        <v>696</v>
      </c>
      <c r="K259" t="s">
        <v>697</v>
      </c>
    </row>
    <row r="260" spans="1:12">
      <c r="A260" t="s">
        <v>399</v>
      </c>
      <c r="B260" t="s">
        <v>70</v>
      </c>
      <c r="C260" s="52">
        <v>1</v>
      </c>
      <c r="D260" s="52">
        <v>1</v>
      </c>
      <c r="E260" s="52">
        <v>1</v>
      </c>
      <c r="F260" s="52">
        <v>1</v>
      </c>
      <c r="G260" s="52">
        <v>1</v>
      </c>
    </row>
    <row r="261" spans="1:12">
      <c r="A261" t="s">
        <v>400</v>
      </c>
      <c r="B261" t="s">
        <v>70</v>
      </c>
      <c r="C261" s="52">
        <v>1</v>
      </c>
      <c r="D261" s="52">
        <v>1</v>
      </c>
      <c r="E261" s="52">
        <v>1</v>
      </c>
      <c r="F261" s="52">
        <v>1</v>
      </c>
      <c r="G261" s="52">
        <v>1</v>
      </c>
      <c r="K261" t="s">
        <v>698</v>
      </c>
    </row>
    <row r="262" spans="1:12">
      <c r="A262" t="s">
        <v>403</v>
      </c>
      <c r="B262" t="s">
        <v>70</v>
      </c>
      <c r="C262" s="52">
        <v>1</v>
      </c>
      <c r="D262" s="52">
        <v>1</v>
      </c>
      <c r="E262" s="52">
        <v>1</v>
      </c>
      <c r="F262" s="52">
        <v>1</v>
      </c>
      <c r="G262" s="52">
        <v>1</v>
      </c>
    </row>
    <row r="263" spans="1:12">
      <c r="A263" t="s">
        <v>405</v>
      </c>
      <c r="B263" t="s">
        <v>70</v>
      </c>
      <c r="C263" s="52">
        <v>1</v>
      </c>
      <c r="D263" s="52">
        <v>1</v>
      </c>
      <c r="E263" s="52">
        <v>0</v>
      </c>
      <c r="F263" s="52">
        <v>1</v>
      </c>
      <c r="G263" s="52">
        <v>0</v>
      </c>
    </row>
    <row r="264" spans="1:12">
      <c r="A264" t="s">
        <v>699</v>
      </c>
      <c r="B264" t="s">
        <v>70</v>
      </c>
      <c r="C264" s="52" t="s">
        <v>107</v>
      </c>
      <c r="D264" s="52" t="s">
        <v>107</v>
      </c>
      <c r="E264" s="52">
        <v>1</v>
      </c>
      <c r="F264" s="52">
        <v>0</v>
      </c>
      <c r="G264" s="52">
        <v>0</v>
      </c>
      <c r="K264" t="s">
        <v>700</v>
      </c>
    </row>
    <row r="265" spans="1:12">
      <c r="A265" t="s">
        <v>701</v>
      </c>
      <c r="B265" t="s">
        <v>70</v>
      </c>
      <c r="C265" s="52">
        <v>1</v>
      </c>
      <c r="D265" s="52">
        <v>1</v>
      </c>
      <c r="E265" s="52">
        <v>1</v>
      </c>
      <c r="F265" s="52">
        <v>1</v>
      </c>
      <c r="G265" s="52">
        <v>0</v>
      </c>
      <c r="J265" t="s">
        <v>702</v>
      </c>
      <c r="K265" t="s">
        <v>703</v>
      </c>
    </row>
    <row r="266" spans="1:12">
      <c r="A266" t="s">
        <v>515</v>
      </c>
      <c r="B266" t="s">
        <v>70</v>
      </c>
      <c r="C266" s="52" t="s">
        <v>107</v>
      </c>
      <c r="D266" s="52">
        <v>1</v>
      </c>
      <c r="E266" s="52">
        <v>1</v>
      </c>
      <c r="F266" s="52">
        <v>1</v>
      </c>
      <c r="G266" s="52">
        <v>1</v>
      </c>
    </row>
    <row r="267" spans="1:12">
      <c r="A267" t="s">
        <v>704</v>
      </c>
      <c r="B267" t="s">
        <v>70</v>
      </c>
      <c r="C267" s="52" t="s">
        <v>107</v>
      </c>
      <c r="D267" s="52">
        <v>1</v>
      </c>
      <c r="E267" s="52">
        <v>1</v>
      </c>
      <c r="F267" s="52">
        <v>1</v>
      </c>
      <c r="G267" s="52">
        <v>1</v>
      </c>
      <c r="J267" t="s">
        <v>705</v>
      </c>
      <c r="K267" t="s">
        <v>706</v>
      </c>
    </row>
    <row r="268" spans="1:12">
      <c r="A268" t="s">
        <v>707</v>
      </c>
      <c r="B268" t="s">
        <v>70</v>
      </c>
      <c r="C268" s="52" t="s">
        <v>107</v>
      </c>
      <c r="D268" s="52" t="s">
        <v>107</v>
      </c>
      <c r="E268" s="52">
        <v>1</v>
      </c>
      <c r="F268" s="52">
        <v>0</v>
      </c>
      <c r="G268" s="52">
        <v>0</v>
      </c>
      <c r="K268" t="s">
        <v>708</v>
      </c>
    </row>
    <row r="269" spans="1:12">
      <c r="A269" t="s">
        <v>522</v>
      </c>
      <c r="B269" t="s">
        <v>70</v>
      </c>
      <c r="C269" s="52">
        <v>1</v>
      </c>
      <c r="D269" s="52">
        <v>1</v>
      </c>
      <c r="E269" s="52">
        <v>1</v>
      </c>
      <c r="F269" s="52">
        <v>1</v>
      </c>
      <c r="G269" s="52">
        <v>1</v>
      </c>
    </row>
    <row r="270" spans="1:12">
      <c r="A270" t="s">
        <v>709</v>
      </c>
      <c r="B270" t="s">
        <v>70</v>
      </c>
      <c r="C270" s="52" t="s">
        <v>107</v>
      </c>
      <c r="D270" s="52" t="s">
        <v>107</v>
      </c>
      <c r="E270" s="52">
        <v>1</v>
      </c>
      <c r="F270" s="52">
        <v>1</v>
      </c>
      <c r="G270" s="52">
        <v>1</v>
      </c>
      <c r="K270" t="s">
        <v>710</v>
      </c>
    </row>
    <row r="271" spans="1:12">
      <c r="A271" t="s">
        <v>711</v>
      </c>
      <c r="B271" t="s">
        <v>70</v>
      </c>
      <c r="C271" s="52" t="s">
        <v>107</v>
      </c>
      <c r="D271" s="52">
        <v>1</v>
      </c>
      <c r="E271" s="52">
        <v>1</v>
      </c>
      <c r="F271" s="52">
        <v>0</v>
      </c>
      <c r="G271" s="52">
        <v>0</v>
      </c>
    </row>
    <row r="272" spans="1:12">
      <c r="A272" t="s">
        <v>642</v>
      </c>
      <c r="B272" t="s">
        <v>70</v>
      </c>
      <c r="C272" s="52" t="s">
        <v>107</v>
      </c>
      <c r="D272" s="52">
        <v>1</v>
      </c>
      <c r="E272" s="52">
        <v>1</v>
      </c>
      <c r="F272" s="52">
        <v>1</v>
      </c>
      <c r="G272" s="52">
        <v>0</v>
      </c>
      <c r="K272">
        <v>6453</v>
      </c>
      <c r="L272" t="s">
        <v>712</v>
      </c>
    </row>
    <row r="273" spans="1:12">
      <c r="A273" t="s">
        <v>416</v>
      </c>
      <c r="B273" t="s">
        <v>70</v>
      </c>
      <c r="C273" s="52">
        <v>1</v>
      </c>
      <c r="D273" s="52">
        <v>1</v>
      </c>
      <c r="E273" s="52">
        <v>1</v>
      </c>
      <c r="F273" s="52">
        <v>1</v>
      </c>
      <c r="G273" s="52">
        <v>0</v>
      </c>
      <c r="K273" t="s">
        <v>713</v>
      </c>
      <c r="L273" t="s">
        <v>714</v>
      </c>
    </row>
    <row r="274" spans="1:12">
      <c r="A274" t="s">
        <v>715</v>
      </c>
      <c r="B274" t="s">
        <v>70</v>
      </c>
      <c r="C274" s="52" t="s">
        <v>107</v>
      </c>
      <c r="D274" s="52" t="s">
        <v>107</v>
      </c>
      <c r="E274" s="52">
        <v>1</v>
      </c>
      <c r="F274" s="52">
        <v>0</v>
      </c>
      <c r="G274" s="52">
        <v>0</v>
      </c>
      <c r="K274" t="s">
        <v>716</v>
      </c>
    </row>
    <row r="275" spans="1:12">
      <c r="A275" t="s">
        <v>717</v>
      </c>
      <c r="B275" t="s">
        <v>70</v>
      </c>
      <c r="C275" s="52" t="s">
        <v>107</v>
      </c>
      <c r="D275" s="52" t="s">
        <v>107</v>
      </c>
      <c r="E275" s="52" t="s">
        <v>107</v>
      </c>
      <c r="F275" s="52">
        <v>1</v>
      </c>
      <c r="G275" s="52">
        <v>0</v>
      </c>
      <c r="J275" t="s">
        <v>718</v>
      </c>
      <c r="L275" t="s">
        <v>415</v>
      </c>
    </row>
    <row r="276" spans="1:12">
      <c r="A276" t="s">
        <v>419</v>
      </c>
      <c r="B276" t="s">
        <v>70</v>
      </c>
      <c r="C276" s="52">
        <v>1</v>
      </c>
      <c r="D276" s="52">
        <v>1</v>
      </c>
      <c r="E276" s="52">
        <v>1</v>
      </c>
      <c r="F276" s="52">
        <v>1</v>
      </c>
      <c r="G276" s="52">
        <v>1</v>
      </c>
    </row>
    <row r="277" spans="1:12">
      <c r="A277" t="s">
        <v>421</v>
      </c>
      <c r="B277" t="s">
        <v>70</v>
      </c>
      <c r="C277" s="52">
        <v>1</v>
      </c>
      <c r="D277" s="52">
        <v>1</v>
      </c>
      <c r="E277" s="52">
        <v>1</v>
      </c>
      <c r="F277" s="52">
        <v>1</v>
      </c>
      <c r="G277" s="52">
        <v>1</v>
      </c>
    </row>
    <row r="278" spans="1:12">
      <c r="A278" t="s">
        <v>422</v>
      </c>
      <c r="B278" t="s">
        <v>70</v>
      </c>
      <c r="C278" s="52">
        <v>1</v>
      </c>
      <c r="D278" s="52">
        <v>0</v>
      </c>
      <c r="E278" s="52">
        <v>0</v>
      </c>
      <c r="F278" s="52">
        <v>0</v>
      </c>
      <c r="G278" s="52">
        <v>0</v>
      </c>
    </row>
    <row r="279" spans="1:12">
      <c r="A279" t="s">
        <v>423</v>
      </c>
      <c r="B279" t="s">
        <v>70</v>
      </c>
      <c r="C279" s="52" t="s">
        <v>107</v>
      </c>
      <c r="D279" s="52" t="s">
        <v>107</v>
      </c>
      <c r="E279" s="52" t="s">
        <v>107</v>
      </c>
      <c r="F279" s="52">
        <v>1</v>
      </c>
      <c r="G279" s="52">
        <v>1</v>
      </c>
    </row>
    <row r="280" spans="1:12">
      <c r="A280" t="s">
        <v>719</v>
      </c>
      <c r="B280" t="s">
        <v>70</v>
      </c>
      <c r="C280" s="52" t="s">
        <v>107</v>
      </c>
      <c r="D280" s="52" t="s">
        <v>107</v>
      </c>
      <c r="E280" s="52">
        <v>1</v>
      </c>
      <c r="F280" s="52">
        <v>1</v>
      </c>
      <c r="G280" s="52">
        <v>0</v>
      </c>
      <c r="J280" t="s">
        <v>720</v>
      </c>
      <c r="K280" t="s">
        <v>721</v>
      </c>
    </row>
    <row r="281" spans="1:12">
      <c r="A281" s="5" t="s">
        <v>722</v>
      </c>
      <c r="B281" t="s">
        <v>70</v>
      </c>
      <c r="C281" s="52" t="s">
        <v>107</v>
      </c>
      <c r="D281" s="52" t="s">
        <v>107</v>
      </c>
      <c r="E281" s="52" t="s">
        <v>107</v>
      </c>
      <c r="F281" s="52" t="s">
        <v>107</v>
      </c>
      <c r="G281" s="52">
        <v>1</v>
      </c>
      <c r="H281" s="63" t="s">
        <v>723</v>
      </c>
    </row>
    <row r="282" spans="1:12">
      <c r="A282" t="s">
        <v>424</v>
      </c>
      <c r="B282" t="s">
        <v>70</v>
      </c>
      <c r="C282" s="52">
        <v>1</v>
      </c>
      <c r="D282" s="52">
        <v>1</v>
      </c>
      <c r="E282" s="52">
        <v>1</v>
      </c>
      <c r="F282" s="52">
        <v>1</v>
      </c>
      <c r="G282" s="52">
        <v>1</v>
      </c>
    </row>
    <row r="283" spans="1:12">
      <c r="A283" t="s">
        <v>435</v>
      </c>
      <c r="B283" t="s">
        <v>70</v>
      </c>
      <c r="C283" s="52">
        <v>1</v>
      </c>
      <c r="D283" s="52">
        <v>1</v>
      </c>
      <c r="E283" s="52">
        <v>1</v>
      </c>
      <c r="F283" s="52">
        <v>1</v>
      </c>
      <c r="G283" s="52">
        <v>1</v>
      </c>
      <c r="L283" t="s">
        <v>532</v>
      </c>
    </row>
    <row r="284" spans="1:12">
      <c r="A284" t="s">
        <v>594</v>
      </c>
      <c r="B284" t="s">
        <v>70</v>
      </c>
      <c r="C284" s="52">
        <v>1</v>
      </c>
      <c r="D284" s="52">
        <v>1</v>
      </c>
      <c r="E284" s="52">
        <v>1</v>
      </c>
      <c r="F284" s="52">
        <v>0</v>
      </c>
      <c r="G284" s="52">
        <v>1</v>
      </c>
      <c r="K284" t="s">
        <v>724</v>
      </c>
    </row>
    <row r="285" spans="1:12">
      <c r="A285" t="s">
        <v>439</v>
      </c>
      <c r="B285" t="s">
        <v>70</v>
      </c>
      <c r="C285" s="52">
        <v>1</v>
      </c>
      <c r="D285" s="52">
        <v>1</v>
      </c>
      <c r="E285" s="52">
        <v>0</v>
      </c>
      <c r="F285" s="52">
        <v>0</v>
      </c>
      <c r="G285" s="52">
        <v>0</v>
      </c>
    </row>
    <row r="286" spans="1:12">
      <c r="A286" t="s">
        <v>646</v>
      </c>
      <c r="B286" t="s">
        <v>70</v>
      </c>
      <c r="C286" s="52">
        <v>1</v>
      </c>
      <c r="D286" s="52">
        <v>0</v>
      </c>
      <c r="E286" s="52">
        <v>1</v>
      </c>
      <c r="F286" s="52">
        <v>1</v>
      </c>
      <c r="G286" s="52">
        <v>1</v>
      </c>
      <c r="H286" s="52" t="s">
        <v>725</v>
      </c>
      <c r="J286" t="s">
        <v>687</v>
      </c>
      <c r="K286" t="s">
        <v>726</v>
      </c>
    </row>
    <row r="287" spans="1:12">
      <c r="A287" s="5" t="s">
        <v>727</v>
      </c>
      <c r="B287" t="s">
        <v>70</v>
      </c>
      <c r="C287" s="52" t="s">
        <v>107</v>
      </c>
      <c r="D287" s="52" t="s">
        <v>107</v>
      </c>
      <c r="E287" s="52" t="s">
        <v>107</v>
      </c>
      <c r="F287" s="52" t="s">
        <v>107</v>
      </c>
      <c r="G287" s="52">
        <v>1</v>
      </c>
      <c r="H287" s="63" t="s">
        <v>720</v>
      </c>
    </row>
    <row r="288" spans="1:12">
      <c r="A288" t="s">
        <v>728</v>
      </c>
      <c r="B288" t="s">
        <v>70</v>
      </c>
      <c r="C288" s="52" t="s">
        <v>107</v>
      </c>
      <c r="D288" s="52">
        <v>1</v>
      </c>
      <c r="E288" s="52">
        <v>0</v>
      </c>
      <c r="F288" s="52">
        <v>1</v>
      </c>
      <c r="G288" s="52">
        <v>0</v>
      </c>
      <c r="J288" t="s">
        <v>729</v>
      </c>
      <c r="K288" t="s">
        <v>730</v>
      </c>
    </row>
    <row r="289" spans="1:12">
      <c r="A289" t="s">
        <v>446</v>
      </c>
      <c r="B289" t="s">
        <v>70</v>
      </c>
      <c r="C289" s="52" t="s">
        <v>107</v>
      </c>
      <c r="D289" s="52">
        <v>1</v>
      </c>
      <c r="E289" s="52">
        <v>1</v>
      </c>
      <c r="F289" s="52">
        <v>1</v>
      </c>
      <c r="G289" s="52">
        <v>1</v>
      </c>
    </row>
    <row r="290" spans="1:12">
      <c r="A290" t="s">
        <v>589</v>
      </c>
      <c r="B290" t="s">
        <v>70</v>
      </c>
      <c r="C290" s="52">
        <v>1</v>
      </c>
      <c r="D290" s="52">
        <v>0</v>
      </c>
      <c r="E290" s="52">
        <v>1</v>
      </c>
      <c r="F290" s="52">
        <v>0</v>
      </c>
      <c r="G290" s="52">
        <v>1</v>
      </c>
      <c r="I290" s="52" t="s">
        <v>731</v>
      </c>
    </row>
    <row r="291" spans="1:12">
      <c r="A291" t="s">
        <v>536</v>
      </c>
      <c r="B291" t="s">
        <v>70</v>
      </c>
      <c r="C291" s="52" t="s">
        <v>107</v>
      </c>
      <c r="D291" s="52" t="s">
        <v>107</v>
      </c>
      <c r="E291" s="52">
        <v>1</v>
      </c>
      <c r="F291" s="52">
        <v>1</v>
      </c>
      <c r="G291" s="52">
        <v>1</v>
      </c>
      <c r="J291" t="s">
        <v>732</v>
      </c>
      <c r="K291" t="s">
        <v>733</v>
      </c>
    </row>
    <row r="292" spans="1:12">
      <c r="A292" t="s">
        <v>734</v>
      </c>
      <c r="B292" t="s">
        <v>70</v>
      </c>
      <c r="C292" s="52" t="s">
        <v>107</v>
      </c>
      <c r="D292" s="52">
        <v>1</v>
      </c>
      <c r="E292" s="52">
        <v>1</v>
      </c>
      <c r="F292" s="52">
        <v>0</v>
      </c>
      <c r="G292" s="52">
        <v>0</v>
      </c>
      <c r="K292" t="s">
        <v>735</v>
      </c>
      <c r="L292" t="s">
        <v>736</v>
      </c>
    </row>
    <row r="293" spans="1:12">
      <c r="A293" t="s">
        <v>737</v>
      </c>
      <c r="B293" t="s">
        <v>70</v>
      </c>
      <c r="C293" s="52" t="s">
        <v>107</v>
      </c>
      <c r="D293" s="52">
        <v>1</v>
      </c>
      <c r="E293" s="52">
        <v>0</v>
      </c>
      <c r="F293" s="52">
        <v>1</v>
      </c>
      <c r="G293" s="52">
        <v>0</v>
      </c>
    </row>
    <row r="294" spans="1:12">
      <c r="A294" t="s">
        <v>537</v>
      </c>
      <c r="B294" t="s">
        <v>70</v>
      </c>
      <c r="C294" s="52" t="s">
        <v>107</v>
      </c>
      <c r="D294" s="52" t="s">
        <v>107</v>
      </c>
      <c r="E294" s="52" t="s">
        <v>107</v>
      </c>
      <c r="F294" s="52">
        <v>1</v>
      </c>
      <c r="G294" s="52">
        <v>0</v>
      </c>
      <c r="J294" t="s">
        <v>738</v>
      </c>
      <c r="L294" t="s">
        <v>415</v>
      </c>
    </row>
    <row r="295" spans="1:12">
      <c r="A295" t="s">
        <v>452</v>
      </c>
      <c r="B295" t="s">
        <v>70</v>
      </c>
      <c r="C295" s="52" t="s">
        <v>107</v>
      </c>
      <c r="D295" s="52">
        <v>1</v>
      </c>
      <c r="E295" s="52">
        <v>1</v>
      </c>
      <c r="F295" s="52">
        <v>1</v>
      </c>
      <c r="G295" s="52">
        <v>1</v>
      </c>
    </row>
    <row r="296" spans="1:12">
      <c r="A296" t="s">
        <v>454</v>
      </c>
      <c r="B296" t="s">
        <v>70</v>
      </c>
      <c r="C296" s="52" t="s">
        <v>107</v>
      </c>
      <c r="D296" s="52">
        <v>1</v>
      </c>
      <c r="E296" s="52">
        <v>1</v>
      </c>
      <c r="F296" s="52">
        <v>1</v>
      </c>
      <c r="G296" s="52">
        <v>1</v>
      </c>
      <c r="J296" t="s">
        <v>739</v>
      </c>
    </row>
    <row r="297" spans="1:12">
      <c r="A297" t="s">
        <v>540</v>
      </c>
      <c r="B297" t="s">
        <v>70</v>
      </c>
      <c r="C297" s="52" t="s">
        <v>107</v>
      </c>
      <c r="D297" s="52">
        <v>1</v>
      </c>
      <c r="E297" s="52">
        <v>1</v>
      </c>
      <c r="F297" s="52">
        <v>1</v>
      </c>
      <c r="G297" s="52">
        <v>0</v>
      </c>
    </row>
    <row r="298" spans="1:12">
      <c r="A298" t="s">
        <v>740</v>
      </c>
      <c r="B298" t="s">
        <v>70</v>
      </c>
      <c r="C298" s="52" t="s">
        <v>107</v>
      </c>
      <c r="D298" s="52">
        <v>1</v>
      </c>
      <c r="E298" s="52">
        <v>1</v>
      </c>
      <c r="F298" s="52">
        <v>1</v>
      </c>
      <c r="G298" s="52">
        <v>0</v>
      </c>
      <c r="L298" t="s">
        <v>741</v>
      </c>
    </row>
    <row r="299" spans="1:12">
      <c r="A299" t="s">
        <v>541</v>
      </c>
      <c r="B299" t="s">
        <v>70</v>
      </c>
      <c r="C299" s="52" t="s">
        <v>107</v>
      </c>
      <c r="D299" s="52">
        <v>1</v>
      </c>
      <c r="E299" s="52">
        <v>0</v>
      </c>
      <c r="F299" s="52">
        <v>0</v>
      </c>
      <c r="G299" s="52">
        <v>0</v>
      </c>
    </row>
    <row r="300" spans="1:12">
      <c r="A300" t="s">
        <v>742</v>
      </c>
      <c r="B300" t="s">
        <v>70</v>
      </c>
      <c r="C300" s="52" t="s">
        <v>107</v>
      </c>
      <c r="D300" s="52">
        <v>1</v>
      </c>
      <c r="E300" s="52">
        <v>1</v>
      </c>
      <c r="F300" s="52">
        <v>0</v>
      </c>
      <c r="G300" s="52">
        <v>0</v>
      </c>
    </row>
    <row r="301" spans="1:12">
      <c r="A301" t="s">
        <v>743</v>
      </c>
      <c r="B301" t="s">
        <v>70</v>
      </c>
      <c r="C301" s="52" t="s">
        <v>107</v>
      </c>
      <c r="D301" s="52" t="s">
        <v>107</v>
      </c>
      <c r="E301" s="52" t="s">
        <v>107</v>
      </c>
      <c r="F301" s="52">
        <v>1</v>
      </c>
      <c r="G301" s="52">
        <v>0</v>
      </c>
      <c r="J301" t="s">
        <v>744</v>
      </c>
    </row>
    <row r="302" spans="1:12">
      <c r="A302" t="s">
        <v>745</v>
      </c>
      <c r="B302" t="s">
        <v>70</v>
      </c>
      <c r="C302" s="52" t="s">
        <v>107</v>
      </c>
      <c r="D302" s="52">
        <v>1</v>
      </c>
      <c r="E302" s="52">
        <v>1</v>
      </c>
      <c r="F302" s="52">
        <v>1</v>
      </c>
      <c r="G302" s="52">
        <v>1</v>
      </c>
    </row>
    <row r="303" spans="1:12">
      <c r="A303" t="s">
        <v>746</v>
      </c>
      <c r="B303" t="s">
        <v>70</v>
      </c>
      <c r="C303" s="52" t="s">
        <v>107</v>
      </c>
      <c r="D303" s="52" t="s">
        <v>107</v>
      </c>
      <c r="E303" s="52">
        <v>1</v>
      </c>
      <c r="F303" s="52">
        <v>0</v>
      </c>
      <c r="G303" s="52">
        <v>0</v>
      </c>
      <c r="K303" t="s">
        <v>747</v>
      </c>
    </row>
    <row r="304" spans="1:12">
      <c r="A304" t="s">
        <v>748</v>
      </c>
      <c r="B304" t="s">
        <v>70</v>
      </c>
      <c r="C304" s="52" t="s">
        <v>107</v>
      </c>
      <c r="D304" s="52" t="s">
        <v>107</v>
      </c>
      <c r="E304" s="52">
        <v>1</v>
      </c>
      <c r="F304" s="52">
        <v>0</v>
      </c>
      <c r="G304" s="52">
        <v>0</v>
      </c>
      <c r="K304" t="s">
        <v>749</v>
      </c>
    </row>
    <row r="305" spans="1:12">
      <c r="A305" t="s">
        <v>750</v>
      </c>
      <c r="B305" t="s">
        <v>70</v>
      </c>
      <c r="C305" s="52" t="s">
        <v>107</v>
      </c>
      <c r="D305" s="52" t="s">
        <v>107</v>
      </c>
      <c r="E305" s="52" t="s">
        <v>107</v>
      </c>
      <c r="F305" s="52" t="s">
        <v>107</v>
      </c>
      <c r="G305" s="52">
        <v>1</v>
      </c>
      <c r="H305" s="52" t="s">
        <v>751</v>
      </c>
    </row>
    <row r="306" spans="1:12">
      <c r="A306" t="s">
        <v>456</v>
      </c>
      <c r="B306" t="s">
        <v>70</v>
      </c>
      <c r="C306" s="52">
        <v>1</v>
      </c>
      <c r="D306" s="52">
        <v>1</v>
      </c>
      <c r="E306" s="52">
        <v>1</v>
      </c>
      <c r="F306" s="52">
        <v>1</v>
      </c>
      <c r="G306" s="52">
        <v>1</v>
      </c>
      <c r="J306" t="s">
        <v>752</v>
      </c>
    </row>
    <row r="307" spans="1:12">
      <c r="A307" t="s">
        <v>457</v>
      </c>
      <c r="B307" t="s">
        <v>70</v>
      </c>
      <c r="C307" s="52">
        <v>1</v>
      </c>
      <c r="D307" s="52">
        <v>1</v>
      </c>
      <c r="E307" s="52">
        <v>0</v>
      </c>
      <c r="F307" s="52">
        <v>0</v>
      </c>
      <c r="G307" s="52">
        <v>0</v>
      </c>
    </row>
    <row r="308" spans="1:12">
      <c r="A308" t="s">
        <v>753</v>
      </c>
      <c r="B308" t="s">
        <v>70</v>
      </c>
      <c r="C308" s="52">
        <v>1</v>
      </c>
      <c r="D308" s="52">
        <v>1</v>
      </c>
      <c r="E308" s="52">
        <v>1</v>
      </c>
      <c r="F308" s="52">
        <v>1</v>
      </c>
      <c r="G308" s="52">
        <v>1</v>
      </c>
      <c r="J308" t="s">
        <v>754</v>
      </c>
      <c r="K308" t="s">
        <v>755</v>
      </c>
    </row>
    <row r="309" spans="1:12">
      <c r="A309" t="s">
        <v>465</v>
      </c>
      <c r="B309" t="s">
        <v>70</v>
      </c>
      <c r="C309" s="52">
        <v>1</v>
      </c>
      <c r="D309" s="52">
        <v>1</v>
      </c>
      <c r="E309" s="52">
        <v>1</v>
      </c>
      <c r="F309" s="52">
        <v>1</v>
      </c>
      <c r="G309" s="52">
        <v>1</v>
      </c>
      <c r="J309" t="s">
        <v>756</v>
      </c>
      <c r="L309" t="s">
        <v>757</v>
      </c>
    </row>
    <row r="310" spans="1:12">
      <c r="A310" t="s">
        <v>468</v>
      </c>
      <c r="B310" t="s">
        <v>70</v>
      </c>
      <c r="C310" s="52">
        <v>1</v>
      </c>
      <c r="D310" s="52">
        <v>1</v>
      </c>
      <c r="E310" s="52">
        <v>1</v>
      </c>
      <c r="F310" s="52">
        <v>1</v>
      </c>
      <c r="G310" s="52">
        <v>1</v>
      </c>
    </row>
    <row r="311" spans="1:12">
      <c r="A311" t="s">
        <v>661</v>
      </c>
      <c r="B311" t="s">
        <v>70</v>
      </c>
      <c r="C311" s="52">
        <v>1</v>
      </c>
      <c r="D311" s="52">
        <v>1</v>
      </c>
      <c r="E311" s="52">
        <v>1</v>
      </c>
      <c r="F311" s="52">
        <v>1</v>
      </c>
      <c r="G311" s="52">
        <v>1</v>
      </c>
    </row>
    <row r="312" spans="1:12">
      <c r="A312" t="s">
        <v>663</v>
      </c>
      <c r="B312" t="s">
        <v>70</v>
      </c>
      <c r="C312" s="52" t="s">
        <v>107</v>
      </c>
      <c r="D312" s="52" t="s">
        <v>107</v>
      </c>
      <c r="E312" s="52">
        <v>1</v>
      </c>
      <c r="F312" s="52">
        <v>1</v>
      </c>
      <c r="G312" s="52">
        <v>1</v>
      </c>
      <c r="K312" t="s">
        <v>758</v>
      </c>
    </row>
    <row r="313" spans="1:12">
      <c r="A313" t="s">
        <v>664</v>
      </c>
      <c r="B313" t="s">
        <v>70</v>
      </c>
      <c r="C313" s="52" t="s">
        <v>107</v>
      </c>
      <c r="D313" s="52" t="s">
        <v>107</v>
      </c>
      <c r="E313" s="52">
        <v>1</v>
      </c>
      <c r="F313" s="52">
        <v>0</v>
      </c>
      <c r="G313" s="52">
        <v>0</v>
      </c>
      <c r="K313" t="s">
        <v>759</v>
      </c>
    </row>
    <row r="314" spans="1:12">
      <c r="A314" t="s">
        <v>760</v>
      </c>
      <c r="B314" t="s">
        <v>70</v>
      </c>
      <c r="C314" s="52" t="s">
        <v>107</v>
      </c>
      <c r="D314" s="52" t="s">
        <v>107</v>
      </c>
      <c r="E314" s="52">
        <v>1</v>
      </c>
      <c r="F314" s="52">
        <v>0</v>
      </c>
      <c r="G314" s="52">
        <v>0</v>
      </c>
      <c r="K314" t="s">
        <v>761</v>
      </c>
    </row>
    <row r="315" spans="1:12">
      <c r="A315" t="s">
        <v>546</v>
      </c>
      <c r="B315" t="s">
        <v>70</v>
      </c>
      <c r="C315" s="52">
        <v>1</v>
      </c>
      <c r="D315" s="52">
        <v>1</v>
      </c>
      <c r="E315" s="52">
        <v>1</v>
      </c>
      <c r="F315" s="52">
        <v>1</v>
      </c>
      <c r="G315" s="52">
        <v>1</v>
      </c>
    </row>
    <row r="316" spans="1:12">
      <c r="A316" t="s">
        <v>469</v>
      </c>
      <c r="B316" t="s">
        <v>70</v>
      </c>
      <c r="C316" s="52">
        <v>1</v>
      </c>
      <c r="D316" s="52">
        <v>1</v>
      </c>
      <c r="E316" s="52">
        <v>1</v>
      </c>
      <c r="F316" s="52">
        <v>1</v>
      </c>
      <c r="G316" s="52">
        <v>1</v>
      </c>
    </row>
    <row r="317" spans="1:12">
      <c r="A317" t="s">
        <v>762</v>
      </c>
      <c r="B317" t="s">
        <v>70</v>
      </c>
      <c r="C317" s="52" t="s">
        <v>107</v>
      </c>
      <c r="D317" s="52">
        <v>1</v>
      </c>
      <c r="E317" s="52">
        <v>1</v>
      </c>
      <c r="F317" s="52">
        <v>1</v>
      </c>
      <c r="G317" s="52">
        <v>1</v>
      </c>
      <c r="K317" t="s">
        <v>763</v>
      </c>
    </row>
    <row r="318" spans="1:12">
      <c r="A318" t="s">
        <v>666</v>
      </c>
      <c r="B318" t="s">
        <v>70</v>
      </c>
      <c r="C318" s="52">
        <v>1</v>
      </c>
      <c r="D318" s="52">
        <v>1</v>
      </c>
      <c r="E318" s="52">
        <v>1</v>
      </c>
      <c r="F318" s="52">
        <v>1</v>
      </c>
      <c r="G318" s="52">
        <v>1</v>
      </c>
    </row>
    <row r="319" spans="1:12">
      <c r="A319" t="s">
        <v>470</v>
      </c>
      <c r="B319" t="s">
        <v>70</v>
      </c>
      <c r="C319" s="52">
        <v>1</v>
      </c>
      <c r="D319" s="52">
        <v>1</v>
      </c>
      <c r="E319" s="52">
        <v>1</v>
      </c>
      <c r="F319" s="52">
        <v>1</v>
      </c>
      <c r="G319" s="52">
        <v>1</v>
      </c>
    </row>
    <row r="320" spans="1:12">
      <c r="A320" t="s">
        <v>764</v>
      </c>
      <c r="B320" t="s">
        <v>70</v>
      </c>
      <c r="C320" s="52" t="s">
        <v>107</v>
      </c>
      <c r="D320" s="52" t="s">
        <v>107</v>
      </c>
      <c r="E320" s="52">
        <v>1</v>
      </c>
      <c r="F320" s="52">
        <v>0</v>
      </c>
      <c r="G320" s="52">
        <v>0</v>
      </c>
      <c r="K320" t="s">
        <v>765</v>
      </c>
    </row>
    <row r="321" spans="1:12">
      <c r="A321" t="s">
        <v>766</v>
      </c>
      <c r="B321" t="s">
        <v>70</v>
      </c>
      <c r="C321" s="52">
        <v>1</v>
      </c>
      <c r="D321" s="52">
        <v>1</v>
      </c>
      <c r="E321" s="52">
        <v>1</v>
      </c>
      <c r="F321" s="52">
        <v>1</v>
      </c>
      <c r="G321" s="52">
        <v>1</v>
      </c>
      <c r="J321" t="s">
        <v>767</v>
      </c>
      <c r="K321" t="s">
        <v>768</v>
      </c>
    </row>
    <row r="322" spans="1:12">
      <c r="A322" t="s">
        <v>769</v>
      </c>
      <c r="B322" t="s">
        <v>70</v>
      </c>
      <c r="C322" s="52">
        <v>1</v>
      </c>
      <c r="D322" s="52">
        <v>1</v>
      </c>
      <c r="E322" s="52">
        <v>1</v>
      </c>
      <c r="F322" s="52">
        <v>1</v>
      </c>
      <c r="G322" s="52">
        <v>1</v>
      </c>
      <c r="J322" t="s">
        <v>770</v>
      </c>
      <c r="K322" t="s">
        <v>771</v>
      </c>
    </row>
    <row r="323" spans="1:12">
      <c r="A323" t="s">
        <v>475</v>
      </c>
      <c r="B323" t="s">
        <v>70</v>
      </c>
      <c r="C323" s="52">
        <v>1</v>
      </c>
      <c r="D323" s="52">
        <v>1</v>
      </c>
      <c r="E323" s="52">
        <v>1</v>
      </c>
      <c r="F323" s="52">
        <v>1</v>
      </c>
      <c r="G323" s="52">
        <v>1</v>
      </c>
    </row>
    <row r="324" spans="1:12">
      <c r="A324" t="s">
        <v>477</v>
      </c>
      <c r="B324" t="s">
        <v>70</v>
      </c>
      <c r="C324" s="52">
        <v>1</v>
      </c>
      <c r="D324" s="52">
        <v>1</v>
      </c>
      <c r="E324" s="52">
        <v>1</v>
      </c>
      <c r="F324" s="52">
        <v>1</v>
      </c>
      <c r="G324" s="52">
        <v>1</v>
      </c>
      <c r="J324" t="s">
        <v>772</v>
      </c>
    </row>
    <row r="325" spans="1:12">
      <c r="A325" t="s">
        <v>553</v>
      </c>
      <c r="B325" t="s">
        <v>70</v>
      </c>
      <c r="C325" s="52">
        <v>1</v>
      </c>
      <c r="D325" s="52">
        <v>0</v>
      </c>
      <c r="E325" s="52">
        <v>1</v>
      </c>
      <c r="F325" s="52">
        <v>0</v>
      </c>
      <c r="G325" s="52">
        <v>0</v>
      </c>
    </row>
    <row r="326" spans="1:12">
      <c r="A326" t="s">
        <v>671</v>
      </c>
      <c r="B326" t="s">
        <v>70</v>
      </c>
      <c r="C326" s="52" t="s">
        <v>107</v>
      </c>
      <c r="D326" s="52">
        <v>1</v>
      </c>
      <c r="E326" s="52">
        <v>1</v>
      </c>
      <c r="F326" s="52">
        <v>0</v>
      </c>
      <c r="G326" s="52">
        <v>0</v>
      </c>
    </row>
    <row r="327" spans="1:12">
      <c r="A327" t="s">
        <v>672</v>
      </c>
      <c r="B327" t="s">
        <v>70</v>
      </c>
      <c r="C327" s="52">
        <v>1</v>
      </c>
      <c r="D327" s="52">
        <v>1</v>
      </c>
      <c r="E327" s="52">
        <v>1</v>
      </c>
      <c r="F327" s="52">
        <v>1</v>
      </c>
      <c r="G327" s="52">
        <v>1</v>
      </c>
      <c r="J327" t="s">
        <v>773</v>
      </c>
      <c r="K327" t="s">
        <v>774</v>
      </c>
      <c r="L327" t="s">
        <v>775</v>
      </c>
    </row>
    <row r="328" spans="1:12">
      <c r="A328" t="s">
        <v>480</v>
      </c>
      <c r="B328" t="s">
        <v>70</v>
      </c>
      <c r="C328" s="52">
        <v>1</v>
      </c>
      <c r="D328" s="52">
        <v>1</v>
      </c>
      <c r="E328" s="52">
        <v>1</v>
      </c>
      <c r="F328" s="52">
        <v>1</v>
      </c>
      <c r="G328" s="52">
        <v>0</v>
      </c>
      <c r="L328" t="s">
        <v>481</v>
      </c>
    </row>
    <row r="329" spans="1:12">
      <c r="A329" t="s">
        <v>480</v>
      </c>
      <c r="B329" t="s">
        <v>70</v>
      </c>
      <c r="C329" s="52" t="s">
        <v>107</v>
      </c>
      <c r="D329" s="52" t="s">
        <v>107</v>
      </c>
      <c r="E329" s="52">
        <v>1</v>
      </c>
      <c r="F329" s="52">
        <v>1</v>
      </c>
      <c r="G329" s="52">
        <v>0</v>
      </c>
      <c r="K329" t="s">
        <v>776</v>
      </c>
      <c r="L329" t="s">
        <v>483</v>
      </c>
    </row>
    <row r="330" spans="1:12">
      <c r="A330" t="s">
        <v>480</v>
      </c>
      <c r="B330" t="s">
        <v>70</v>
      </c>
      <c r="C330" s="52" t="s">
        <v>107</v>
      </c>
      <c r="D330" s="52" t="s">
        <v>107</v>
      </c>
      <c r="E330" s="52" t="s">
        <v>107</v>
      </c>
      <c r="F330" s="52">
        <v>1</v>
      </c>
      <c r="G330" s="52">
        <v>0</v>
      </c>
      <c r="J330" t="s">
        <v>777</v>
      </c>
      <c r="L330" t="s">
        <v>778</v>
      </c>
    </row>
    <row r="331" spans="1:12">
      <c r="A331" t="s">
        <v>779</v>
      </c>
      <c r="B331" t="s">
        <v>70</v>
      </c>
      <c r="C331" s="52" t="s">
        <v>107</v>
      </c>
      <c r="D331" s="52" t="s">
        <v>107</v>
      </c>
      <c r="E331" s="52">
        <v>1</v>
      </c>
      <c r="F331" s="52">
        <v>1</v>
      </c>
      <c r="G331" s="52">
        <v>1</v>
      </c>
      <c r="I331" s="52" t="s">
        <v>780</v>
      </c>
      <c r="J331" t="s">
        <v>781</v>
      </c>
      <c r="K331" t="s">
        <v>782</v>
      </c>
    </row>
    <row r="332" spans="1:12">
      <c r="A332" t="s">
        <v>779</v>
      </c>
      <c r="B332" t="s">
        <v>70</v>
      </c>
      <c r="C332" s="52">
        <v>1</v>
      </c>
      <c r="D332" s="52">
        <v>1</v>
      </c>
      <c r="E332" s="52">
        <v>0</v>
      </c>
      <c r="F332" s="52">
        <v>0</v>
      </c>
      <c r="I332" s="52" t="s">
        <v>780</v>
      </c>
      <c r="K332" t="s">
        <v>783</v>
      </c>
      <c r="L332" t="s">
        <v>784</v>
      </c>
    </row>
    <row r="333" spans="1:12">
      <c r="A333" t="s">
        <v>484</v>
      </c>
      <c r="B333" t="s">
        <v>70</v>
      </c>
      <c r="C333" s="52">
        <v>1</v>
      </c>
      <c r="D333" s="52">
        <v>1</v>
      </c>
      <c r="E333" s="52">
        <v>1</v>
      </c>
      <c r="F333" s="52">
        <v>1</v>
      </c>
      <c r="G333" s="52">
        <v>1</v>
      </c>
      <c r="J333" t="s">
        <v>785</v>
      </c>
    </row>
    <row r="334" spans="1:12">
      <c r="A334" t="s">
        <v>786</v>
      </c>
      <c r="B334" t="s">
        <v>70</v>
      </c>
      <c r="C334" s="52" t="s">
        <v>107</v>
      </c>
      <c r="D334" s="52">
        <v>1</v>
      </c>
      <c r="E334" s="52">
        <v>1</v>
      </c>
      <c r="F334" s="52">
        <v>1</v>
      </c>
      <c r="G334" s="52">
        <v>1</v>
      </c>
      <c r="J334" t="s">
        <v>787</v>
      </c>
      <c r="K334" t="s">
        <v>788</v>
      </c>
    </row>
    <row r="335" spans="1:12">
      <c r="A335" t="s">
        <v>615</v>
      </c>
      <c r="B335" t="s">
        <v>70</v>
      </c>
      <c r="C335" s="52" t="s">
        <v>107</v>
      </c>
      <c r="D335" s="52">
        <v>1</v>
      </c>
      <c r="E335" s="52">
        <v>1</v>
      </c>
      <c r="F335" s="52">
        <v>1</v>
      </c>
      <c r="G335" s="52">
        <v>1</v>
      </c>
      <c r="K335" t="s">
        <v>789</v>
      </c>
      <c r="L335" t="s">
        <v>617</v>
      </c>
    </row>
    <row r="336" spans="1:12">
      <c r="A336" t="s">
        <v>558</v>
      </c>
      <c r="B336" t="s">
        <v>70</v>
      </c>
      <c r="C336" s="52" t="s">
        <v>107</v>
      </c>
      <c r="D336" s="52" t="s">
        <v>107</v>
      </c>
      <c r="E336" s="52">
        <v>1</v>
      </c>
      <c r="F336" s="52">
        <v>0</v>
      </c>
      <c r="G336" s="52">
        <v>0</v>
      </c>
      <c r="K336" t="s">
        <v>790</v>
      </c>
    </row>
    <row r="337" spans="1:12">
      <c r="A337" t="s">
        <v>558</v>
      </c>
      <c r="B337" t="s">
        <v>70</v>
      </c>
      <c r="C337" s="52" t="s">
        <v>107</v>
      </c>
      <c r="D337" s="52" t="s">
        <v>107</v>
      </c>
      <c r="E337" s="52">
        <v>1</v>
      </c>
      <c r="F337" s="52">
        <v>0</v>
      </c>
      <c r="G337" s="52">
        <v>0</v>
      </c>
      <c r="K337" t="s">
        <v>791</v>
      </c>
    </row>
    <row r="338" spans="1:12">
      <c r="A338" t="s">
        <v>792</v>
      </c>
      <c r="B338" t="s">
        <v>70</v>
      </c>
      <c r="C338" s="52">
        <v>1</v>
      </c>
      <c r="D338" s="52">
        <v>1</v>
      </c>
      <c r="E338" s="52">
        <v>1</v>
      </c>
      <c r="F338" s="52">
        <v>1</v>
      </c>
      <c r="G338" s="52">
        <v>1</v>
      </c>
      <c r="H338" s="52" t="s">
        <v>754</v>
      </c>
      <c r="I338" s="52" t="s">
        <v>793</v>
      </c>
      <c r="J338" t="s">
        <v>794</v>
      </c>
      <c r="K338" t="s">
        <v>795</v>
      </c>
      <c r="L338" t="s">
        <v>796</v>
      </c>
    </row>
    <row r="339" spans="1:12">
      <c r="A339" t="s">
        <v>485</v>
      </c>
      <c r="B339" t="s">
        <v>70</v>
      </c>
      <c r="C339" s="52">
        <v>1</v>
      </c>
      <c r="D339" s="52">
        <v>1</v>
      </c>
      <c r="E339" s="52">
        <v>1</v>
      </c>
      <c r="F339" s="52">
        <v>1</v>
      </c>
      <c r="G339" s="52">
        <v>1</v>
      </c>
    </row>
    <row r="340" spans="1:12">
      <c r="A340" t="s">
        <v>492</v>
      </c>
      <c r="B340" t="s">
        <v>70</v>
      </c>
      <c r="C340" s="52">
        <v>1</v>
      </c>
      <c r="D340" s="52">
        <v>1</v>
      </c>
      <c r="E340" s="52">
        <v>1</v>
      </c>
      <c r="F340" s="52">
        <v>1</v>
      </c>
      <c r="G340" s="52">
        <v>1</v>
      </c>
      <c r="K340" t="s">
        <v>797</v>
      </c>
    </row>
    <row r="341" spans="1:12">
      <c r="A341" t="s">
        <v>679</v>
      </c>
      <c r="B341" t="s">
        <v>70</v>
      </c>
      <c r="C341" s="52">
        <v>1</v>
      </c>
      <c r="D341" s="52">
        <v>0</v>
      </c>
      <c r="E341" s="52">
        <v>1</v>
      </c>
      <c r="F341" s="52">
        <v>1</v>
      </c>
      <c r="G341" s="52">
        <v>1</v>
      </c>
      <c r="K341" t="s">
        <v>798</v>
      </c>
    </row>
    <row r="342" spans="1:12">
      <c r="A342" t="s">
        <v>496</v>
      </c>
      <c r="B342" t="s">
        <v>31</v>
      </c>
      <c r="C342" s="52" t="s">
        <v>107</v>
      </c>
      <c r="D342" s="52" t="s">
        <v>107</v>
      </c>
      <c r="E342" s="52" t="s">
        <v>107</v>
      </c>
      <c r="F342" s="52">
        <v>1</v>
      </c>
      <c r="G342" s="52">
        <v>0</v>
      </c>
      <c r="J342" t="s">
        <v>799</v>
      </c>
    </row>
    <row r="343" spans="1:12">
      <c r="A343" t="s">
        <v>684</v>
      </c>
      <c r="B343" t="s">
        <v>31</v>
      </c>
      <c r="C343" s="52">
        <v>1</v>
      </c>
      <c r="D343" s="52">
        <v>1</v>
      </c>
      <c r="E343" s="52">
        <v>1</v>
      </c>
      <c r="F343" s="52">
        <v>1</v>
      </c>
      <c r="G343" s="52">
        <v>1</v>
      </c>
    </row>
    <row r="344" spans="1:12">
      <c r="A344" t="s">
        <v>384</v>
      </c>
      <c r="B344" t="s">
        <v>31</v>
      </c>
      <c r="C344" s="52" t="s">
        <v>107</v>
      </c>
      <c r="D344" s="52">
        <v>1</v>
      </c>
      <c r="E344" s="52">
        <v>1</v>
      </c>
      <c r="F344" s="52">
        <v>1</v>
      </c>
      <c r="G344" s="52">
        <v>1</v>
      </c>
    </row>
    <row r="345" spans="1:12">
      <c r="A345" t="s">
        <v>389</v>
      </c>
      <c r="B345" t="s">
        <v>31</v>
      </c>
      <c r="C345" s="52" t="s">
        <v>107</v>
      </c>
      <c r="D345" s="52">
        <v>1</v>
      </c>
      <c r="E345" s="52">
        <v>1</v>
      </c>
      <c r="F345" s="52">
        <v>1</v>
      </c>
      <c r="G345" s="52">
        <v>1</v>
      </c>
    </row>
    <row r="346" spans="1:12">
      <c r="A346" t="s">
        <v>501</v>
      </c>
      <c r="B346" t="s">
        <v>31</v>
      </c>
      <c r="C346" s="52" t="s">
        <v>107</v>
      </c>
      <c r="D346" s="52">
        <v>1</v>
      </c>
      <c r="E346" s="52">
        <v>1</v>
      </c>
      <c r="F346" s="52">
        <v>1</v>
      </c>
      <c r="G346" s="52">
        <v>1</v>
      </c>
      <c r="K346" t="s">
        <v>800</v>
      </c>
    </row>
    <row r="347" spans="1:12">
      <c r="A347" t="s">
        <v>504</v>
      </c>
      <c r="B347" t="s">
        <v>31</v>
      </c>
      <c r="C347" s="52" t="s">
        <v>107</v>
      </c>
      <c r="D347" s="52">
        <v>1</v>
      </c>
      <c r="E347" s="52">
        <v>1</v>
      </c>
      <c r="F347" s="52">
        <v>1</v>
      </c>
      <c r="G347" s="52">
        <v>0</v>
      </c>
    </row>
    <row r="348" spans="1:12">
      <c r="A348" t="s">
        <v>398</v>
      </c>
      <c r="B348" t="s">
        <v>31</v>
      </c>
      <c r="C348" s="52" t="s">
        <v>107</v>
      </c>
      <c r="D348" s="52" t="s">
        <v>107</v>
      </c>
      <c r="E348" s="52">
        <v>1</v>
      </c>
      <c r="F348" s="52">
        <v>0</v>
      </c>
      <c r="G348" s="52">
        <v>0</v>
      </c>
      <c r="K348" t="s">
        <v>801</v>
      </c>
    </row>
    <row r="349" spans="1:12">
      <c r="A349" t="s">
        <v>399</v>
      </c>
      <c r="B349" t="s">
        <v>31</v>
      </c>
      <c r="C349" s="52" t="s">
        <v>107</v>
      </c>
      <c r="D349" s="52">
        <v>1</v>
      </c>
      <c r="E349" s="52">
        <v>1</v>
      </c>
      <c r="F349" s="52">
        <v>1</v>
      </c>
      <c r="G349" s="52">
        <v>1</v>
      </c>
      <c r="K349" t="s">
        <v>802</v>
      </c>
    </row>
    <row r="350" spans="1:12">
      <c r="A350" t="s">
        <v>400</v>
      </c>
      <c r="B350" t="s">
        <v>31</v>
      </c>
      <c r="C350" s="52" t="s">
        <v>107</v>
      </c>
      <c r="D350" s="52">
        <v>1</v>
      </c>
      <c r="E350" s="52">
        <v>1</v>
      </c>
      <c r="F350" s="52">
        <v>1</v>
      </c>
      <c r="G350" s="52">
        <v>1</v>
      </c>
      <c r="K350" t="s">
        <v>803</v>
      </c>
    </row>
    <row r="351" spans="1:12">
      <c r="A351" t="s">
        <v>403</v>
      </c>
      <c r="B351" t="s">
        <v>31</v>
      </c>
      <c r="C351" s="52" t="s">
        <v>107</v>
      </c>
      <c r="D351" s="52">
        <v>1</v>
      </c>
      <c r="E351" s="52">
        <v>1</v>
      </c>
      <c r="F351" s="52">
        <v>1</v>
      </c>
      <c r="G351" s="52">
        <v>1</v>
      </c>
      <c r="H351" s="52" t="s">
        <v>804</v>
      </c>
      <c r="K351" t="s">
        <v>805</v>
      </c>
    </row>
    <row r="352" spans="1:12">
      <c r="A352" t="s">
        <v>806</v>
      </c>
      <c r="B352" t="s">
        <v>31</v>
      </c>
      <c r="C352" s="52">
        <v>1</v>
      </c>
      <c r="D352" s="52">
        <v>1</v>
      </c>
      <c r="E352" s="52">
        <v>1</v>
      </c>
      <c r="F352" s="52">
        <v>1</v>
      </c>
      <c r="G352" s="52">
        <v>1</v>
      </c>
    </row>
    <row r="353" spans="1:12">
      <c r="A353" t="s">
        <v>807</v>
      </c>
      <c r="B353" t="s">
        <v>31</v>
      </c>
      <c r="C353" s="52" t="s">
        <v>107</v>
      </c>
      <c r="D353" s="52">
        <v>1</v>
      </c>
      <c r="E353" s="52">
        <v>0</v>
      </c>
      <c r="F353" s="52">
        <v>0</v>
      </c>
      <c r="G353" s="52">
        <v>0</v>
      </c>
      <c r="K353" t="s">
        <v>808</v>
      </c>
    </row>
    <row r="354" spans="1:12">
      <c r="A354" t="s">
        <v>408</v>
      </c>
      <c r="B354" t="s">
        <v>31</v>
      </c>
      <c r="C354" s="52" t="s">
        <v>107</v>
      </c>
      <c r="D354" s="52" t="s">
        <v>107</v>
      </c>
      <c r="E354" s="52">
        <v>1</v>
      </c>
      <c r="F354" s="52">
        <v>1</v>
      </c>
      <c r="G354" s="52">
        <v>1</v>
      </c>
      <c r="K354" t="s">
        <v>809</v>
      </c>
    </row>
    <row r="355" spans="1:12">
      <c r="A355" s="34" t="s">
        <v>409</v>
      </c>
      <c r="B355" t="s">
        <v>31</v>
      </c>
      <c r="C355" s="52" t="s">
        <v>107</v>
      </c>
      <c r="D355" s="52">
        <v>1</v>
      </c>
      <c r="E355" s="52">
        <v>1</v>
      </c>
      <c r="F355" s="52">
        <v>1</v>
      </c>
      <c r="G355" s="52">
        <v>1</v>
      </c>
    </row>
    <row r="356" spans="1:12">
      <c r="A356" t="s">
        <v>711</v>
      </c>
      <c r="B356" t="s">
        <v>31</v>
      </c>
      <c r="C356" s="52">
        <v>1</v>
      </c>
      <c r="D356" s="52">
        <v>1</v>
      </c>
      <c r="E356" s="52">
        <v>1</v>
      </c>
      <c r="F356" s="52">
        <v>1</v>
      </c>
      <c r="G356" s="52">
        <v>1</v>
      </c>
    </row>
    <row r="357" spans="1:12">
      <c r="A357" t="s">
        <v>416</v>
      </c>
      <c r="B357" t="s">
        <v>31</v>
      </c>
      <c r="C357" s="52" t="s">
        <v>107</v>
      </c>
      <c r="D357" s="52">
        <v>1</v>
      </c>
      <c r="E357" s="52">
        <v>1</v>
      </c>
      <c r="F357" s="52">
        <v>1</v>
      </c>
      <c r="G357" s="52">
        <v>1</v>
      </c>
      <c r="H357" s="52" t="s">
        <v>810</v>
      </c>
      <c r="I357" s="52" t="s">
        <v>811</v>
      </c>
      <c r="J357" t="s">
        <v>812</v>
      </c>
      <c r="K357" t="s">
        <v>813</v>
      </c>
      <c r="L357" t="s">
        <v>814</v>
      </c>
    </row>
    <row r="358" spans="1:12">
      <c r="A358" t="s">
        <v>815</v>
      </c>
      <c r="B358" t="s">
        <v>31</v>
      </c>
      <c r="C358" s="52" t="s">
        <v>107</v>
      </c>
      <c r="D358" s="52" t="s">
        <v>107</v>
      </c>
      <c r="E358" s="52">
        <v>1</v>
      </c>
      <c r="F358" s="52">
        <v>0</v>
      </c>
      <c r="G358" s="52">
        <v>0</v>
      </c>
      <c r="K358" t="s">
        <v>816</v>
      </c>
    </row>
    <row r="359" spans="1:12">
      <c r="A359" t="s">
        <v>817</v>
      </c>
      <c r="B359" t="s">
        <v>31</v>
      </c>
      <c r="C359" s="52">
        <v>1</v>
      </c>
      <c r="D359" s="52">
        <v>0</v>
      </c>
      <c r="E359" s="52">
        <v>0</v>
      </c>
      <c r="F359" s="52">
        <v>0</v>
      </c>
      <c r="G359" s="52">
        <v>0</v>
      </c>
    </row>
    <row r="360" spans="1:12">
      <c r="A360" t="s">
        <v>419</v>
      </c>
      <c r="B360" t="s">
        <v>31</v>
      </c>
      <c r="C360" s="52">
        <v>1</v>
      </c>
      <c r="D360" s="52">
        <v>1</v>
      </c>
      <c r="E360" s="52">
        <v>1</v>
      </c>
      <c r="F360" s="52">
        <v>1</v>
      </c>
      <c r="G360" s="52">
        <v>1</v>
      </c>
    </row>
    <row r="361" spans="1:12">
      <c r="A361" t="s">
        <v>421</v>
      </c>
      <c r="B361" t="s">
        <v>31</v>
      </c>
      <c r="C361" s="52" t="s">
        <v>107</v>
      </c>
      <c r="D361" s="52" t="s">
        <v>107</v>
      </c>
      <c r="E361" s="52">
        <v>1</v>
      </c>
      <c r="F361" s="52">
        <v>0</v>
      </c>
      <c r="G361" s="52">
        <v>0</v>
      </c>
      <c r="K361" t="s">
        <v>818</v>
      </c>
    </row>
    <row r="362" spans="1:12">
      <c r="A362" t="s">
        <v>422</v>
      </c>
      <c r="B362" t="s">
        <v>31</v>
      </c>
      <c r="C362" s="52">
        <v>1</v>
      </c>
      <c r="D362" s="52">
        <v>1</v>
      </c>
      <c r="E362" s="52">
        <v>1</v>
      </c>
      <c r="F362" s="52">
        <v>1</v>
      </c>
      <c r="G362" s="52">
        <v>1</v>
      </c>
    </row>
    <row r="363" spans="1:12">
      <c r="A363" t="s">
        <v>526</v>
      </c>
      <c r="B363" t="s">
        <v>31</v>
      </c>
      <c r="C363" s="52">
        <v>1</v>
      </c>
      <c r="D363" s="52">
        <v>1</v>
      </c>
      <c r="E363" s="52">
        <v>1</v>
      </c>
      <c r="F363" s="52">
        <v>1</v>
      </c>
      <c r="G363" s="52">
        <v>1</v>
      </c>
      <c r="K363" t="s">
        <v>819</v>
      </c>
    </row>
    <row r="364" spans="1:12">
      <c r="A364" t="s">
        <v>423</v>
      </c>
      <c r="B364" t="s">
        <v>31</v>
      </c>
      <c r="C364" s="52" t="s">
        <v>107</v>
      </c>
      <c r="D364" s="52" t="s">
        <v>107</v>
      </c>
      <c r="E364" s="52">
        <v>1</v>
      </c>
      <c r="F364" s="52">
        <v>1</v>
      </c>
      <c r="G364" s="52">
        <v>0</v>
      </c>
      <c r="K364" t="s">
        <v>820</v>
      </c>
    </row>
    <row r="365" spans="1:12">
      <c r="A365" t="s">
        <v>821</v>
      </c>
      <c r="B365" t="s">
        <v>31</v>
      </c>
      <c r="C365" s="52" t="s">
        <v>107</v>
      </c>
      <c r="D365" s="52" t="s">
        <v>107</v>
      </c>
      <c r="E365" s="52">
        <v>1</v>
      </c>
      <c r="F365" s="52">
        <v>1</v>
      </c>
      <c r="G365" s="52">
        <v>0</v>
      </c>
      <c r="J365" t="s">
        <v>822</v>
      </c>
      <c r="K365" t="s">
        <v>823</v>
      </c>
    </row>
    <row r="366" spans="1:12">
      <c r="A366" t="s">
        <v>424</v>
      </c>
      <c r="B366" t="s">
        <v>31</v>
      </c>
      <c r="C366" s="52">
        <v>1</v>
      </c>
      <c r="D366" s="52">
        <v>1</v>
      </c>
      <c r="E366" s="52">
        <v>1</v>
      </c>
      <c r="F366" s="52">
        <v>1</v>
      </c>
      <c r="G366" s="52">
        <v>1</v>
      </c>
    </row>
    <row r="367" spans="1:12">
      <c r="A367" t="s">
        <v>529</v>
      </c>
      <c r="B367" t="s">
        <v>31</v>
      </c>
      <c r="C367" s="52" t="s">
        <v>107</v>
      </c>
      <c r="D367" s="52">
        <v>1</v>
      </c>
      <c r="E367" s="52">
        <v>1</v>
      </c>
      <c r="F367" s="52">
        <v>1</v>
      </c>
      <c r="G367" s="52">
        <v>1</v>
      </c>
    </row>
    <row r="368" spans="1:12">
      <c r="A368" t="s">
        <v>435</v>
      </c>
      <c r="B368" t="s">
        <v>31</v>
      </c>
      <c r="C368" s="52">
        <v>1</v>
      </c>
      <c r="D368" s="52">
        <v>1</v>
      </c>
      <c r="E368" s="52">
        <v>1</v>
      </c>
      <c r="F368" s="52">
        <v>1</v>
      </c>
      <c r="G368" s="52">
        <v>1</v>
      </c>
      <c r="I368" s="52" t="s">
        <v>824</v>
      </c>
      <c r="L368" t="s">
        <v>825</v>
      </c>
    </row>
    <row r="369" spans="1:12">
      <c r="A369" t="s">
        <v>826</v>
      </c>
      <c r="B369" t="s">
        <v>31</v>
      </c>
      <c r="C369" s="52" t="s">
        <v>107</v>
      </c>
      <c r="D369" s="52" t="s">
        <v>107</v>
      </c>
      <c r="E369" s="52" t="s">
        <v>107</v>
      </c>
      <c r="F369" s="52">
        <v>1</v>
      </c>
      <c r="G369" s="52">
        <v>0</v>
      </c>
      <c r="J369" t="s">
        <v>827</v>
      </c>
    </row>
    <row r="370" spans="1:12">
      <c r="A370" t="s">
        <v>439</v>
      </c>
      <c r="B370" t="s">
        <v>31</v>
      </c>
      <c r="C370" s="52" t="s">
        <v>107</v>
      </c>
      <c r="D370" s="52">
        <v>1</v>
      </c>
      <c r="E370" s="52">
        <v>1</v>
      </c>
      <c r="F370" s="52">
        <v>1</v>
      </c>
      <c r="G370" s="52">
        <v>0</v>
      </c>
    </row>
    <row r="371" spans="1:12">
      <c r="A371" t="s">
        <v>440</v>
      </c>
      <c r="B371" t="s">
        <v>31</v>
      </c>
      <c r="C371" s="52" t="s">
        <v>107</v>
      </c>
      <c r="D371" s="52">
        <v>1</v>
      </c>
      <c r="E371" s="52">
        <v>1</v>
      </c>
      <c r="F371" s="52">
        <v>1</v>
      </c>
      <c r="G371" s="52">
        <v>1</v>
      </c>
      <c r="J371" t="s">
        <v>828</v>
      </c>
      <c r="K371" t="s">
        <v>829</v>
      </c>
      <c r="L371" t="s">
        <v>830</v>
      </c>
    </row>
    <row r="372" spans="1:12">
      <c r="A372" t="s">
        <v>446</v>
      </c>
      <c r="B372" t="s">
        <v>31</v>
      </c>
      <c r="C372" s="52" t="s">
        <v>107</v>
      </c>
      <c r="D372" s="52">
        <v>1</v>
      </c>
      <c r="E372" s="52">
        <v>1</v>
      </c>
      <c r="F372" s="52">
        <v>1</v>
      </c>
      <c r="G372" s="52">
        <v>0</v>
      </c>
    </row>
    <row r="373" spans="1:12">
      <c r="A373" t="s">
        <v>447</v>
      </c>
      <c r="B373" t="s">
        <v>31</v>
      </c>
      <c r="C373" s="52" t="s">
        <v>107</v>
      </c>
      <c r="D373" s="52" t="s">
        <v>107</v>
      </c>
      <c r="E373" s="52">
        <v>1</v>
      </c>
      <c r="F373" s="52">
        <v>1</v>
      </c>
      <c r="G373" s="52">
        <v>1</v>
      </c>
      <c r="K373" t="s">
        <v>831</v>
      </c>
    </row>
    <row r="374" spans="1:12">
      <c r="A374" t="s">
        <v>449</v>
      </c>
      <c r="B374" t="s">
        <v>31</v>
      </c>
      <c r="C374" s="52">
        <v>1</v>
      </c>
      <c r="D374" s="52">
        <v>0</v>
      </c>
      <c r="E374" s="52">
        <v>0</v>
      </c>
      <c r="F374" s="52">
        <v>0</v>
      </c>
      <c r="G374" s="52">
        <v>0</v>
      </c>
    </row>
    <row r="375" spans="1:12">
      <c r="A375" t="s">
        <v>737</v>
      </c>
      <c r="B375" t="s">
        <v>31</v>
      </c>
      <c r="C375" s="52">
        <v>1</v>
      </c>
      <c r="D375" s="52">
        <v>1</v>
      </c>
      <c r="E375" s="52">
        <v>1</v>
      </c>
      <c r="F375" s="52">
        <v>1</v>
      </c>
      <c r="G375" s="52">
        <v>1</v>
      </c>
      <c r="J375" t="s">
        <v>832</v>
      </c>
    </row>
    <row r="376" spans="1:12">
      <c r="A376" t="s">
        <v>833</v>
      </c>
      <c r="B376" t="s">
        <v>31</v>
      </c>
      <c r="C376" s="52" t="s">
        <v>107</v>
      </c>
      <c r="D376" s="52">
        <v>1</v>
      </c>
      <c r="E376" s="52">
        <v>1</v>
      </c>
      <c r="F376" s="52">
        <v>1</v>
      </c>
      <c r="G376" s="52">
        <v>0</v>
      </c>
      <c r="J376" t="s">
        <v>804</v>
      </c>
      <c r="K376" t="s">
        <v>834</v>
      </c>
    </row>
    <row r="377" spans="1:12">
      <c r="A377" t="s">
        <v>538</v>
      </c>
      <c r="B377" t="s">
        <v>31</v>
      </c>
      <c r="C377" s="52">
        <v>1</v>
      </c>
      <c r="D377" s="52">
        <v>1</v>
      </c>
      <c r="E377" s="52">
        <v>0</v>
      </c>
      <c r="F377" s="52">
        <v>0</v>
      </c>
      <c r="G377" s="52">
        <v>0</v>
      </c>
      <c r="K377" t="s">
        <v>835</v>
      </c>
    </row>
    <row r="378" spans="1:12">
      <c r="A378" t="s">
        <v>454</v>
      </c>
      <c r="B378" t="s">
        <v>31</v>
      </c>
      <c r="C378" s="52" t="s">
        <v>107</v>
      </c>
      <c r="D378" s="52" t="s">
        <v>107</v>
      </c>
      <c r="E378" s="52" t="s">
        <v>107</v>
      </c>
      <c r="F378" s="52">
        <v>1</v>
      </c>
      <c r="G378" s="52">
        <v>1</v>
      </c>
      <c r="J378" t="s">
        <v>810</v>
      </c>
    </row>
    <row r="379" spans="1:12">
      <c r="A379" t="s">
        <v>657</v>
      </c>
      <c r="B379" t="s">
        <v>31</v>
      </c>
      <c r="C379" s="52">
        <v>1</v>
      </c>
      <c r="D379" s="52">
        <v>1</v>
      </c>
      <c r="E379" s="52">
        <v>1</v>
      </c>
      <c r="F379" s="52">
        <v>1</v>
      </c>
      <c r="G379" s="52">
        <v>1</v>
      </c>
    </row>
    <row r="380" spans="1:12">
      <c r="A380" t="s">
        <v>836</v>
      </c>
      <c r="B380" t="s">
        <v>31</v>
      </c>
      <c r="C380" s="52" t="s">
        <v>107</v>
      </c>
      <c r="D380" s="52" t="s">
        <v>107</v>
      </c>
      <c r="E380" s="52">
        <v>1</v>
      </c>
      <c r="F380" s="52">
        <v>0</v>
      </c>
      <c r="G380" s="52">
        <v>1</v>
      </c>
      <c r="K380" t="s">
        <v>837</v>
      </c>
    </row>
    <row r="381" spans="1:12">
      <c r="A381" t="s">
        <v>838</v>
      </c>
      <c r="B381" t="s">
        <v>31</v>
      </c>
      <c r="C381" s="52" t="s">
        <v>107</v>
      </c>
      <c r="D381" s="52">
        <v>1</v>
      </c>
      <c r="E381" s="52">
        <v>1</v>
      </c>
      <c r="F381" s="52">
        <v>0</v>
      </c>
      <c r="G381" s="52">
        <v>0</v>
      </c>
    </row>
    <row r="382" spans="1:12">
      <c r="A382" t="s">
        <v>746</v>
      </c>
      <c r="B382" t="s">
        <v>31</v>
      </c>
      <c r="C382" s="52">
        <v>1</v>
      </c>
      <c r="D382" s="52">
        <v>0</v>
      </c>
      <c r="E382" s="52">
        <v>1</v>
      </c>
      <c r="F382" s="52">
        <v>1</v>
      </c>
      <c r="G382" s="52">
        <v>1</v>
      </c>
      <c r="J382" t="s">
        <v>839</v>
      </c>
      <c r="K382" t="s">
        <v>840</v>
      </c>
    </row>
    <row r="383" spans="1:12">
      <c r="A383" t="s">
        <v>457</v>
      </c>
      <c r="B383" t="s">
        <v>31</v>
      </c>
      <c r="C383" s="52" t="s">
        <v>107</v>
      </c>
      <c r="D383" s="52">
        <v>1</v>
      </c>
      <c r="E383" s="52">
        <v>1</v>
      </c>
      <c r="F383" s="52">
        <v>1</v>
      </c>
      <c r="G383" s="52">
        <v>1</v>
      </c>
      <c r="K383" t="s">
        <v>841</v>
      </c>
    </row>
    <row r="384" spans="1:12">
      <c r="A384" t="s">
        <v>465</v>
      </c>
      <c r="B384" t="s">
        <v>31</v>
      </c>
      <c r="C384" s="52">
        <v>1</v>
      </c>
      <c r="D384" s="52">
        <v>1</v>
      </c>
      <c r="E384" s="52">
        <v>1</v>
      </c>
      <c r="F384" s="52">
        <v>1</v>
      </c>
      <c r="G384" s="52">
        <v>1</v>
      </c>
      <c r="K384" t="s">
        <v>842</v>
      </c>
      <c r="L384" t="s">
        <v>843</v>
      </c>
    </row>
    <row r="385" spans="1:12">
      <c r="A385" t="s">
        <v>608</v>
      </c>
      <c r="B385" t="s">
        <v>31</v>
      </c>
      <c r="C385" s="52">
        <v>1</v>
      </c>
      <c r="D385" s="52">
        <v>1</v>
      </c>
      <c r="E385" s="52">
        <v>1</v>
      </c>
      <c r="F385" s="52">
        <v>1</v>
      </c>
      <c r="G385" s="52">
        <v>0</v>
      </c>
    </row>
    <row r="386" spans="1:12">
      <c r="A386" t="s">
        <v>844</v>
      </c>
      <c r="B386" t="s">
        <v>31</v>
      </c>
      <c r="C386" s="52" t="s">
        <v>107</v>
      </c>
      <c r="D386" s="52">
        <v>1</v>
      </c>
      <c r="E386" s="52">
        <v>0</v>
      </c>
      <c r="F386" s="52">
        <v>0</v>
      </c>
      <c r="G386" s="52">
        <v>0</v>
      </c>
    </row>
    <row r="387" spans="1:12">
      <c r="A387" t="s">
        <v>468</v>
      </c>
      <c r="B387" t="s">
        <v>31</v>
      </c>
      <c r="C387" s="52">
        <v>1</v>
      </c>
      <c r="D387" s="52">
        <v>1</v>
      </c>
      <c r="E387" s="52">
        <v>1</v>
      </c>
      <c r="F387" s="52">
        <v>1</v>
      </c>
      <c r="G387" s="52">
        <v>1</v>
      </c>
    </row>
    <row r="388" spans="1:12">
      <c r="A388" t="s">
        <v>663</v>
      </c>
      <c r="B388" t="s">
        <v>31</v>
      </c>
      <c r="C388" s="52" t="s">
        <v>107</v>
      </c>
      <c r="D388" s="52" t="s">
        <v>107</v>
      </c>
      <c r="E388" s="52">
        <v>1</v>
      </c>
      <c r="F388" s="52">
        <v>0</v>
      </c>
      <c r="G388" s="52">
        <v>0</v>
      </c>
      <c r="K388" t="s">
        <v>845</v>
      </c>
    </row>
    <row r="389" spans="1:12">
      <c r="A389" t="s">
        <v>846</v>
      </c>
      <c r="B389" t="s">
        <v>31</v>
      </c>
      <c r="C389" s="52" t="s">
        <v>107</v>
      </c>
      <c r="D389" s="52">
        <v>1</v>
      </c>
      <c r="E389" s="52">
        <v>0</v>
      </c>
      <c r="F389" s="52">
        <v>0</v>
      </c>
      <c r="G389" s="52">
        <v>0</v>
      </c>
    </row>
    <row r="390" spans="1:12">
      <c r="A390" t="s">
        <v>469</v>
      </c>
      <c r="B390" t="s">
        <v>31</v>
      </c>
      <c r="C390" s="52" t="s">
        <v>107</v>
      </c>
      <c r="D390" s="52" t="s">
        <v>107</v>
      </c>
      <c r="E390" s="52">
        <v>1</v>
      </c>
      <c r="F390" s="52">
        <v>1</v>
      </c>
      <c r="G390" s="52">
        <v>1</v>
      </c>
      <c r="K390" t="s">
        <v>847</v>
      </c>
    </row>
    <row r="391" spans="1:12">
      <c r="A391" t="s">
        <v>549</v>
      </c>
      <c r="B391" t="s">
        <v>31</v>
      </c>
      <c r="C391" s="52" t="s">
        <v>107</v>
      </c>
      <c r="D391" s="52" t="s">
        <v>107</v>
      </c>
      <c r="E391" s="52">
        <v>1</v>
      </c>
      <c r="F391" s="52">
        <v>1</v>
      </c>
      <c r="G391" s="52">
        <v>1</v>
      </c>
      <c r="K391" t="s">
        <v>848</v>
      </c>
    </row>
    <row r="392" spans="1:12">
      <c r="A392" t="s">
        <v>667</v>
      </c>
      <c r="B392" t="s">
        <v>31</v>
      </c>
      <c r="C392" s="52" t="s">
        <v>107</v>
      </c>
      <c r="D392" s="52">
        <v>1</v>
      </c>
      <c r="E392" s="52">
        <v>1</v>
      </c>
      <c r="F392" s="52">
        <v>1</v>
      </c>
      <c r="G392" s="52">
        <v>0</v>
      </c>
      <c r="K392" t="s">
        <v>849</v>
      </c>
    </row>
    <row r="393" spans="1:12">
      <c r="A393" t="s">
        <v>470</v>
      </c>
      <c r="B393" t="s">
        <v>31</v>
      </c>
      <c r="C393" s="52" t="s">
        <v>107</v>
      </c>
      <c r="D393" s="52">
        <v>1</v>
      </c>
      <c r="E393" s="52">
        <v>0</v>
      </c>
      <c r="F393" s="52">
        <v>1</v>
      </c>
      <c r="G393" s="52">
        <v>1</v>
      </c>
      <c r="J393" t="s">
        <v>850</v>
      </c>
      <c r="K393" t="s">
        <v>851</v>
      </c>
    </row>
    <row r="394" spans="1:12">
      <c r="A394" t="s">
        <v>473</v>
      </c>
      <c r="B394" t="s">
        <v>31</v>
      </c>
      <c r="C394" s="52" t="s">
        <v>107</v>
      </c>
      <c r="D394" s="52">
        <v>1</v>
      </c>
      <c r="E394" s="52">
        <v>0</v>
      </c>
      <c r="F394" s="52">
        <v>0</v>
      </c>
      <c r="G394" s="52">
        <v>1</v>
      </c>
      <c r="K394" t="s">
        <v>852</v>
      </c>
    </row>
    <row r="395" spans="1:12">
      <c r="A395" t="s">
        <v>475</v>
      </c>
      <c r="B395" t="s">
        <v>31</v>
      </c>
      <c r="C395" s="52">
        <v>1</v>
      </c>
      <c r="D395" s="52">
        <v>1</v>
      </c>
      <c r="E395" s="52">
        <v>1</v>
      </c>
      <c r="F395" s="52">
        <v>1</v>
      </c>
      <c r="G395" s="52">
        <v>0</v>
      </c>
    </row>
    <row r="396" spans="1:12">
      <c r="A396" t="s">
        <v>853</v>
      </c>
      <c r="B396" t="s">
        <v>31</v>
      </c>
      <c r="C396" s="52" t="s">
        <v>107</v>
      </c>
      <c r="D396" s="52" t="s">
        <v>107</v>
      </c>
      <c r="E396" s="52">
        <v>1</v>
      </c>
      <c r="F396" s="52">
        <v>1</v>
      </c>
      <c r="G396" s="52">
        <v>0</v>
      </c>
      <c r="J396" t="s">
        <v>854</v>
      </c>
      <c r="K396" t="s">
        <v>855</v>
      </c>
    </row>
    <row r="397" spans="1:12">
      <c r="A397" t="s">
        <v>671</v>
      </c>
      <c r="B397" t="s">
        <v>31</v>
      </c>
      <c r="C397" s="52" t="s">
        <v>107</v>
      </c>
      <c r="D397" s="52">
        <v>1</v>
      </c>
      <c r="E397" s="52">
        <v>1</v>
      </c>
      <c r="F397" s="52">
        <v>1</v>
      </c>
      <c r="G397" s="52">
        <v>1</v>
      </c>
      <c r="K397" t="s">
        <v>856</v>
      </c>
    </row>
    <row r="398" spans="1:12">
      <c r="A398" t="s">
        <v>480</v>
      </c>
      <c r="B398" t="s">
        <v>31</v>
      </c>
      <c r="C398" s="52" t="s">
        <v>107</v>
      </c>
      <c r="D398" s="52" t="s">
        <v>107</v>
      </c>
      <c r="E398" s="52">
        <v>1</v>
      </c>
      <c r="F398" s="52">
        <v>1</v>
      </c>
      <c r="G398" s="52">
        <v>1</v>
      </c>
      <c r="K398" t="s">
        <v>857</v>
      </c>
      <c r="L398" t="s">
        <v>481</v>
      </c>
    </row>
    <row r="399" spans="1:12">
      <c r="A399" t="s">
        <v>484</v>
      </c>
      <c r="B399" t="s">
        <v>31</v>
      </c>
      <c r="C399" s="52" t="s">
        <v>107</v>
      </c>
      <c r="D399" s="52" t="s">
        <v>107</v>
      </c>
      <c r="E399" s="52" t="s">
        <v>107</v>
      </c>
      <c r="F399" s="52">
        <v>1</v>
      </c>
      <c r="G399" s="52">
        <v>0</v>
      </c>
      <c r="J399" t="s">
        <v>858</v>
      </c>
    </row>
    <row r="400" spans="1:12">
      <c r="A400" t="s">
        <v>859</v>
      </c>
      <c r="B400" t="s">
        <v>31</v>
      </c>
      <c r="C400" s="52" t="s">
        <v>107</v>
      </c>
      <c r="D400" s="52" t="s">
        <v>107</v>
      </c>
      <c r="E400" s="52">
        <v>1</v>
      </c>
      <c r="F400" s="52">
        <v>1</v>
      </c>
      <c r="G400" s="52">
        <v>1</v>
      </c>
      <c r="H400" s="52" t="s">
        <v>832</v>
      </c>
      <c r="J400" t="s">
        <v>860</v>
      </c>
      <c r="K400" t="s">
        <v>861</v>
      </c>
    </row>
    <row r="401" spans="1:12">
      <c r="A401" t="s">
        <v>862</v>
      </c>
      <c r="B401" t="s">
        <v>75</v>
      </c>
      <c r="C401" s="52">
        <v>1</v>
      </c>
      <c r="D401" s="52">
        <v>1</v>
      </c>
      <c r="E401" s="52">
        <v>1</v>
      </c>
      <c r="F401" s="52">
        <v>1</v>
      </c>
      <c r="G401" s="52">
        <v>1</v>
      </c>
    </row>
    <row r="402" spans="1:12">
      <c r="A402" t="s">
        <v>561</v>
      </c>
      <c r="B402" t="s">
        <v>75</v>
      </c>
      <c r="C402" s="52" t="s">
        <v>107</v>
      </c>
      <c r="D402" s="52">
        <v>1</v>
      </c>
      <c r="E402" s="52">
        <v>1</v>
      </c>
      <c r="F402" s="52">
        <v>1</v>
      </c>
      <c r="G402" s="52">
        <v>0</v>
      </c>
      <c r="K402" t="s">
        <v>863</v>
      </c>
    </row>
    <row r="403" spans="1:12">
      <c r="A403" t="s">
        <v>864</v>
      </c>
      <c r="B403" t="s">
        <v>75</v>
      </c>
      <c r="C403" s="52" t="s">
        <v>107</v>
      </c>
      <c r="D403" s="52" t="s">
        <v>107</v>
      </c>
      <c r="E403" s="52" t="s">
        <v>107</v>
      </c>
      <c r="F403" s="52">
        <v>1</v>
      </c>
      <c r="G403" s="52">
        <v>0</v>
      </c>
      <c r="J403" t="s">
        <v>865</v>
      </c>
      <c r="L403" t="s">
        <v>866</v>
      </c>
    </row>
    <row r="404" spans="1:12">
      <c r="A404" t="s">
        <v>867</v>
      </c>
      <c r="B404" t="s">
        <v>75</v>
      </c>
      <c r="C404" s="52" t="s">
        <v>107</v>
      </c>
      <c r="D404" s="52">
        <v>1</v>
      </c>
      <c r="E404" s="52">
        <v>1</v>
      </c>
      <c r="F404" s="52">
        <v>1</v>
      </c>
      <c r="G404" s="52">
        <v>1</v>
      </c>
    </row>
    <row r="405" spans="1:12">
      <c r="A405" t="s">
        <v>562</v>
      </c>
      <c r="B405" t="s">
        <v>75</v>
      </c>
      <c r="C405" s="52" t="s">
        <v>107</v>
      </c>
      <c r="D405" s="52">
        <v>1</v>
      </c>
      <c r="E405" s="52">
        <v>0</v>
      </c>
      <c r="F405" s="52">
        <v>1</v>
      </c>
      <c r="G405" s="52">
        <v>1</v>
      </c>
      <c r="J405" t="s">
        <v>868</v>
      </c>
      <c r="K405" t="s">
        <v>869</v>
      </c>
      <c r="L405" t="s">
        <v>870</v>
      </c>
    </row>
    <row r="406" spans="1:12">
      <c r="A406" t="s">
        <v>504</v>
      </c>
      <c r="B406" t="s">
        <v>75</v>
      </c>
      <c r="C406" s="52">
        <v>1</v>
      </c>
      <c r="D406" s="52">
        <v>1</v>
      </c>
      <c r="E406" s="52">
        <v>0</v>
      </c>
      <c r="F406" s="52">
        <v>1</v>
      </c>
      <c r="G406" s="52">
        <v>1</v>
      </c>
    </row>
    <row r="407" spans="1:12">
      <c r="A407" t="s">
        <v>506</v>
      </c>
      <c r="B407" t="s">
        <v>75</v>
      </c>
      <c r="C407" s="52" t="s">
        <v>107</v>
      </c>
      <c r="D407" s="52" t="s">
        <v>107</v>
      </c>
      <c r="E407" s="52">
        <v>1</v>
      </c>
      <c r="F407" s="52">
        <v>0</v>
      </c>
      <c r="G407" s="52">
        <v>0</v>
      </c>
      <c r="K407" t="s">
        <v>871</v>
      </c>
    </row>
    <row r="408" spans="1:12">
      <c r="A408" t="s">
        <v>872</v>
      </c>
      <c r="B408" t="s">
        <v>75</v>
      </c>
      <c r="C408" s="52" t="s">
        <v>107</v>
      </c>
      <c r="D408" s="52">
        <v>1</v>
      </c>
      <c r="E408" s="52">
        <v>1</v>
      </c>
      <c r="F408" s="52">
        <v>1</v>
      </c>
      <c r="G408" s="52">
        <v>0</v>
      </c>
      <c r="K408" t="s">
        <v>873</v>
      </c>
    </row>
    <row r="409" spans="1:12">
      <c r="A409" t="s">
        <v>406</v>
      </c>
      <c r="B409" t="s">
        <v>75</v>
      </c>
      <c r="C409" s="52">
        <v>1</v>
      </c>
      <c r="D409" s="52">
        <v>1</v>
      </c>
      <c r="E409" s="52">
        <v>1</v>
      </c>
      <c r="F409" s="52">
        <v>1</v>
      </c>
      <c r="G409" s="52">
        <v>1</v>
      </c>
    </row>
    <row r="410" spans="1:12">
      <c r="A410" t="s">
        <v>874</v>
      </c>
      <c r="B410" t="s">
        <v>75</v>
      </c>
      <c r="C410" s="52" t="s">
        <v>107</v>
      </c>
      <c r="D410" s="52">
        <v>1</v>
      </c>
      <c r="E410" s="52">
        <v>1</v>
      </c>
      <c r="F410" s="52">
        <v>0</v>
      </c>
      <c r="G410" s="52">
        <v>0</v>
      </c>
      <c r="K410" t="s">
        <v>875</v>
      </c>
    </row>
    <row r="411" spans="1:12">
      <c r="A411" t="s">
        <v>876</v>
      </c>
      <c r="B411" t="s">
        <v>75</v>
      </c>
      <c r="C411" s="52" t="s">
        <v>107</v>
      </c>
      <c r="D411" s="52" t="s">
        <v>107</v>
      </c>
      <c r="E411" s="52" t="s">
        <v>107</v>
      </c>
      <c r="F411" s="52" t="s">
        <v>107</v>
      </c>
      <c r="G411" s="52">
        <v>1</v>
      </c>
      <c r="H411" s="52" t="s">
        <v>877</v>
      </c>
    </row>
    <row r="412" spans="1:12">
      <c r="A412" t="s">
        <v>408</v>
      </c>
      <c r="B412" t="s">
        <v>75</v>
      </c>
      <c r="C412" s="52">
        <v>1</v>
      </c>
      <c r="D412" s="52">
        <v>1</v>
      </c>
      <c r="E412" s="52">
        <v>1</v>
      </c>
      <c r="F412" s="52">
        <v>1</v>
      </c>
      <c r="G412" s="52">
        <v>0</v>
      </c>
    </row>
    <row r="413" spans="1:12">
      <c r="A413" t="s">
        <v>515</v>
      </c>
      <c r="B413" t="s">
        <v>75</v>
      </c>
      <c r="C413" s="52">
        <v>1</v>
      </c>
      <c r="D413" s="52">
        <v>1</v>
      </c>
      <c r="E413" s="52">
        <v>1</v>
      </c>
      <c r="F413" s="52">
        <v>1</v>
      </c>
      <c r="G413" s="52">
        <v>1</v>
      </c>
    </row>
    <row r="414" spans="1:12">
      <c r="A414" t="s">
        <v>878</v>
      </c>
      <c r="B414" t="s">
        <v>75</v>
      </c>
      <c r="C414" s="52">
        <v>1</v>
      </c>
      <c r="D414" s="52">
        <v>1</v>
      </c>
      <c r="E414" s="52">
        <v>1</v>
      </c>
      <c r="F414" s="52">
        <v>1</v>
      </c>
      <c r="G414" s="52">
        <v>1</v>
      </c>
      <c r="L414" t="s">
        <v>879</v>
      </c>
    </row>
    <row r="415" spans="1:12">
      <c r="A415" t="s">
        <v>522</v>
      </c>
      <c r="B415" t="s">
        <v>75</v>
      </c>
      <c r="C415" s="52">
        <v>1</v>
      </c>
      <c r="D415" s="52">
        <v>1</v>
      </c>
      <c r="E415" s="52">
        <v>1</v>
      </c>
      <c r="F415" s="52">
        <v>1</v>
      </c>
      <c r="G415" s="52">
        <v>1</v>
      </c>
    </row>
    <row r="416" spans="1:12">
      <c r="A416" t="s">
        <v>711</v>
      </c>
      <c r="B416" t="s">
        <v>75</v>
      </c>
      <c r="C416" s="52">
        <v>1</v>
      </c>
      <c r="D416" s="52">
        <v>1</v>
      </c>
      <c r="E416" s="52">
        <v>1</v>
      </c>
      <c r="F416" s="52">
        <v>1</v>
      </c>
      <c r="G416" s="52">
        <v>1</v>
      </c>
    </row>
    <row r="417" spans="1:12">
      <c r="A417" t="s">
        <v>815</v>
      </c>
      <c r="B417" t="s">
        <v>75</v>
      </c>
      <c r="C417" s="52" t="s">
        <v>107</v>
      </c>
      <c r="D417" s="52">
        <v>1</v>
      </c>
      <c r="E417" s="52">
        <v>0</v>
      </c>
      <c r="F417" s="52">
        <v>0</v>
      </c>
      <c r="G417" s="52">
        <v>0</v>
      </c>
      <c r="K417" t="s">
        <v>880</v>
      </c>
    </row>
    <row r="418" spans="1:12">
      <c r="A418" t="s">
        <v>524</v>
      </c>
      <c r="B418" t="s">
        <v>75</v>
      </c>
      <c r="C418" s="52">
        <v>1</v>
      </c>
      <c r="D418" s="52">
        <v>1</v>
      </c>
      <c r="E418" s="52">
        <v>1</v>
      </c>
      <c r="F418" s="52">
        <v>1</v>
      </c>
      <c r="G418" s="52">
        <v>0</v>
      </c>
    </row>
    <row r="419" spans="1:12">
      <c r="A419" t="s">
        <v>881</v>
      </c>
      <c r="B419" t="s">
        <v>75</v>
      </c>
      <c r="C419" s="52" t="s">
        <v>107</v>
      </c>
      <c r="D419" s="52" t="s">
        <v>107</v>
      </c>
      <c r="E419" s="52" t="s">
        <v>107</v>
      </c>
      <c r="F419" s="52">
        <v>1</v>
      </c>
      <c r="G419" s="52">
        <v>0</v>
      </c>
      <c r="J419" t="s">
        <v>882</v>
      </c>
      <c r="L419" t="s">
        <v>883</v>
      </c>
    </row>
    <row r="420" spans="1:12">
      <c r="A420" t="s">
        <v>719</v>
      </c>
      <c r="B420" t="s">
        <v>75</v>
      </c>
      <c r="C420" s="52" t="s">
        <v>107</v>
      </c>
      <c r="D420" s="52" t="s">
        <v>107</v>
      </c>
      <c r="E420" s="52" t="s">
        <v>107</v>
      </c>
      <c r="F420" s="52">
        <v>1</v>
      </c>
      <c r="G420" s="52">
        <v>0</v>
      </c>
      <c r="J420" t="s">
        <v>884</v>
      </c>
      <c r="L420" t="s">
        <v>883</v>
      </c>
    </row>
    <row r="421" spans="1:12">
      <c r="A421" t="s">
        <v>435</v>
      </c>
      <c r="B421" t="s">
        <v>75</v>
      </c>
      <c r="C421" s="52" t="s">
        <v>107</v>
      </c>
      <c r="D421" s="52">
        <v>1</v>
      </c>
      <c r="E421" s="52">
        <v>1</v>
      </c>
      <c r="F421" s="52">
        <v>1</v>
      </c>
      <c r="G421" s="52">
        <v>0</v>
      </c>
      <c r="I421" s="52" t="s">
        <v>885</v>
      </c>
      <c r="K421" t="s">
        <v>886</v>
      </c>
    </row>
    <row r="422" spans="1:12">
      <c r="A422" t="s">
        <v>887</v>
      </c>
      <c r="B422" t="s">
        <v>75</v>
      </c>
      <c r="C422" s="52">
        <v>1</v>
      </c>
      <c r="D422" s="52">
        <v>1</v>
      </c>
      <c r="E422" s="52">
        <v>0</v>
      </c>
      <c r="F422" s="52">
        <v>0</v>
      </c>
      <c r="G422" s="52">
        <v>0</v>
      </c>
      <c r="K422" t="s">
        <v>888</v>
      </c>
    </row>
    <row r="423" spans="1:12">
      <c r="A423" t="s">
        <v>602</v>
      </c>
      <c r="B423" t="s">
        <v>75</v>
      </c>
      <c r="C423" s="52">
        <v>1</v>
      </c>
      <c r="D423" s="52">
        <v>1</v>
      </c>
      <c r="E423" s="52">
        <v>1</v>
      </c>
      <c r="F423" s="52">
        <v>1</v>
      </c>
      <c r="G423" s="52">
        <v>1</v>
      </c>
    </row>
    <row r="424" spans="1:12">
      <c r="A424" t="s">
        <v>889</v>
      </c>
      <c r="B424" t="s">
        <v>75</v>
      </c>
      <c r="C424" s="52" t="s">
        <v>107</v>
      </c>
      <c r="D424" s="52">
        <v>1</v>
      </c>
      <c r="E424" s="52">
        <v>0</v>
      </c>
      <c r="F424" s="52">
        <v>1</v>
      </c>
      <c r="G424" s="52">
        <v>0</v>
      </c>
      <c r="J424" t="s">
        <v>890</v>
      </c>
      <c r="K424" t="s">
        <v>891</v>
      </c>
    </row>
    <row r="425" spans="1:12">
      <c r="A425" t="s">
        <v>892</v>
      </c>
      <c r="B425" t="s">
        <v>75</v>
      </c>
      <c r="C425" s="52" t="s">
        <v>107</v>
      </c>
      <c r="D425" s="52">
        <v>1</v>
      </c>
      <c r="E425" s="52">
        <v>0</v>
      </c>
      <c r="F425" s="52">
        <v>0</v>
      </c>
      <c r="G425" s="52">
        <v>0</v>
      </c>
      <c r="K425" t="s">
        <v>893</v>
      </c>
    </row>
    <row r="426" spans="1:12">
      <c r="A426" t="s">
        <v>894</v>
      </c>
      <c r="B426" t="s">
        <v>75</v>
      </c>
      <c r="C426" s="52" t="s">
        <v>107</v>
      </c>
      <c r="D426" s="52">
        <v>1</v>
      </c>
      <c r="E426" s="52">
        <v>1</v>
      </c>
      <c r="F426" s="52">
        <v>1</v>
      </c>
      <c r="G426" s="52">
        <v>1</v>
      </c>
      <c r="K426" t="s">
        <v>895</v>
      </c>
    </row>
    <row r="427" spans="1:12">
      <c r="A427" t="s">
        <v>540</v>
      </c>
      <c r="B427" t="s">
        <v>75</v>
      </c>
      <c r="C427" s="52" t="s">
        <v>107</v>
      </c>
      <c r="D427" s="52">
        <v>1</v>
      </c>
      <c r="E427" s="52">
        <v>0</v>
      </c>
      <c r="F427" s="52">
        <v>0</v>
      </c>
      <c r="G427" s="52">
        <v>0</v>
      </c>
    </row>
    <row r="428" spans="1:12">
      <c r="A428" t="s">
        <v>896</v>
      </c>
      <c r="B428" t="s">
        <v>75</v>
      </c>
      <c r="C428" s="52" t="s">
        <v>107</v>
      </c>
      <c r="D428" s="52" t="s">
        <v>107</v>
      </c>
      <c r="E428" s="52">
        <v>1</v>
      </c>
      <c r="F428" s="52">
        <v>1</v>
      </c>
      <c r="G428" s="52">
        <v>0</v>
      </c>
      <c r="K428" t="s">
        <v>897</v>
      </c>
    </row>
    <row r="429" spans="1:12">
      <c r="A429" t="s">
        <v>898</v>
      </c>
      <c r="B429" t="s">
        <v>75</v>
      </c>
      <c r="C429" s="52" t="s">
        <v>107</v>
      </c>
      <c r="D429" s="52" t="s">
        <v>107</v>
      </c>
      <c r="E429" s="52">
        <v>1</v>
      </c>
      <c r="F429" s="52">
        <v>0</v>
      </c>
      <c r="G429" s="52">
        <v>0</v>
      </c>
      <c r="K429" t="s">
        <v>899</v>
      </c>
    </row>
    <row r="430" spans="1:12">
      <c r="A430" t="s">
        <v>900</v>
      </c>
      <c r="B430" t="s">
        <v>75</v>
      </c>
      <c r="C430" s="52" t="s">
        <v>107</v>
      </c>
      <c r="D430" s="52">
        <v>1</v>
      </c>
      <c r="E430" s="52">
        <v>1</v>
      </c>
      <c r="F430" s="52">
        <v>0</v>
      </c>
      <c r="G430" s="52">
        <v>1</v>
      </c>
      <c r="K430" t="s">
        <v>901</v>
      </c>
    </row>
    <row r="431" spans="1:12">
      <c r="A431" t="s">
        <v>750</v>
      </c>
      <c r="B431" t="s">
        <v>75</v>
      </c>
      <c r="C431" s="52" t="s">
        <v>107</v>
      </c>
      <c r="D431" s="52">
        <v>1</v>
      </c>
      <c r="E431" s="52">
        <v>1</v>
      </c>
      <c r="F431" s="52">
        <v>1</v>
      </c>
      <c r="G431" s="52">
        <v>0</v>
      </c>
      <c r="J431" t="s">
        <v>902</v>
      </c>
      <c r="K431" t="s">
        <v>903</v>
      </c>
    </row>
    <row r="432" spans="1:12">
      <c r="A432" t="s">
        <v>456</v>
      </c>
      <c r="B432" t="s">
        <v>75</v>
      </c>
      <c r="C432" s="52">
        <v>1</v>
      </c>
      <c r="D432" s="52">
        <v>1</v>
      </c>
      <c r="E432" s="52">
        <v>1</v>
      </c>
      <c r="F432" s="52">
        <v>1</v>
      </c>
      <c r="G432" s="52">
        <v>0</v>
      </c>
    </row>
    <row r="433" spans="1:12">
      <c r="A433" t="s">
        <v>753</v>
      </c>
      <c r="B433" t="s">
        <v>75</v>
      </c>
      <c r="C433" s="52">
        <v>1</v>
      </c>
      <c r="D433" s="52">
        <v>0</v>
      </c>
      <c r="E433" s="52">
        <v>0</v>
      </c>
      <c r="F433" s="52">
        <v>0</v>
      </c>
      <c r="G433" s="52">
        <v>0</v>
      </c>
    </row>
    <row r="434" spans="1:12">
      <c r="A434" t="s">
        <v>904</v>
      </c>
      <c r="B434" t="s">
        <v>75</v>
      </c>
      <c r="C434" s="52" t="s">
        <v>107</v>
      </c>
      <c r="D434" s="52" t="s">
        <v>107</v>
      </c>
      <c r="E434" s="52" t="s">
        <v>107</v>
      </c>
      <c r="F434" s="52" t="s">
        <v>107</v>
      </c>
      <c r="G434" s="52">
        <v>1</v>
      </c>
    </row>
    <row r="435" spans="1:12">
      <c r="A435" t="s">
        <v>465</v>
      </c>
      <c r="B435" t="s">
        <v>75</v>
      </c>
      <c r="C435" s="52">
        <v>1</v>
      </c>
      <c r="D435" s="52">
        <v>1</v>
      </c>
      <c r="E435" s="52">
        <v>1</v>
      </c>
      <c r="F435" s="52">
        <v>1</v>
      </c>
      <c r="G435" s="52">
        <v>1</v>
      </c>
      <c r="J435" t="s">
        <v>905</v>
      </c>
      <c r="K435" t="s">
        <v>906</v>
      </c>
      <c r="L435" t="s">
        <v>907</v>
      </c>
    </row>
    <row r="436" spans="1:12">
      <c r="A436" t="s">
        <v>908</v>
      </c>
      <c r="B436" t="s">
        <v>75</v>
      </c>
      <c r="C436" s="52" t="s">
        <v>107</v>
      </c>
      <c r="D436" s="52" t="s">
        <v>107</v>
      </c>
      <c r="E436" s="52">
        <v>1</v>
      </c>
      <c r="F436" s="52">
        <v>0</v>
      </c>
      <c r="G436" s="52">
        <v>0</v>
      </c>
      <c r="K436" t="s">
        <v>909</v>
      </c>
      <c r="L436" t="s">
        <v>910</v>
      </c>
    </row>
    <row r="437" spans="1:12">
      <c r="A437" t="s">
        <v>468</v>
      </c>
      <c r="B437" t="s">
        <v>75</v>
      </c>
      <c r="C437" s="52" t="s">
        <v>107</v>
      </c>
      <c r="D437" s="52">
        <v>1</v>
      </c>
      <c r="E437" s="52">
        <v>0</v>
      </c>
      <c r="F437" s="52">
        <v>0</v>
      </c>
      <c r="G437" s="52">
        <v>0</v>
      </c>
    </row>
    <row r="438" spans="1:12">
      <c r="A438" t="s">
        <v>546</v>
      </c>
      <c r="B438" t="s">
        <v>75</v>
      </c>
      <c r="C438" s="52" t="s">
        <v>107</v>
      </c>
      <c r="D438" s="52">
        <v>1</v>
      </c>
      <c r="E438" s="52">
        <v>1</v>
      </c>
      <c r="F438" s="52">
        <v>1</v>
      </c>
      <c r="G438" s="52">
        <v>0</v>
      </c>
    </row>
    <row r="439" spans="1:12">
      <c r="A439" t="s">
        <v>911</v>
      </c>
      <c r="B439" t="s">
        <v>75</v>
      </c>
      <c r="C439" s="52" t="s">
        <v>107</v>
      </c>
      <c r="D439" s="52">
        <v>1</v>
      </c>
      <c r="E439" s="52">
        <v>1</v>
      </c>
      <c r="F439" s="52">
        <v>1</v>
      </c>
      <c r="G439" s="52">
        <v>1</v>
      </c>
      <c r="K439" t="s">
        <v>912</v>
      </c>
    </row>
    <row r="440" spans="1:12">
      <c r="A440" t="s">
        <v>764</v>
      </c>
      <c r="B440" t="s">
        <v>75</v>
      </c>
      <c r="C440" s="52" t="s">
        <v>107</v>
      </c>
      <c r="D440" s="52" t="s">
        <v>107</v>
      </c>
      <c r="E440" s="52" t="s">
        <v>107</v>
      </c>
      <c r="F440" s="52">
        <v>1</v>
      </c>
      <c r="G440" s="52">
        <v>0</v>
      </c>
      <c r="J440" t="s">
        <v>913</v>
      </c>
    </row>
    <row r="441" spans="1:12">
      <c r="A441" t="s">
        <v>769</v>
      </c>
      <c r="B441" t="s">
        <v>75</v>
      </c>
      <c r="C441" s="52">
        <v>1</v>
      </c>
      <c r="D441" s="52">
        <v>1</v>
      </c>
      <c r="E441" s="52">
        <v>1</v>
      </c>
      <c r="F441" s="52">
        <v>1</v>
      </c>
      <c r="G441" s="52">
        <v>1</v>
      </c>
      <c r="J441" t="s">
        <v>914</v>
      </c>
      <c r="K441" t="s">
        <v>915</v>
      </c>
    </row>
    <row r="442" spans="1:12">
      <c r="A442" t="s">
        <v>916</v>
      </c>
      <c r="B442" t="s">
        <v>75</v>
      </c>
      <c r="C442" s="52" t="s">
        <v>107</v>
      </c>
      <c r="D442" s="52" t="s">
        <v>107</v>
      </c>
      <c r="E442" s="52">
        <v>1</v>
      </c>
      <c r="F442" s="52">
        <v>0</v>
      </c>
      <c r="G442" s="52">
        <v>0</v>
      </c>
      <c r="K442" t="s">
        <v>917</v>
      </c>
    </row>
    <row r="443" spans="1:12">
      <c r="A443" t="s">
        <v>475</v>
      </c>
      <c r="B443" t="s">
        <v>75</v>
      </c>
      <c r="C443" s="52">
        <v>1</v>
      </c>
      <c r="D443" s="52">
        <v>1</v>
      </c>
      <c r="E443" s="52">
        <v>1</v>
      </c>
      <c r="F443" s="52">
        <v>1</v>
      </c>
      <c r="G443" s="52">
        <v>1</v>
      </c>
    </row>
    <row r="444" spans="1:12">
      <c r="A444" t="s">
        <v>555</v>
      </c>
      <c r="B444" t="s">
        <v>75</v>
      </c>
      <c r="C444" s="52" t="s">
        <v>107</v>
      </c>
      <c r="D444" s="52">
        <v>1</v>
      </c>
      <c r="E444" s="52">
        <v>0</v>
      </c>
      <c r="F444" s="52">
        <v>0</v>
      </c>
      <c r="G444" s="52">
        <v>0</v>
      </c>
    </row>
    <row r="445" spans="1:12">
      <c r="A445" t="s">
        <v>480</v>
      </c>
      <c r="B445" t="s">
        <v>75</v>
      </c>
      <c r="C445" s="52">
        <v>1</v>
      </c>
      <c r="D445" s="52">
        <v>1</v>
      </c>
      <c r="E445" s="52">
        <v>0</v>
      </c>
      <c r="F445" s="52">
        <v>1</v>
      </c>
      <c r="G445" s="52">
        <v>1</v>
      </c>
      <c r="I445" s="52" t="s">
        <v>918</v>
      </c>
      <c r="L445" t="s">
        <v>481</v>
      </c>
    </row>
    <row r="446" spans="1:12">
      <c r="A446" t="s">
        <v>919</v>
      </c>
      <c r="B446" t="s">
        <v>75</v>
      </c>
      <c r="C446" s="52">
        <v>1</v>
      </c>
      <c r="D446" s="52">
        <v>1</v>
      </c>
      <c r="E446" s="52">
        <v>1</v>
      </c>
      <c r="F446" s="52">
        <v>1</v>
      </c>
      <c r="G446" s="52">
        <v>1</v>
      </c>
    </row>
    <row r="447" spans="1:12">
      <c r="A447" t="s">
        <v>920</v>
      </c>
      <c r="B447" t="s">
        <v>75</v>
      </c>
      <c r="C447" s="52" t="s">
        <v>107</v>
      </c>
      <c r="D447" s="52" t="s">
        <v>107</v>
      </c>
      <c r="E447" s="52">
        <v>1</v>
      </c>
      <c r="F447" s="52">
        <v>1</v>
      </c>
      <c r="G447" s="52">
        <v>0</v>
      </c>
      <c r="K447" t="s">
        <v>921</v>
      </c>
    </row>
    <row r="448" spans="1:12">
      <c r="A448" t="s">
        <v>922</v>
      </c>
      <c r="B448" t="s">
        <v>75</v>
      </c>
      <c r="C448" s="52" t="s">
        <v>107</v>
      </c>
      <c r="D448" s="52" t="s">
        <v>107</v>
      </c>
      <c r="E448" s="52">
        <v>1</v>
      </c>
      <c r="F448" s="52">
        <v>0</v>
      </c>
      <c r="G448" s="52">
        <v>0</v>
      </c>
      <c r="K448" t="s">
        <v>923</v>
      </c>
    </row>
    <row r="449" spans="1:12">
      <c r="A449" t="s">
        <v>485</v>
      </c>
      <c r="B449" t="s">
        <v>75</v>
      </c>
      <c r="C449" s="52" t="s">
        <v>107</v>
      </c>
      <c r="D449" s="52" t="s">
        <v>107</v>
      </c>
      <c r="E449" s="52" t="s">
        <v>107</v>
      </c>
      <c r="F449" s="52" t="s">
        <v>107</v>
      </c>
      <c r="G449" s="52">
        <v>1</v>
      </c>
    </row>
    <row r="450" spans="1:12">
      <c r="A450" t="s">
        <v>924</v>
      </c>
      <c r="B450" t="s">
        <v>75</v>
      </c>
      <c r="C450" s="52" t="s">
        <v>107</v>
      </c>
      <c r="D450" s="52" t="s">
        <v>107</v>
      </c>
      <c r="E450" s="52" t="s">
        <v>107</v>
      </c>
      <c r="F450" s="52">
        <v>1</v>
      </c>
      <c r="G450" s="52">
        <v>0</v>
      </c>
      <c r="J450" t="s">
        <v>925</v>
      </c>
    </row>
    <row r="451" spans="1:12">
      <c r="A451" t="s">
        <v>488</v>
      </c>
      <c r="B451" t="s">
        <v>75</v>
      </c>
      <c r="C451" s="52" t="s">
        <v>107</v>
      </c>
      <c r="D451" s="52" t="s">
        <v>107</v>
      </c>
      <c r="E451" s="52" t="s">
        <v>107</v>
      </c>
      <c r="F451" s="52">
        <v>1</v>
      </c>
      <c r="G451" s="52">
        <v>0</v>
      </c>
      <c r="J451" t="s">
        <v>926</v>
      </c>
    </row>
    <row r="452" spans="1:12">
      <c r="A452" t="s">
        <v>676</v>
      </c>
      <c r="B452" t="s">
        <v>75</v>
      </c>
      <c r="C452" s="52" t="s">
        <v>107</v>
      </c>
      <c r="D452" s="52">
        <v>1</v>
      </c>
      <c r="E452" s="52">
        <v>0</v>
      </c>
      <c r="F452" s="52">
        <v>1</v>
      </c>
      <c r="G452" s="52">
        <v>0</v>
      </c>
      <c r="J452" t="s">
        <v>927</v>
      </c>
      <c r="K452" t="s">
        <v>928</v>
      </c>
      <c r="L452" t="s">
        <v>929</v>
      </c>
    </row>
    <row r="453" spans="1:12">
      <c r="A453" t="s">
        <v>859</v>
      </c>
      <c r="B453" t="s">
        <v>75</v>
      </c>
      <c r="C453" s="52" t="s">
        <v>107</v>
      </c>
      <c r="D453" s="52">
        <v>1</v>
      </c>
      <c r="E453" s="52">
        <v>0</v>
      </c>
      <c r="F453" s="52">
        <v>0</v>
      </c>
      <c r="G453" s="52">
        <v>0</v>
      </c>
      <c r="K453" t="s">
        <v>930</v>
      </c>
    </row>
    <row r="454" spans="1:12">
      <c r="A454" t="s">
        <v>867</v>
      </c>
      <c r="B454" t="s">
        <v>80</v>
      </c>
      <c r="C454" s="52">
        <v>1</v>
      </c>
      <c r="D454" s="52">
        <v>1</v>
      </c>
      <c r="E454" s="52">
        <v>0</v>
      </c>
      <c r="F454" s="52">
        <v>1</v>
      </c>
      <c r="G454" s="52">
        <v>1</v>
      </c>
    </row>
    <row r="455" spans="1:12">
      <c r="A455" t="s">
        <v>385</v>
      </c>
      <c r="B455" t="s">
        <v>80</v>
      </c>
      <c r="C455" s="52">
        <v>1</v>
      </c>
      <c r="D455" s="52">
        <v>1</v>
      </c>
      <c r="E455" s="52">
        <v>1</v>
      </c>
      <c r="F455" s="52">
        <v>1</v>
      </c>
      <c r="G455" s="52">
        <v>1</v>
      </c>
    </row>
    <row r="456" spans="1:12">
      <c r="A456" t="s">
        <v>562</v>
      </c>
      <c r="B456" t="s">
        <v>80</v>
      </c>
      <c r="C456" s="52" t="s">
        <v>107</v>
      </c>
      <c r="D456" s="52">
        <v>1</v>
      </c>
      <c r="E456" s="52">
        <v>1</v>
      </c>
      <c r="F456" s="52">
        <v>1</v>
      </c>
      <c r="G456" s="52">
        <v>1</v>
      </c>
      <c r="J456" t="s">
        <v>931</v>
      </c>
      <c r="K456" t="s">
        <v>932</v>
      </c>
    </row>
    <row r="457" spans="1:12">
      <c r="A457" t="s">
        <v>389</v>
      </c>
      <c r="B457" t="s">
        <v>80</v>
      </c>
      <c r="C457" s="52" t="s">
        <v>107</v>
      </c>
      <c r="D457" s="52">
        <v>1</v>
      </c>
      <c r="E457" s="52">
        <v>1</v>
      </c>
      <c r="F457" s="52">
        <v>1</v>
      </c>
      <c r="G457" s="52">
        <v>1</v>
      </c>
    </row>
    <row r="458" spans="1:12">
      <c r="A458" t="s">
        <v>695</v>
      </c>
      <c r="B458" t="s">
        <v>80</v>
      </c>
      <c r="C458" s="52">
        <v>1</v>
      </c>
      <c r="D458" s="52">
        <v>0</v>
      </c>
      <c r="E458" s="52">
        <v>1</v>
      </c>
      <c r="F458" s="52">
        <v>0</v>
      </c>
      <c r="G458" s="52">
        <v>1</v>
      </c>
      <c r="H458" s="52" t="s">
        <v>933</v>
      </c>
      <c r="I458" s="52" t="s">
        <v>934</v>
      </c>
      <c r="K458" t="s">
        <v>935</v>
      </c>
      <c r="L458" t="s">
        <v>936</v>
      </c>
    </row>
    <row r="459" spans="1:12">
      <c r="A459" t="s">
        <v>937</v>
      </c>
      <c r="B459" t="s">
        <v>80</v>
      </c>
      <c r="C459" s="52">
        <v>1</v>
      </c>
      <c r="D459" s="52">
        <v>0</v>
      </c>
      <c r="E459" s="52">
        <v>0</v>
      </c>
      <c r="F459" s="52">
        <v>0</v>
      </c>
      <c r="G459" s="52">
        <v>0</v>
      </c>
    </row>
    <row r="460" spans="1:12">
      <c r="A460" t="s">
        <v>406</v>
      </c>
      <c r="B460" t="s">
        <v>80</v>
      </c>
      <c r="C460" s="52">
        <v>1</v>
      </c>
      <c r="D460" s="52">
        <v>1</v>
      </c>
      <c r="E460" s="52">
        <v>1</v>
      </c>
      <c r="F460" s="52">
        <v>1</v>
      </c>
      <c r="G460" s="52">
        <v>1</v>
      </c>
    </row>
    <row r="461" spans="1:12">
      <c r="A461" t="s">
        <v>408</v>
      </c>
      <c r="B461" t="s">
        <v>80</v>
      </c>
      <c r="C461" s="52">
        <v>1</v>
      </c>
      <c r="D461" s="52">
        <v>1</v>
      </c>
      <c r="E461" s="52">
        <v>1</v>
      </c>
      <c r="F461" s="52">
        <v>1</v>
      </c>
      <c r="G461" s="52">
        <v>1</v>
      </c>
    </row>
    <row r="462" spans="1:12">
      <c r="A462" s="34" t="s">
        <v>409</v>
      </c>
      <c r="B462" t="s">
        <v>80</v>
      </c>
      <c r="C462" s="52">
        <v>1</v>
      </c>
      <c r="D462" s="52">
        <v>1</v>
      </c>
      <c r="E462" s="52">
        <v>1</v>
      </c>
      <c r="F462" s="52">
        <v>0</v>
      </c>
      <c r="G462" s="52">
        <v>0</v>
      </c>
    </row>
    <row r="463" spans="1:12">
      <c r="A463" t="s">
        <v>711</v>
      </c>
      <c r="B463" t="s">
        <v>80</v>
      </c>
      <c r="C463" s="52">
        <v>1</v>
      </c>
      <c r="D463" s="52">
        <v>1</v>
      </c>
      <c r="E463" s="52">
        <v>1</v>
      </c>
      <c r="F463" s="52">
        <v>1</v>
      </c>
      <c r="G463" s="52">
        <v>1</v>
      </c>
    </row>
    <row r="464" spans="1:12">
      <c r="A464" t="s">
        <v>421</v>
      </c>
      <c r="B464" t="s">
        <v>80</v>
      </c>
      <c r="C464" s="52">
        <v>1</v>
      </c>
      <c r="D464" s="52">
        <v>1</v>
      </c>
      <c r="E464" s="52">
        <v>1</v>
      </c>
      <c r="F464" s="52">
        <v>1</v>
      </c>
      <c r="G464" s="52">
        <v>1</v>
      </c>
    </row>
    <row r="465" spans="1:12">
      <c r="A465" t="s">
        <v>424</v>
      </c>
      <c r="B465" t="s">
        <v>80</v>
      </c>
      <c r="C465" s="52">
        <v>1</v>
      </c>
      <c r="D465" s="52">
        <v>1</v>
      </c>
      <c r="E465" s="52">
        <v>1</v>
      </c>
      <c r="F465" s="52">
        <v>1</v>
      </c>
      <c r="G465" s="52">
        <v>1</v>
      </c>
    </row>
    <row r="466" spans="1:12">
      <c r="A466" t="s">
        <v>528</v>
      </c>
      <c r="B466" t="s">
        <v>80</v>
      </c>
      <c r="C466" s="52" t="s">
        <v>107</v>
      </c>
      <c r="D466" s="52">
        <v>1</v>
      </c>
      <c r="E466" s="52">
        <v>1</v>
      </c>
      <c r="F466" s="52">
        <v>1</v>
      </c>
      <c r="G466" s="52">
        <v>1</v>
      </c>
    </row>
    <row r="467" spans="1:12">
      <c r="A467" t="s">
        <v>435</v>
      </c>
      <c r="B467" t="s">
        <v>80</v>
      </c>
      <c r="C467" s="52" t="s">
        <v>107</v>
      </c>
      <c r="D467" s="52" t="s">
        <v>107</v>
      </c>
      <c r="E467" s="52" t="s">
        <v>107</v>
      </c>
      <c r="F467" s="52">
        <v>1</v>
      </c>
      <c r="G467" s="52">
        <v>1</v>
      </c>
      <c r="H467" s="52" t="s">
        <v>938</v>
      </c>
      <c r="I467" s="52" t="s">
        <v>531</v>
      </c>
      <c r="J467" t="s">
        <v>939</v>
      </c>
      <c r="L467" t="s">
        <v>532</v>
      </c>
    </row>
    <row r="468" spans="1:12">
      <c r="A468" t="s">
        <v>440</v>
      </c>
      <c r="B468" t="s">
        <v>80</v>
      </c>
      <c r="C468" s="52">
        <v>1</v>
      </c>
      <c r="D468" s="52">
        <v>1</v>
      </c>
      <c r="E468" s="52">
        <v>1</v>
      </c>
      <c r="F468" s="52">
        <v>1</v>
      </c>
      <c r="G468" s="52">
        <v>0</v>
      </c>
      <c r="J468" t="s">
        <v>940</v>
      </c>
      <c r="K468" t="s">
        <v>941</v>
      </c>
    </row>
    <row r="469" spans="1:12">
      <c r="A469" t="s">
        <v>942</v>
      </c>
      <c r="B469" t="s">
        <v>80</v>
      </c>
      <c r="C469" s="52" t="s">
        <v>107</v>
      </c>
      <c r="D469" s="52">
        <v>1</v>
      </c>
      <c r="E469" s="52">
        <v>0</v>
      </c>
      <c r="F469" s="52">
        <v>0</v>
      </c>
      <c r="G469" s="52">
        <v>0</v>
      </c>
      <c r="K469" t="s">
        <v>943</v>
      </c>
    </row>
    <row r="470" spans="1:12">
      <c r="A470" t="s">
        <v>589</v>
      </c>
      <c r="B470" t="s">
        <v>80</v>
      </c>
      <c r="C470" s="52">
        <v>1</v>
      </c>
      <c r="D470" s="52">
        <v>1</v>
      </c>
      <c r="E470" s="52">
        <v>1</v>
      </c>
      <c r="F470" s="52">
        <v>1</v>
      </c>
      <c r="G470" s="52">
        <v>0</v>
      </c>
      <c r="K470" t="s">
        <v>944</v>
      </c>
    </row>
    <row r="471" spans="1:12">
      <c r="A471" t="s">
        <v>945</v>
      </c>
      <c r="B471" t="s">
        <v>80</v>
      </c>
      <c r="C471" s="52">
        <v>1</v>
      </c>
      <c r="D471" s="52">
        <v>1</v>
      </c>
      <c r="E471" s="52">
        <v>1</v>
      </c>
      <c r="F471" s="52">
        <v>1</v>
      </c>
      <c r="G471" s="52">
        <v>1</v>
      </c>
      <c r="K471" t="s">
        <v>946</v>
      </c>
    </row>
    <row r="472" spans="1:12">
      <c r="A472" t="s">
        <v>947</v>
      </c>
      <c r="B472" t="s">
        <v>80</v>
      </c>
      <c r="C472" s="52">
        <v>1</v>
      </c>
      <c r="D472" s="52">
        <v>1</v>
      </c>
      <c r="E472" s="52">
        <v>1</v>
      </c>
      <c r="F472" s="52">
        <v>1</v>
      </c>
      <c r="G472" s="52">
        <v>1</v>
      </c>
      <c r="J472" t="s">
        <v>948</v>
      </c>
      <c r="K472" t="s">
        <v>949</v>
      </c>
    </row>
    <row r="473" spans="1:12">
      <c r="A473" t="s">
        <v>450</v>
      </c>
      <c r="B473" t="s">
        <v>80</v>
      </c>
      <c r="C473" s="52">
        <v>1</v>
      </c>
      <c r="D473" s="52">
        <v>0</v>
      </c>
      <c r="E473" s="52">
        <v>0</v>
      </c>
      <c r="F473" s="52">
        <v>1</v>
      </c>
      <c r="G473" s="52">
        <v>1</v>
      </c>
      <c r="J473" t="s">
        <v>950</v>
      </c>
    </row>
    <row r="474" spans="1:12">
      <c r="A474" s="5" t="s">
        <v>450</v>
      </c>
      <c r="B474" t="s">
        <v>80</v>
      </c>
      <c r="C474" s="52" t="s">
        <v>107</v>
      </c>
      <c r="D474" s="52" t="s">
        <v>107</v>
      </c>
      <c r="E474" s="52" t="s">
        <v>107</v>
      </c>
      <c r="F474" s="52" t="s">
        <v>107</v>
      </c>
      <c r="G474" s="52">
        <v>1</v>
      </c>
      <c r="H474" s="63" t="s">
        <v>940</v>
      </c>
      <c r="I474" s="63" t="s">
        <v>951</v>
      </c>
    </row>
    <row r="475" spans="1:12">
      <c r="A475" t="s">
        <v>454</v>
      </c>
      <c r="B475" t="s">
        <v>80</v>
      </c>
      <c r="C475" s="52" t="s">
        <v>107</v>
      </c>
      <c r="D475" s="52" t="s">
        <v>107</v>
      </c>
      <c r="E475" s="52">
        <v>1</v>
      </c>
      <c r="F475" s="52">
        <v>0</v>
      </c>
      <c r="G475" s="52">
        <v>0</v>
      </c>
      <c r="K475" t="s">
        <v>952</v>
      </c>
    </row>
    <row r="476" spans="1:12">
      <c r="A476" t="s">
        <v>740</v>
      </c>
      <c r="B476" t="s">
        <v>80</v>
      </c>
      <c r="C476" s="52" t="s">
        <v>107</v>
      </c>
      <c r="D476" s="52" t="s">
        <v>107</v>
      </c>
      <c r="E476" s="52" t="s">
        <v>107</v>
      </c>
      <c r="F476" s="52" t="s">
        <v>107</v>
      </c>
      <c r="G476" s="52">
        <v>1</v>
      </c>
      <c r="H476" s="52" t="s">
        <v>953</v>
      </c>
    </row>
    <row r="477" spans="1:12">
      <c r="A477" t="s">
        <v>465</v>
      </c>
      <c r="B477" t="s">
        <v>80</v>
      </c>
      <c r="C477" s="52" t="s">
        <v>107</v>
      </c>
      <c r="D477" s="52" t="s">
        <v>107</v>
      </c>
      <c r="E477" s="52" t="s">
        <v>107</v>
      </c>
      <c r="F477" s="52" t="s">
        <v>107</v>
      </c>
      <c r="G477" s="52">
        <v>1</v>
      </c>
      <c r="H477" s="52" t="s">
        <v>948</v>
      </c>
    </row>
    <row r="478" spans="1:12">
      <c r="A478" t="s">
        <v>954</v>
      </c>
      <c r="B478" t="s">
        <v>80</v>
      </c>
      <c r="C478" s="52">
        <v>1</v>
      </c>
      <c r="D478" s="52">
        <v>0</v>
      </c>
      <c r="E478" s="52">
        <v>0</v>
      </c>
      <c r="F478" s="52">
        <v>0</v>
      </c>
      <c r="G478" s="52">
        <v>0</v>
      </c>
    </row>
    <row r="479" spans="1:12">
      <c r="A479" t="s">
        <v>546</v>
      </c>
      <c r="B479" t="s">
        <v>80</v>
      </c>
      <c r="C479" s="52">
        <v>1</v>
      </c>
      <c r="D479" s="52">
        <v>1</v>
      </c>
      <c r="E479" s="52">
        <v>1</v>
      </c>
      <c r="F479" s="52">
        <v>1</v>
      </c>
      <c r="G479" s="52">
        <v>1</v>
      </c>
    </row>
    <row r="480" spans="1:12">
      <c r="A480" t="s">
        <v>550</v>
      </c>
      <c r="B480" t="s">
        <v>80</v>
      </c>
      <c r="C480" s="52">
        <v>1</v>
      </c>
      <c r="D480" s="52">
        <v>1</v>
      </c>
      <c r="E480" s="52">
        <v>1</v>
      </c>
      <c r="F480" s="52">
        <v>1</v>
      </c>
      <c r="G480" s="52">
        <v>1</v>
      </c>
    </row>
    <row r="481" spans="1:11">
      <c r="A481" t="s">
        <v>471</v>
      </c>
      <c r="B481" t="s">
        <v>80</v>
      </c>
      <c r="C481" s="52">
        <v>1</v>
      </c>
      <c r="D481" s="52">
        <v>1</v>
      </c>
      <c r="E481" s="52">
        <v>1</v>
      </c>
      <c r="F481" s="52">
        <v>1</v>
      </c>
      <c r="G481" s="52">
        <v>1</v>
      </c>
    </row>
    <row r="482" spans="1:11">
      <c r="A482" t="s">
        <v>955</v>
      </c>
      <c r="B482" t="s">
        <v>80</v>
      </c>
      <c r="C482" s="52">
        <v>1</v>
      </c>
      <c r="D482" s="52">
        <v>0</v>
      </c>
      <c r="E482" s="52">
        <v>1</v>
      </c>
      <c r="F482" s="52">
        <v>0</v>
      </c>
      <c r="G482" s="52">
        <v>0</v>
      </c>
    </row>
    <row r="483" spans="1:11">
      <c r="A483" t="s">
        <v>956</v>
      </c>
      <c r="B483" t="s">
        <v>80</v>
      </c>
      <c r="C483" s="52" t="s">
        <v>107</v>
      </c>
      <c r="D483" s="52">
        <v>1</v>
      </c>
      <c r="E483" s="52">
        <v>0</v>
      </c>
      <c r="F483" s="52">
        <v>1</v>
      </c>
      <c r="G483" s="52">
        <v>1</v>
      </c>
      <c r="J483" t="s">
        <v>953</v>
      </c>
      <c r="K483" t="s">
        <v>939</v>
      </c>
    </row>
    <row r="484" spans="1:11">
      <c r="A484" t="s">
        <v>475</v>
      </c>
      <c r="B484" t="s">
        <v>80</v>
      </c>
      <c r="C484" s="52">
        <v>1</v>
      </c>
      <c r="D484" s="52">
        <v>1</v>
      </c>
      <c r="E484" s="52">
        <v>1</v>
      </c>
      <c r="F484" s="52">
        <v>1</v>
      </c>
      <c r="G484" s="52">
        <v>1</v>
      </c>
    </row>
    <row r="485" spans="1:11">
      <c r="A485" t="s">
        <v>555</v>
      </c>
      <c r="B485" t="s">
        <v>80</v>
      </c>
      <c r="C485" s="52" t="s">
        <v>107</v>
      </c>
      <c r="D485" s="52">
        <v>1</v>
      </c>
      <c r="E485" s="52">
        <v>1</v>
      </c>
      <c r="F485" s="52">
        <v>1</v>
      </c>
      <c r="G485" s="52">
        <v>1</v>
      </c>
      <c r="K485" t="s">
        <v>957</v>
      </c>
    </row>
    <row r="486" spans="1:11">
      <c r="A486" t="s">
        <v>958</v>
      </c>
      <c r="B486" t="s">
        <v>80</v>
      </c>
      <c r="C486" s="52">
        <v>1</v>
      </c>
      <c r="D486" s="52">
        <v>0</v>
      </c>
      <c r="E486" s="52">
        <v>0</v>
      </c>
      <c r="F486" s="52">
        <v>0</v>
      </c>
      <c r="G486" s="52">
        <v>0</v>
      </c>
    </row>
    <row r="487" spans="1:11">
      <c r="A487" s="5" t="s">
        <v>959</v>
      </c>
      <c r="B487" t="s">
        <v>80</v>
      </c>
      <c r="C487" s="52" t="s">
        <v>107</v>
      </c>
      <c r="D487" s="52" t="s">
        <v>107</v>
      </c>
      <c r="E487" s="52" t="s">
        <v>107</v>
      </c>
      <c r="F487" s="52" t="s">
        <v>107</v>
      </c>
      <c r="G487" s="52">
        <v>1</v>
      </c>
      <c r="H487" s="63" t="s">
        <v>960</v>
      </c>
      <c r="I487" s="63" t="s">
        <v>961</v>
      </c>
    </row>
    <row r="488" spans="1:11">
      <c r="A488" t="s">
        <v>919</v>
      </c>
      <c r="B488" t="s">
        <v>80</v>
      </c>
      <c r="C488" s="52">
        <v>1</v>
      </c>
      <c r="D488" s="52">
        <v>1</v>
      </c>
      <c r="E488" s="52">
        <v>1</v>
      </c>
      <c r="F488" s="52">
        <v>1</v>
      </c>
      <c r="G488" s="52">
        <v>1</v>
      </c>
    </row>
    <row r="489" spans="1:11">
      <c r="A489" t="s">
        <v>484</v>
      </c>
      <c r="B489" t="s">
        <v>80</v>
      </c>
      <c r="C489" s="52" t="s">
        <v>107</v>
      </c>
      <c r="D489" s="52">
        <v>1</v>
      </c>
      <c r="E489" s="52">
        <v>0</v>
      </c>
      <c r="F489" s="52">
        <v>1</v>
      </c>
      <c r="G489" s="52">
        <v>0</v>
      </c>
    </row>
    <row r="490" spans="1:11">
      <c r="A490" t="s">
        <v>962</v>
      </c>
      <c r="B490" t="s">
        <v>68</v>
      </c>
      <c r="C490" s="52">
        <v>1</v>
      </c>
      <c r="D490" s="52">
        <v>1</v>
      </c>
      <c r="E490" s="52">
        <v>0</v>
      </c>
      <c r="F490" s="52">
        <v>1</v>
      </c>
      <c r="G490" s="52">
        <v>1</v>
      </c>
    </row>
    <row r="491" spans="1:11">
      <c r="A491" t="s">
        <v>561</v>
      </c>
      <c r="B491" t="s">
        <v>68</v>
      </c>
      <c r="C491" s="52">
        <v>1</v>
      </c>
      <c r="D491" s="52">
        <v>1</v>
      </c>
      <c r="E491" s="52">
        <v>1</v>
      </c>
      <c r="F491" s="52">
        <v>1</v>
      </c>
      <c r="G491" s="52">
        <v>1</v>
      </c>
    </row>
    <row r="492" spans="1:11">
      <c r="A492" t="s">
        <v>684</v>
      </c>
      <c r="B492" t="s">
        <v>68</v>
      </c>
      <c r="C492" s="52">
        <v>1</v>
      </c>
      <c r="D492" s="52">
        <v>1</v>
      </c>
      <c r="E492" s="52">
        <v>1</v>
      </c>
      <c r="F492" s="52">
        <v>1</v>
      </c>
      <c r="G492" s="52">
        <v>1</v>
      </c>
    </row>
    <row r="493" spans="1:11">
      <c r="A493" t="s">
        <v>867</v>
      </c>
      <c r="B493" t="s">
        <v>68</v>
      </c>
      <c r="C493" s="52">
        <v>1</v>
      </c>
      <c r="D493" s="52">
        <v>1</v>
      </c>
      <c r="E493" s="52">
        <v>0</v>
      </c>
      <c r="F493" s="52">
        <v>0</v>
      </c>
      <c r="G493" s="52">
        <v>0</v>
      </c>
    </row>
    <row r="494" spans="1:11">
      <c r="A494" t="s">
        <v>963</v>
      </c>
      <c r="B494" t="s">
        <v>68</v>
      </c>
      <c r="C494" s="52">
        <v>1</v>
      </c>
      <c r="D494" s="52">
        <v>0</v>
      </c>
      <c r="E494" s="52">
        <v>1</v>
      </c>
      <c r="F494" s="52">
        <v>0</v>
      </c>
      <c r="G494" s="52">
        <v>0</v>
      </c>
    </row>
    <row r="495" spans="1:11">
      <c r="A495" t="s">
        <v>964</v>
      </c>
      <c r="B495" t="s">
        <v>68</v>
      </c>
      <c r="C495" s="52">
        <v>1</v>
      </c>
      <c r="D495" s="52">
        <v>1</v>
      </c>
      <c r="E495" s="52">
        <v>1</v>
      </c>
      <c r="F495" s="52">
        <v>1</v>
      </c>
      <c r="G495" s="52">
        <v>1</v>
      </c>
      <c r="K495" t="s">
        <v>965</v>
      </c>
    </row>
    <row r="496" spans="1:11">
      <c r="A496" t="s">
        <v>385</v>
      </c>
      <c r="B496" t="s">
        <v>68</v>
      </c>
      <c r="C496" s="52">
        <v>1</v>
      </c>
      <c r="D496" s="52">
        <v>1</v>
      </c>
      <c r="E496" s="52">
        <v>1</v>
      </c>
      <c r="F496" s="52">
        <v>1</v>
      </c>
      <c r="G496" s="52">
        <v>1</v>
      </c>
    </row>
    <row r="497" spans="1:12">
      <c r="A497" t="s">
        <v>966</v>
      </c>
      <c r="B497" t="s">
        <v>68</v>
      </c>
      <c r="C497" s="52" t="s">
        <v>107</v>
      </c>
      <c r="D497" s="52" t="s">
        <v>107</v>
      </c>
      <c r="E497" s="52">
        <v>1</v>
      </c>
      <c r="F497" s="52">
        <v>0</v>
      </c>
      <c r="G497" s="52">
        <v>0</v>
      </c>
      <c r="H497" s="52">
        <v>1</v>
      </c>
      <c r="K497" t="s">
        <v>967</v>
      </c>
    </row>
    <row r="498" spans="1:12">
      <c r="A498" t="s">
        <v>968</v>
      </c>
      <c r="B498" t="s">
        <v>68</v>
      </c>
      <c r="C498" s="52" t="s">
        <v>107</v>
      </c>
      <c r="D498" s="52" t="s">
        <v>107</v>
      </c>
      <c r="E498" s="52" t="s">
        <v>107</v>
      </c>
      <c r="F498" s="52">
        <v>1</v>
      </c>
      <c r="G498" s="52">
        <v>0</v>
      </c>
      <c r="J498" t="s">
        <v>969</v>
      </c>
      <c r="L498" t="s">
        <v>970</v>
      </c>
    </row>
    <row r="499" spans="1:12">
      <c r="A499" t="s">
        <v>691</v>
      </c>
      <c r="B499" t="s">
        <v>68</v>
      </c>
      <c r="C499" s="52">
        <v>1</v>
      </c>
      <c r="D499" s="52">
        <v>1</v>
      </c>
      <c r="E499" s="52">
        <v>1</v>
      </c>
      <c r="F499" s="52">
        <v>1</v>
      </c>
      <c r="G499" s="52">
        <v>1</v>
      </c>
      <c r="K499" t="s">
        <v>971</v>
      </c>
    </row>
    <row r="500" spans="1:12">
      <c r="A500" t="s">
        <v>623</v>
      </c>
      <c r="B500" t="s">
        <v>68</v>
      </c>
      <c r="C500" s="52">
        <v>1</v>
      </c>
      <c r="D500" s="52">
        <v>1</v>
      </c>
      <c r="E500" s="52">
        <v>1</v>
      </c>
      <c r="F500" s="52">
        <v>1</v>
      </c>
      <c r="G500" s="52">
        <v>1</v>
      </c>
      <c r="J500" t="s">
        <v>972</v>
      </c>
      <c r="K500" t="s">
        <v>973</v>
      </c>
      <c r="L500" t="s">
        <v>974</v>
      </c>
    </row>
    <row r="501" spans="1:12">
      <c r="A501" t="s">
        <v>975</v>
      </c>
      <c r="B501" t="s">
        <v>68</v>
      </c>
      <c r="C501" s="52" t="s">
        <v>107</v>
      </c>
      <c r="D501" s="52" t="s">
        <v>107</v>
      </c>
      <c r="E501" s="52">
        <v>1</v>
      </c>
      <c r="F501" s="52">
        <v>0</v>
      </c>
      <c r="G501" s="52">
        <v>0</v>
      </c>
      <c r="K501" t="s">
        <v>976</v>
      </c>
    </row>
    <row r="502" spans="1:12">
      <c r="A502" t="s">
        <v>977</v>
      </c>
      <c r="B502" t="s">
        <v>68</v>
      </c>
      <c r="C502" s="52" t="s">
        <v>107</v>
      </c>
      <c r="D502" s="52" t="s">
        <v>107</v>
      </c>
      <c r="E502" s="52" t="s">
        <v>107</v>
      </c>
      <c r="F502" s="52">
        <v>1</v>
      </c>
      <c r="G502" s="52">
        <v>0</v>
      </c>
      <c r="J502" t="s">
        <v>978</v>
      </c>
      <c r="L502" t="s">
        <v>979</v>
      </c>
    </row>
    <row r="503" spans="1:12">
      <c r="A503" t="s">
        <v>501</v>
      </c>
      <c r="B503" t="s">
        <v>68</v>
      </c>
      <c r="C503" s="52" t="s">
        <v>107</v>
      </c>
      <c r="D503" s="52" t="s">
        <v>107</v>
      </c>
      <c r="E503" s="52">
        <v>1</v>
      </c>
      <c r="F503" s="52">
        <v>1</v>
      </c>
      <c r="G503" s="52">
        <v>1</v>
      </c>
      <c r="K503" t="s">
        <v>980</v>
      </c>
    </row>
    <row r="504" spans="1:12">
      <c r="A504" t="s">
        <v>506</v>
      </c>
      <c r="B504" t="s">
        <v>68</v>
      </c>
      <c r="C504" s="52" t="s">
        <v>107</v>
      </c>
      <c r="D504" s="52" t="s">
        <v>107</v>
      </c>
      <c r="E504" s="52" t="s">
        <v>107</v>
      </c>
      <c r="F504" s="52">
        <v>1</v>
      </c>
      <c r="G504" s="52">
        <v>0</v>
      </c>
      <c r="J504" t="s">
        <v>981</v>
      </c>
      <c r="L504" t="s">
        <v>415</v>
      </c>
    </row>
    <row r="505" spans="1:12">
      <c r="A505" t="s">
        <v>982</v>
      </c>
      <c r="B505" t="s">
        <v>68</v>
      </c>
      <c r="C505" s="52" t="s">
        <v>107</v>
      </c>
      <c r="D505" s="52" t="s">
        <v>107</v>
      </c>
      <c r="E505" s="52" t="s">
        <v>107</v>
      </c>
      <c r="F505" s="52">
        <v>1</v>
      </c>
      <c r="G505" s="52">
        <v>1</v>
      </c>
      <c r="I505" s="52" t="s">
        <v>937</v>
      </c>
      <c r="J505" t="s">
        <v>983</v>
      </c>
      <c r="L505" t="s">
        <v>984</v>
      </c>
    </row>
    <row r="506" spans="1:12">
      <c r="A506" t="s">
        <v>573</v>
      </c>
      <c r="B506" t="s">
        <v>68</v>
      </c>
      <c r="C506" s="52" t="s">
        <v>107</v>
      </c>
      <c r="D506" s="52">
        <v>1</v>
      </c>
      <c r="E506" s="52">
        <v>1</v>
      </c>
      <c r="F506" s="52">
        <v>0</v>
      </c>
      <c r="G506" s="52">
        <v>0</v>
      </c>
      <c r="K506" t="s">
        <v>985</v>
      </c>
    </row>
    <row r="507" spans="1:12">
      <c r="A507" t="s">
        <v>986</v>
      </c>
      <c r="B507" t="s">
        <v>68</v>
      </c>
      <c r="C507" s="52" t="s">
        <v>107</v>
      </c>
      <c r="D507" s="52" t="s">
        <v>107</v>
      </c>
      <c r="E507" s="52" t="s">
        <v>107</v>
      </c>
      <c r="F507" s="52">
        <v>1</v>
      </c>
      <c r="G507" s="52">
        <v>1</v>
      </c>
      <c r="J507" t="s">
        <v>987</v>
      </c>
      <c r="L507" t="s">
        <v>415</v>
      </c>
    </row>
    <row r="508" spans="1:12">
      <c r="A508" t="s">
        <v>399</v>
      </c>
      <c r="B508" t="s">
        <v>68</v>
      </c>
      <c r="C508" s="52" t="s">
        <v>107</v>
      </c>
      <c r="D508" s="52">
        <v>1</v>
      </c>
      <c r="E508" s="52">
        <v>1</v>
      </c>
      <c r="F508" s="52">
        <v>1</v>
      </c>
      <c r="G508" s="52">
        <v>1</v>
      </c>
    </row>
    <row r="509" spans="1:12">
      <c r="A509" t="s">
        <v>400</v>
      </c>
      <c r="B509" t="s">
        <v>68</v>
      </c>
      <c r="C509" s="52" t="s">
        <v>107</v>
      </c>
      <c r="D509" s="52" t="s">
        <v>107</v>
      </c>
      <c r="E509" s="52" t="s">
        <v>107</v>
      </c>
      <c r="F509" s="52">
        <v>1</v>
      </c>
      <c r="G509" s="52">
        <v>0</v>
      </c>
      <c r="J509" t="s">
        <v>988</v>
      </c>
    </row>
    <row r="510" spans="1:12">
      <c r="A510" t="s">
        <v>406</v>
      </c>
      <c r="B510" t="s">
        <v>68</v>
      </c>
      <c r="C510" s="52">
        <v>1</v>
      </c>
      <c r="D510" s="52">
        <v>1</v>
      </c>
      <c r="E510" s="52">
        <v>1</v>
      </c>
      <c r="F510" s="52">
        <v>1</v>
      </c>
      <c r="G510" s="52">
        <v>1</v>
      </c>
    </row>
    <row r="511" spans="1:12">
      <c r="A511" s="34" t="s">
        <v>989</v>
      </c>
      <c r="B511" t="s">
        <v>68</v>
      </c>
      <c r="C511" s="52" t="s">
        <v>107</v>
      </c>
      <c r="D511" s="52" t="s">
        <v>107</v>
      </c>
      <c r="E511" s="52" t="s">
        <v>107</v>
      </c>
      <c r="F511" s="52">
        <v>1</v>
      </c>
      <c r="G511" s="52">
        <v>0</v>
      </c>
      <c r="J511" t="s">
        <v>990</v>
      </c>
    </row>
    <row r="512" spans="1:12">
      <c r="A512" t="s">
        <v>630</v>
      </c>
      <c r="B512" t="s">
        <v>68</v>
      </c>
      <c r="C512" s="52">
        <v>1</v>
      </c>
      <c r="D512" s="52">
        <v>0</v>
      </c>
      <c r="E512" s="52">
        <v>0</v>
      </c>
      <c r="F512" s="52">
        <v>0</v>
      </c>
      <c r="G512" s="52">
        <v>0</v>
      </c>
      <c r="K512" t="s">
        <v>783</v>
      </c>
    </row>
    <row r="513" spans="1:12">
      <c r="A513" s="39" t="s">
        <v>991</v>
      </c>
      <c r="B513" t="s">
        <v>68</v>
      </c>
      <c r="C513" s="52" t="s">
        <v>107</v>
      </c>
      <c r="D513" s="52" t="s">
        <v>107</v>
      </c>
      <c r="E513" s="52">
        <v>1</v>
      </c>
      <c r="F513" s="52">
        <v>1</v>
      </c>
      <c r="G513" s="52">
        <v>0</v>
      </c>
      <c r="J513" t="s">
        <v>992</v>
      </c>
      <c r="K513" t="s">
        <v>993</v>
      </c>
    </row>
    <row r="514" spans="1:12">
      <c r="A514" t="s">
        <v>994</v>
      </c>
      <c r="B514" t="s">
        <v>68</v>
      </c>
      <c r="C514" s="52" t="s">
        <v>107</v>
      </c>
      <c r="D514" s="52" t="s">
        <v>107</v>
      </c>
      <c r="E514" s="52">
        <v>1</v>
      </c>
      <c r="F514" s="52">
        <v>0</v>
      </c>
      <c r="G514" s="52">
        <v>0</v>
      </c>
      <c r="K514" t="s">
        <v>995</v>
      </c>
    </row>
    <row r="515" spans="1:12">
      <c r="A515" s="34" t="s">
        <v>409</v>
      </c>
      <c r="B515" t="s">
        <v>68</v>
      </c>
      <c r="C515" s="52" t="s">
        <v>107</v>
      </c>
      <c r="D515" s="52" t="s">
        <v>107</v>
      </c>
      <c r="E515" s="52">
        <v>1</v>
      </c>
      <c r="F515" s="52">
        <v>1</v>
      </c>
      <c r="G515" s="52">
        <v>1</v>
      </c>
      <c r="K515" t="s">
        <v>996</v>
      </c>
    </row>
    <row r="516" spans="1:12">
      <c r="A516" t="s">
        <v>515</v>
      </c>
      <c r="B516" t="s">
        <v>68</v>
      </c>
      <c r="C516" s="52">
        <v>1</v>
      </c>
      <c r="D516" s="52">
        <v>1</v>
      </c>
      <c r="E516" s="52">
        <v>1</v>
      </c>
      <c r="F516" s="52">
        <v>1</v>
      </c>
      <c r="G516" s="52">
        <v>1</v>
      </c>
    </row>
    <row r="517" spans="1:12">
      <c r="A517" t="s">
        <v>519</v>
      </c>
      <c r="B517" t="s">
        <v>68</v>
      </c>
      <c r="C517" s="52">
        <v>1</v>
      </c>
      <c r="D517" s="52">
        <v>0</v>
      </c>
      <c r="E517" s="52">
        <v>0</v>
      </c>
      <c r="F517" s="52">
        <v>0</v>
      </c>
      <c r="G517" s="52">
        <v>0</v>
      </c>
    </row>
    <row r="518" spans="1:12">
      <c r="A518" t="s">
        <v>707</v>
      </c>
      <c r="B518" t="s">
        <v>68</v>
      </c>
      <c r="C518" s="52" t="s">
        <v>107</v>
      </c>
      <c r="D518" s="52">
        <v>1</v>
      </c>
      <c r="E518" s="52">
        <v>1</v>
      </c>
      <c r="F518" s="52">
        <v>1</v>
      </c>
      <c r="G518" s="52">
        <v>0</v>
      </c>
      <c r="K518" t="s">
        <v>997</v>
      </c>
    </row>
    <row r="519" spans="1:12">
      <c r="A519" t="s">
        <v>998</v>
      </c>
      <c r="B519" t="s">
        <v>68</v>
      </c>
      <c r="C519" s="52">
        <v>1</v>
      </c>
      <c r="D519" s="52">
        <v>0</v>
      </c>
      <c r="E519" s="52">
        <v>1</v>
      </c>
      <c r="F519" s="52">
        <v>0</v>
      </c>
      <c r="G519" s="52">
        <v>0</v>
      </c>
    </row>
    <row r="520" spans="1:12">
      <c r="A520" t="s">
        <v>999</v>
      </c>
      <c r="B520" t="s">
        <v>68</v>
      </c>
      <c r="C520" s="52">
        <v>1</v>
      </c>
      <c r="D520" s="52">
        <v>1</v>
      </c>
      <c r="E520" s="52">
        <v>1</v>
      </c>
      <c r="F520" s="52">
        <v>1</v>
      </c>
      <c r="G520" s="52">
        <v>1</v>
      </c>
      <c r="J520" t="s">
        <v>1000</v>
      </c>
      <c r="K520" t="s">
        <v>1001</v>
      </c>
    </row>
    <row r="521" spans="1:12">
      <c r="A521" t="s">
        <v>522</v>
      </c>
      <c r="B521" t="s">
        <v>68</v>
      </c>
      <c r="C521" s="52">
        <v>1</v>
      </c>
      <c r="D521" s="52">
        <v>1</v>
      </c>
      <c r="E521" s="52">
        <v>1</v>
      </c>
      <c r="F521" s="52">
        <v>0</v>
      </c>
      <c r="G521" s="52">
        <v>0</v>
      </c>
    </row>
    <row r="522" spans="1:12">
      <c r="A522" t="s">
        <v>413</v>
      </c>
      <c r="B522" t="s">
        <v>68</v>
      </c>
      <c r="C522" s="52" t="s">
        <v>107</v>
      </c>
      <c r="D522" s="52">
        <v>1</v>
      </c>
      <c r="E522" s="52">
        <v>1</v>
      </c>
      <c r="F522" s="52">
        <v>1</v>
      </c>
      <c r="G522" s="52">
        <v>1</v>
      </c>
      <c r="K522" t="s">
        <v>1002</v>
      </c>
    </row>
    <row r="523" spans="1:12">
      <c r="A523" t="s">
        <v>1003</v>
      </c>
      <c r="B523" t="s">
        <v>68</v>
      </c>
      <c r="C523" s="52" t="s">
        <v>107</v>
      </c>
      <c r="D523" s="52">
        <v>1</v>
      </c>
      <c r="E523" s="52">
        <v>1</v>
      </c>
      <c r="F523" s="52">
        <v>1</v>
      </c>
      <c r="G523" s="52">
        <v>0</v>
      </c>
      <c r="J523" t="s">
        <v>1004</v>
      </c>
      <c r="K523" t="s">
        <v>1005</v>
      </c>
    </row>
    <row r="524" spans="1:12">
      <c r="A524" t="s">
        <v>815</v>
      </c>
      <c r="B524" t="s">
        <v>68</v>
      </c>
      <c r="C524" s="52">
        <v>1</v>
      </c>
      <c r="D524" s="52">
        <v>1</v>
      </c>
      <c r="E524" s="52">
        <v>0</v>
      </c>
      <c r="F524" s="52">
        <v>1</v>
      </c>
      <c r="G524" s="52">
        <v>0</v>
      </c>
      <c r="J524" t="s">
        <v>1006</v>
      </c>
      <c r="K524" t="s">
        <v>1007</v>
      </c>
    </row>
    <row r="525" spans="1:12">
      <c r="A525" t="s">
        <v>1008</v>
      </c>
      <c r="B525" t="s">
        <v>68</v>
      </c>
      <c r="C525" s="52" t="s">
        <v>107</v>
      </c>
      <c r="D525" s="52" t="s">
        <v>107</v>
      </c>
      <c r="E525" s="52" t="s">
        <v>107</v>
      </c>
      <c r="F525" s="52" t="s">
        <v>107</v>
      </c>
      <c r="G525" s="52">
        <v>1</v>
      </c>
      <c r="H525" s="52" t="s">
        <v>1009</v>
      </c>
      <c r="I525" s="52" t="s">
        <v>1010</v>
      </c>
    </row>
    <row r="526" spans="1:12">
      <c r="A526" t="s">
        <v>1011</v>
      </c>
      <c r="B526" t="s">
        <v>68</v>
      </c>
      <c r="C526" s="52" t="s">
        <v>107</v>
      </c>
      <c r="D526" s="52">
        <v>1</v>
      </c>
      <c r="E526" s="52">
        <v>0</v>
      </c>
      <c r="F526" s="52">
        <v>0</v>
      </c>
      <c r="G526" s="52">
        <v>0</v>
      </c>
      <c r="K526" t="s">
        <v>1012</v>
      </c>
      <c r="L526" t="s">
        <v>1013</v>
      </c>
    </row>
    <row r="527" spans="1:12">
      <c r="A527" t="s">
        <v>423</v>
      </c>
      <c r="B527" t="s">
        <v>68</v>
      </c>
      <c r="C527" s="52">
        <v>1</v>
      </c>
      <c r="D527" s="52">
        <v>0</v>
      </c>
      <c r="E527" s="52">
        <v>0</v>
      </c>
      <c r="F527" s="52">
        <v>1</v>
      </c>
      <c r="G527" s="52">
        <v>0</v>
      </c>
    </row>
    <row r="528" spans="1:12">
      <c r="A528" t="s">
        <v>424</v>
      </c>
      <c r="B528" t="s">
        <v>68</v>
      </c>
      <c r="C528" s="52">
        <v>1</v>
      </c>
      <c r="D528" s="52">
        <v>1</v>
      </c>
      <c r="E528" s="52">
        <v>1</v>
      </c>
      <c r="F528" s="52">
        <v>1</v>
      </c>
      <c r="G528" s="52">
        <v>1</v>
      </c>
    </row>
    <row r="529" spans="1:12">
      <c r="A529" t="s">
        <v>528</v>
      </c>
      <c r="B529" t="s">
        <v>68</v>
      </c>
      <c r="C529" s="52" t="s">
        <v>107</v>
      </c>
      <c r="D529" s="52">
        <v>1</v>
      </c>
      <c r="E529" s="52">
        <v>1</v>
      </c>
      <c r="F529" s="52">
        <v>1</v>
      </c>
      <c r="G529" s="52">
        <v>1</v>
      </c>
    </row>
    <row r="530" spans="1:12">
      <c r="A530" t="s">
        <v>428</v>
      </c>
      <c r="B530" t="s">
        <v>68</v>
      </c>
      <c r="C530" s="52">
        <v>1</v>
      </c>
      <c r="D530" s="52">
        <v>1</v>
      </c>
      <c r="E530" s="52">
        <v>1</v>
      </c>
      <c r="F530" s="52">
        <v>1</v>
      </c>
      <c r="G530" s="52">
        <v>1</v>
      </c>
      <c r="K530" t="s">
        <v>1014</v>
      </c>
    </row>
    <row r="531" spans="1:12">
      <c r="A531" t="s">
        <v>1015</v>
      </c>
      <c r="B531" t="s">
        <v>68</v>
      </c>
      <c r="C531" s="52">
        <v>1</v>
      </c>
      <c r="D531" s="52">
        <v>0</v>
      </c>
      <c r="E531" s="52">
        <v>0</v>
      </c>
      <c r="F531" s="52">
        <v>0</v>
      </c>
      <c r="G531" s="52">
        <v>1</v>
      </c>
      <c r="K531">
        <v>6403</v>
      </c>
    </row>
    <row r="532" spans="1:12">
      <c r="A532" t="s">
        <v>435</v>
      </c>
      <c r="B532" t="s">
        <v>68</v>
      </c>
      <c r="C532" s="52" t="s">
        <v>107</v>
      </c>
      <c r="D532" s="52">
        <v>1</v>
      </c>
      <c r="E532" s="52">
        <v>1</v>
      </c>
      <c r="F532" s="52">
        <v>0</v>
      </c>
      <c r="G532" s="52">
        <v>1</v>
      </c>
      <c r="L532" t="s">
        <v>1016</v>
      </c>
    </row>
    <row r="533" spans="1:12">
      <c r="A533" t="s">
        <v>439</v>
      </c>
      <c r="B533" t="s">
        <v>68</v>
      </c>
      <c r="C533" s="52">
        <v>1</v>
      </c>
      <c r="D533" s="52">
        <v>1</v>
      </c>
      <c r="E533" s="52">
        <v>0</v>
      </c>
      <c r="F533" s="52">
        <v>1</v>
      </c>
      <c r="G533" s="52">
        <v>1</v>
      </c>
    </row>
    <row r="534" spans="1:12">
      <c r="A534" t="s">
        <v>887</v>
      </c>
      <c r="B534" t="s">
        <v>68</v>
      </c>
      <c r="C534" s="52" t="s">
        <v>107</v>
      </c>
      <c r="D534" s="52" t="s">
        <v>107</v>
      </c>
      <c r="E534" s="52">
        <v>1</v>
      </c>
      <c r="F534" s="52">
        <v>1</v>
      </c>
      <c r="G534" s="52">
        <v>0</v>
      </c>
      <c r="J534" t="s">
        <v>1017</v>
      </c>
      <c r="K534" t="s">
        <v>1018</v>
      </c>
    </row>
    <row r="535" spans="1:12">
      <c r="A535" t="s">
        <v>1019</v>
      </c>
      <c r="B535" t="s">
        <v>68</v>
      </c>
      <c r="C535" s="52" t="s">
        <v>107</v>
      </c>
      <c r="D535" s="52" t="s">
        <v>107</v>
      </c>
      <c r="E535" s="52">
        <v>1</v>
      </c>
      <c r="F535" s="52">
        <v>1</v>
      </c>
      <c r="G535" s="52">
        <v>1</v>
      </c>
      <c r="J535" t="s">
        <v>1020</v>
      </c>
      <c r="K535" t="s">
        <v>1021</v>
      </c>
      <c r="L535" t="s">
        <v>1022</v>
      </c>
    </row>
    <row r="536" spans="1:12">
      <c r="A536" t="s">
        <v>942</v>
      </c>
      <c r="B536" t="s">
        <v>68</v>
      </c>
      <c r="C536" s="52">
        <v>1</v>
      </c>
      <c r="D536" s="52">
        <v>0</v>
      </c>
      <c r="E536" s="52">
        <v>0</v>
      </c>
      <c r="F536" s="52">
        <v>0</v>
      </c>
      <c r="G536" s="52">
        <v>0</v>
      </c>
    </row>
    <row r="537" spans="1:12">
      <c r="A537" t="s">
        <v>602</v>
      </c>
      <c r="B537" t="s">
        <v>68</v>
      </c>
      <c r="C537" s="52">
        <v>1</v>
      </c>
      <c r="D537" s="52">
        <v>1</v>
      </c>
      <c r="E537" s="52">
        <v>1</v>
      </c>
      <c r="F537" s="52">
        <v>1</v>
      </c>
      <c r="G537" s="52">
        <v>1</v>
      </c>
    </row>
    <row r="538" spans="1:12">
      <c r="A538" t="s">
        <v>1023</v>
      </c>
      <c r="B538" t="s">
        <v>68</v>
      </c>
      <c r="C538" s="52">
        <v>1</v>
      </c>
      <c r="D538" s="52">
        <v>0</v>
      </c>
      <c r="E538" s="52">
        <v>1</v>
      </c>
      <c r="F538" s="52">
        <v>1</v>
      </c>
      <c r="G538" s="52">
        <v>1</v>
      </c>
      <c r="K538" t="s">
        <v>1024</v>
      </c>
      <c r="L538" t="s">
        <v>783</v>
      </c>
    </row>
    <row r="539" spans="1:12">
      <c r="A539" t="s">
        <v>1025</v>
      </c>
      <c r="B539" t="s">
        <v>68</v>
      </c>
      <c r="C539" s="52" t="s">
        <v>107</v>
      </c>
      <c r="D539" s="52">
        <v>1</v>
      </c>
      <c r="E539" s="52">
        <v>1</v>
      </c>
      <c r="F539" s="52">
        <v>0</v>
      </c>
      <c r="G539" s="52">
        <v>0</v>
      </c>
    </row>
    <row r="540" spans="1:12">
      <c r="A540" t="s">
        <v>1026</v>
      </c>
      <c r="B540" t="s">
        <v>68</v>
      </c>
      <c r="C540" s="52">
        <v>1</v>
      </c>
      <c r="D540" s="52">
        <v>1</v>
      </c>
      <c r="E540" s="52">
        <v>1</v>
      </c>
      <c r="F540" s="52">
        <v>1</v>
      </c>
      <c r="G540" s="52">
        <v>1</v>
      </c>
      <c r="K540" t="s">
        <v>1027</v>
      </c>
    </row>
    <row r="541" spans="1:12">
      <c r="A541" t="s">
        <v>833</v>
      </c>
      <c r="B541" t="s">
        <v>68</v>
      </c>
      <c r="C541" s="52">
        <v>1</v>
      </c>
      <c r="D541" s="52">
        <v>0</v>
      </c>
      <c r="E541" s="52">
        <v>1</v>
      </c>
      <c r="F541" s="52">
        <v>1</v>
      </c>
      <c r="G541" s="52">
        <v>1</v>
      </c>
      <c r="J541" t="s">
        <v>1028</v>
      </c>
      <c r="K541" t="s">
        <v>1029</v>
      </c>
    </row>
    <row r="542" spans="1:12">
      <c r="A542" t="s">
        <v>1030</v>
      </c>
      <c r="B542" t="s">
        <v>68</v>
      </c>
      <c r="C542" s="52">
        <v>1</v>
      </c>
      <c r="D542" s="52">
        <v>0</v>
      </c>
      <c r="E542" s="52">
        <v>0</v>
      </c>
      <c r="F542" s="52">
        <v>1</v>
      </c>
      <c r="G542" s="52">
        <v>0</v>
      </c>
      <c r="J542" t="s">
        <v>1031</v>
      </c>
    </row>
    <row r="543" spans="1:12">
      <c r="A543" t="s">
        <v>1032</v>
      </c>
      <c r="B543" t="s">
        <v>68</v>
      </c>
      <c r="C543" s="52">
        <v>1</v>
      </c>
      <c r="D543" s="52">
        <v>1</v>
      </c>
      <c r="E543" s="52">
        <v>1</v>
      </c>
      <c r="F543" s="52">
        <v>1</v>
      </c>
      <c r="G543" s="52">
        <v>1</v>
      </c>
      <c r="K543" t="s">
        <v>1033</v>
      </c>
    </row>
    <row r="544" spans="1:12">
      <c r="A544" t="s">
        <v>889</v>
      </c>
      <c r="B544" t="s">
        <v>68</v>
      </c>
      <c r="C544" s="52">
        <v>1</v>
      </c>
      <c r="D544" s="52">
        <v>1</v>
      </c>
      <c r="E544" s="52">
        <v>1</v>
      </c>
      <c r="F544" s="52">
        <v>1</v>
      </c>
      <c r="G544" s="52">
        <v>1</v>
      </c>
    </row>
    <row r="545" spans="1:12">
      <c r="A545" t="s">
        <v>1034</v>
      </c>
      <c r="B545" t="s">
        <v>68</v>
      </c>
      <c r="C545" s="52" t="s">
        <v>107</v>
      </c>
      <c r="D545" s="52" t="s">
        <v>107</v>
      </c>
      <c r="E545" s="52" t="s">
        <v>107</v>
      </c>
      <c r="F545" s="52">
        <v>1</v>
      </c>
      <c r="G545" s="52">
        <v>0</v>
      </c>
      <c r="J545" t="s">
        <v>1035</v>
      </c>
      <c r="L545" t="s">
        <v>1036</v>
      </c>
    </row>
    <row r="546" spans="1:12">
      <c r="A546" t="s">
        <v>947</v>
      </c>
      <c r="B546" t="s">
        <v>68</v>
      </c>
      <c r="C546" s="52">
        <v>1</v>
      </c>
      <c r="D546" s="52">
        <v>1</v>
      </c>
      <c r="E546" s="52">
        <v>0</v>
      </c>
      <c r="F546" s="52">
        <v>0</v>
      </c>
      <c r="G546" s="52">
        <v>1</v>
      </c>
    </row>
    <row r="547" spans="1:12">
      <c r="A547" t="s">
        <v>1037</v>
      </c>
      <c r="B547" t="s">
        <v>68</v>
      </c>
      <c r="C547" s="52">
        <v>1</v>
      </c>
      <c r="D547" s="52">
        <v>1</v>
      </c>
      <c r="E547" s="52">
        <v>0</v>
      </c>
      <c r="F547" s="52">
        <v>0</v>
      </c>
      <c r="G547" s="52">
        <v>1</v>
      </c>
      <c r="I547" s="52" t="s">
        <v>1038</v>
      </c>
      <c r="K547" t="s">
        <v>1039</v>
      </c>
    </row>
    <row r="548" spans="1:12">
      <c r="A548" t="s">
        <v>540</v>
      </c>
      <c r="B548" t="s">
        <v>68</v>
      </c>
      <c r="C548" s="52">
        <v>1</v>
      </c>
      <c r="D548" s="52">
        <v>1</v>
      </c>
      <c r="E548" s="52">
        <v>1</v>
      </c>
      <c r="F548" s="52">
        <v>1</v>
      </c>
      <c r="G548" s="52">
        <v>0</v>
      </c>
    </row>
    <row r="549" spans="1:12">
      <c r="A549" t="s">
        <v>541</v>
      </c>
      <c r="B549" t="s">
        <v>68</v>
      </c>
      <c r="C549" s="52" t="s">
        <v>107</v>
      </c>
      <c r="D549" s="52">
        <v>1</v>
      </c>
      <c r="E549" s="52">
        <v>0</v>
      </c>
      <c r="F549" s="52">
        <v>0</v>
      </c>
      <c r="G549" s="52">
        <v>0</v>
      </c>
    </row>
    <row r="550" spans="1:12">
      <c r="A550" t="s">
        <v>1040</v>
      </c>
      <c r="B550" t="s">
        <v>68</v>
      </c>
      <c r="C550" s="52" t="s">
        <v>107</v>
      </c>
      <c r="D550" s="52">
        <v>1</v>
      </c>
      <c r="E550" s="52">
        <v>1</v>
      </c>
      <c r="F550" s="52">
        <v>0</v>
      </c>
      <c r="G550" s="52">
        <v>0</v>
      </c>
      <c r="K550" t="s">
        <v>1041</v>
      </c>
    </row>
    <row r="551" spans="1:12">
      <c r="A551" t="s">
        <v>745</v>
      </c>
      <c r="B551" t="s">
        <v>68</v>
      </c>
      <c r="C551" s="52" t="s">
        <v>107</v>
      </c>
      <c r="D551" s="52" t="s">
        <v>107</v>
      </c>
      <c r="E551" s="52">
        <v>1</v>
      </c>
      <c r="F551" s="52">
        <v>0</v>
      </c>
      <c r="G551" s="52">
        <v>0</v>
      </c>
      <c r="K551" t="s">
        <v>1042</v>
      </c>
    </row>
    <row r="552" spans="1:12">
      <c r="A552" t="s">
        <v>1043</v>
      </c>
      <c r="B552" t="s">
        <v>68</v>
      </c>
      <c r="C552" s="52">
        <v>1</v>
      </c>
      <c r="D552" s="52">
        <v>1</v>
      </c>
      <c r="E552" s="52">
        <v>1</v>
      </c>
      <c r="F552" s="52">
        <v>1</v>
      </c>
      <c r="G552" s="52">
        <v>1</v>
      </c>
      <c r="K552">
        <v>6500</v>
      </c>
    </row>
    <row r="553" spans="1:12">
      <c r="A553" t="s">
        <v>1044</v>
      </c>
      <c r="B553" t="s">
        <v>68</v>
      </c>
      <c r="C553" s="52">
        <v>1</v>
      </c>
      <c r="D553" s="52">
        <v>0</v>
      </c>
      <c r="E553" s="52">
        <v>0</v>
      </c>
      <c r="F553" s="52">
        <v>0</v>
      </c>
      <c r="G553" s="52">
        <v>0</v>
      </c>
    </row>
    <row r="554" spans="1:12">
      <c r="A554" t="s">
        <v>900</v>
      </c>
      <c r="B554" t="s">
        <v>68</v>
      </c>
      <c r="C554" s="52" t="s">
        <v>107</v>
      </c>
      <c r="D554" s="52">
        <v>1</v>
      </c>
      <c r="E554" s="52">
        <v>0</v>
      </c>
      <c r="F554" s="52">
        <v>0</v>
      </c>
      <c r="G554" s="52">
        <v>0</v>
      </c>
      <c r="K554">
        <v>6490</v>
      </c>
      <c r="L554" t="s">
        <v>1045</v>
      </c>
    </row>
    <row r="555" spans="1:12">
      <c r="A555" t="s">
        <v>750</v>
      </c>
      <c r="B555" t="s">
        <v>68</v>
      </c>
      <c r="C555" s="52" t="s">
        <v>107</v>
      </c>
      <c r="D555" s="52">
        <v>1</v>
      </c>
      <c r="E555" s="52">
        <v>1</v>
      </c>
      <c r="F555" s="52">
        <v>0</v>
      </c>
      <c r="G555" s="52">
        <v>1</v>
      </c>
      <c r="K555" t="s">
        <v>1046</v>
      </c>
    </row>
    <row r="556" spans="1:12">
      <c r="A556" t="s">
        <v>456</v>
      </c>
      <c r="B556" t="s">
        <v>68</v>
      </c>
      <c r="C556" s="52">
        <v>1</v>
      </c>
      <c r="D556" s="52">
        <v>1</v>
      </c>
      <c r="E556" s="52">
        <v>1</v>
      </c>
      <c r="F556" s="52">
        <v>1</v>
      </c>
      <c r="G556" s="52">
        <v>1</v>
      </c>
      <c r="J556" t="s">
        <v>1047</v>
      </c>
    </row>
    <row r="557" spans="1:12">
      <c r="A557" t="s">
        <v>753</v>
      </c>
      <c r="B557" t="s">
        <v>68</v>
      </c>
      <c r="C557" s="52" t="s">
        <v>107</v>
      </c>
      <c r="D557" s="52">
        <v>1</v>
      </c>
      <c r="E557" s="52">
        <v>0</v>
      </c>
      <c r="F557" s="52">
        <v>0</v>
      </c>
      <c r="G557" s="52">
        <v>0</v>
      </c>
      <c r="K557" t="s">
        <v>1048</v>
      </c>
    </row>
    <row r="558" spans="1:12">
      <c r="A558" t="s">
        <v>1049</v>
      </c>
      <c r="B558" t="s">
        <v>68</v>
      </c>
      <c r="C558" s="52" t="s">
        <v>107</v>
      </c>
      <c r="D558" s="52">
        <v>1</v>
      </c>
      <c r="E558" s="52">
        <v>1</v>
      </c>
      <c r="F558" s="52">
        <v>0</v>
      </c>
      <c r="G558" s="52">
        <v>1</v>
      </c>
    </row>
    <row r="559" spans="1:12">
      <c r="A559" t="s">
        <v>904</v>
      </c>
      <c r="B559" t="s">
        <v>68</v>
      </c>
      <c r="G559" s="52">
        <v>1</v>
      </c>
    </row>
    <row r="560" spans="1:12">
      <c r="A560" t="s">
        <v>465</v>
      </c>
      <c r="B560" t="s">
        <v>68</v>
      </c>
      <c r="C560" s="52">
        <v>1</v>
      </c>
      <c r="D560" s="52">
        <v>1</v>
      </c>
      <c r="E560" s="52">
        <v>1</v>
      </c>
      <c r="F560" s="52">
        <v>1</v>
      </c>
      <c r="G560" s="52">
        <v>0</v>
      </c>
      <c r="J560" t="s">
        <v>1050</v>
      </c>
      <c r="K560" t="s">
        <v>1051</v>
      </c>
      <c r="L560" t="s">
        <v>1052</v>
      </c>
    </row>
    <row r="561" spans="1:12">
      <c r="A561" t="s">
        <v>1053</v>
      </c>
      <c r="B561" t="s">
        <v>68</v>
      </c>
      <c r="C561" s="52" t="s">
        <v>107</v>
      </c>
      <c r="D561" s="52" t="s">
        <v>107</v>
      </c>
      <c r="E561" s="52">
        <v>1</v>
      </c>
      <c r="F561" s="52">
        <v>1</v>
      </c>
      <c r="G561" s="52">
        <v>1</v>
      </c>
      <c r="J561" t="s">
        <v>1054</v>
      </c>
      <c r="K561" t="s">
        <v>1055</v>
      </c>
    </row>
    <row r="562" spans="1:12">
      <c r="A562" t="s">
        <v>468</v>
      </c>
      <c r="B562" t="s">
        <v>68</v>
      </c>
      <c r="C562" s="52">
        <v>1</v>
      </c>
      <c r="D562" s="52">
        <v>1</v>
      </c>
      <c r="E562" s="52">
        <v>1</v>
      </c>
      <c r="F562" s="52">
        <v>1</v>
      </c>
      <c r="G562" s="52">
        <v>1</v>
      </c>
    </row>
    <row r="563" spans="1:12">
      <c r="A563" t="s">
        <v>1056</v>
      </c>
      <c r="B563" t="s">
        <v>68</v>
      </c>
      <c r="C563" s="52">
        <v>1</v>
      </c>
      <c r="D563" s="52">
        <v>1</v>
      </c>
      <c r="E563" s="52">
        <v>1</v>
      </c>
      <c r="F563" s="52">
        <v>1</v>
      </c>
      <c r="G563" s="52">
        <v>1</v>
      </c>
      <c r="K563" t="s">
        <v>1057</v>
      </c>
    </row>
    <row r="564" spans="1:12">
      <c r="A564" t="s">
        <v>661</v>
      </c>
      <c r="B564" t="s">
        <v>68</v>
      </c>
      <c r="C564" s="52">
        <v>1</v>
      </c>
      <c r="D564" s="52">
        <v>1</v>
      </c>
      <c r="E564" s="52">
        <v>0</v>
      </c>
      <c r="F564" s="52">
        <v>1</v>
      </c>
      <c r="G564" s="52">
        <v>1</v>
      </c>
    </row>
    <row r="565" spans="1:12">
      <c r="A565" t="s">
        <v>1058</v>
      </c>
      <c r="B565" t="s">
        <v>68</v>
      </c>
      <c r="C565" s="52">
        <v>1</v>
      </c>
      <c r="D565" s="52">
        <v>1</v>
      </c>
      <c r="E565" s="52">
        <v>1</v>
      </c>
      <c r="F565" s="52">
        <v>1</v>
      </c>
      <c r="G565" s="52">
        <v>1</v>
      </c>
      <c r="J565" t="s">
        <v>1059</v>
      </c>
      <c r="K565" t="s">
        <v>1060</v>
      </c>
    </row>
    <row r="566" spans="1:12">
      <c r="A566" t="s">
        <v>1061</v>
      </c>
      <c r="B566" t="s">
        <v>68</v>
      </c>
      <c r="C566" s="52" t="s">
        <v>107</v>
      </c>
      <c r="D566" s="52" t="s">
        <v>107</v>
      </c>
      <c r="E566" s="52" t="s">
        <v>107</v>
      </c>
      <c r="F566" s="52">
        <v>1</v>
      </c>
      <c r="G566" s="52">
        <v>0</v>
      </c>
      <c r="J566" t="s">
        <v>1062</v>
      </c>
      <c r="L566" t="s">
        <v>1063</v>
      </c>
    </row>
    <row r="567" spans="1:12">
      <c r="A567" t="s">
        <v>667</v>
      </c>
      <c r="B567" t="s">
        <v>68</v>
      </c>
      <c r="C567" s="52" t="s">
        <v>107</v>
      </c>
      <c r="D567" s="52">
        <v>1</v>
      </c>
      <c r="E567" s="52">
        <v>1</v>
      </c>
      <c r="F567" s="52">
        <v>1</v>
      </c>
      <c r="G567" s="52">
        <v>1</v>
      </c>
    </row>
    <row r="568" spans="1:12">
      <c r="A568" t="s">
        <v>911</v>
      </c>
      <c r="B568" t="s">
        <v>68</v>
      </c>
      <c r="C568" s="52">
        <v>1</v>
      </c>
      <c r="D568" s="52">
        <v>1</v>
      </c>
      <c r="E568" s="52">
        <v>1</v>
      </c>
      <c r="F568" s="52">
        <v>1</v>
      </c>
      <c r="G568" s="52">
        <v>1</v>
      </c>
      <c r="K568" t="s">
        <v>1064</v>
      </c>
      <c r="L568" t="s">
        <v>1065</v>
      </c>
    </row>
    <row r="569" spans="1:12">
      <c r="A569" t="s">
        <v>769</v>
      </c>
      <c r="B569" t="s">
        <v>68</v>
      </c>
      <c r="C569" s="52">
        <v>1</v>
      </c>
      <c r="D569" s="52">
        <v>1</v>
      </c>
      <c r="E569" s="52">
        <v>1</v>
      </c>
      <c r="F569" s="52">
        <v>1</v>
      </c>
      <c r="G569" s="52">
        <v>1</v>
      </c>
      <c r="K569" t="s">
        <v>1066</v>
      </c>
      <c r="L569" t="s">
        <v>1067</v>
      </c>
    </row>
    <row r="570" spans="1:12">
      <c r="A570" t="s">
        <v>1068</v>
      </c>
      <c r="B570" t="s">
        <v>68</v>
      </c>
      <c r="C570" s="52" t="s">
        <v>107</v>
      </c>
      <c r="D570" s="52" t="s">
        <v>107</v>
      </c>
      <c r="E570" s="52">
        <v>1</v>
      </c>
      <c r="F570" s="52">
        <v>0</v>
      </c>
      <c r="G570" s="52">
        <v>0</v>
      </c>
      <c r="K570" t="s">
        <v>1069</v>
      </c>
      <c r="L570" t="s">
        <v>1070</v>
      </c>
    </row>
    <row r="571" spans="1:12">
      <c r="A571" t="s">
        <v>471</v>
      </c>
      <c r="B571" t="s">
        <v>68</v>
      </c>
      <c r="C571" s="52">
        <v>1</v>
      </c>
      <c r="D571" s="52">
        <v>0</v>
      </c>
      <c r="E571" s="52">
        <v>0</v>
      </c>
      <c r="F571" s="52">
        <v>0</v>
      </c>
      <c r="G571" s="52">
        <v>0</v>
      </c>
    </row>
    <row r="572" spans="1:12">
      <c r="A572" t="s">
        <v>609</v>
      </c>
      <c r="B572" t="s">
        <v>68</v>
      </c>
      <c r="C572" s="52">
        <v>1</v>
      </c>
      <c r="D572" s="52">
        <v>0</v>
      </c>
      <c r="E572" s="52">
        <v>1</v>
      </c>
      <c r="F572" s="52">
        <v>1</v>
      </c>
      <c r="G572" s="52">
        <v>1</v>
      </c>
      <c r="K572" t="s">
        <v>1071</v>
      </c>
      <c r="L572" t="s">
        <v>610</v>
      </c>
    </row>
    <row r="573" spans="1:12">
      <c r="A573" t="s">
        <v>1072</v>
      </c>
      <c r="B573" t="s">
        <v>68</v>
      </c>
      <c r="C573" s="52" t="s">
        <v>107</v>
      </c>
      <c r="D573" s="52" t="s">
        <v>107</v>
      </c>
      <c r="E573" s="52">
        <v>1</v>
      </c>
      <c r="F573" s="52">
        <v>0</v>
      </c>
      <c r="G573" s="52">
        <v>0</v>
      </c>
      <c r="K573" t="s">
        <v>1073</v>
      </c>
    </row>
    <row r="574" spans="1:12">
      <c r="A574" t="s">
        <v>672</v>
      </c>
      <c r="B574" t="s">
        <v>68</v>
      </c>
      <c r="C574" s="52">
        <v>1</v>
      </c>
      <c r="D574" s="52">
        <v>1</v>
      </c>
      <c r="E574" s="52">
        <v>1</v>
      </c>
      <c r="F574" s="52">
        <v>1</v>
      </c>
      <c r="G574" s="52">
        <v>1</v>
      </c>
    </row>
    <row r="575" spans="1:12">
      <c r="A575" t="s">
        <v>1074</v>
      </c>
      <c r="B575" t="s">
        <v>68</v>
      </c>
      <c r="C575" s="52" t="s">
        <v>107</v>
      </c>
      <c r="D575" s="52" t="s">
        <v>107</v>
      </c>
      <c r="E575" s="52">
        <v>1</v>
      </c>
      <c r="F575" s="52">
        <v>0</v>
      </c>
      <c r="G575" s="52">
        <v>0</v>
      </c>
      <c r="K575" t="s">
        <v>1075</v>
      </c>
      <c r="L575" t="s">
        <v>1076</v>
      </c>
    </row>
    <row r="576" spans="1:12">
      <c r="A576" t="s">
        <v>1077</v>
      </c>
      <c r="B576" t="s">
        <v>68</v>
      </c>
      <c r="C576" s="52">
        <v>1</v>
      </c>
      <c r="D576" s="52">
        <v>1</v>
      </c>
      <c r="E576" s="52">
        <v>1</v>
      </c>
      <c r="F576" s="52">
        <v>1</v>
      </c>
      <c r="G576" s="52">
        <v>1</v>
      </c>
      <c r="K576" t="s">
        <v>1078</v>
      </c>
      <c r="L576" t="s">
        <v>1079</v>
      </c>
    </row>
    <row r="577" spans="1:12">
      <c r="A577" t="s">
        <v>1080</v>
      </c>
      <c r="B577" t="s">
        <v>68</v>
      </c>
      <c r="C577" s="52" t="s">
        <v>107</v>
      </c>
      <c r="D577" s="52">
        <v>1</v>
      </c>
      <c r="E577" s="52">
        <v>1</v>
      </c>
      <c r="F577" s="52">
        <v>1</v>
      </c>
      <c r="G577" s="52">
        <v>1</v>
      </c>
      <c r="K577" t="s">
        <v>1081</v>
      </c>
      <c r="L577" t="s">
        <v>1082</v>
      </c>
    </row>
    <row r="578" spans="1:12">
      <c r="A578" t="s">
        <v>1083</v>
      </c>
      <c r="B578" t="s">
        <v>68</v>
      </c>
      <c r="C578" s="52" t="s">
        <v>107</v>
      </c>
      <c r="D578" s="52">
        <v>1</v>
      </c>
      <c r="E578" s="52">
        <v>0</v>
      </c>
      <c r="F578" s="52">
        <v>0</v>
      </c>
      <c r="G578" s="52">
        <v>0</v>
      </c>
      <c r="K578">
        <v>6491</v>
      </c>
      <c r="L578" t="s">
        <v>1084</v>
      </c>
    </row>
    <row r="579" spans="1:12">
      <c r="A579" t="s">
        <v>612</v>
      </c>
      <c r="B579" t="s">
        <v>68</v>
      </c>
      <c r="C579" s="52">
        <v>1</v>
      </c>
      <c r="D579" s="52">
        <v>1</v>
      </c>
      <c r="E579" s="52">
        <v>1</v>
      </c>
      <c r="F579" s="52">
        <v>1</v>
      </c>
      <c r="G579" s="52">
        <v>0</v>
      </c>
      <c r="K579" t="s">
        <v>1085</v>
      </c>
    </row>
    <row r="580" spans="1:12">
      <c r="A580" t="s">
        <v>484</v>
      </c>
      <c r="B580" t="s">
        <v>68</v>
      </c>
      <c r="C580" s="52">
        <v>1</v>
      </c>
      <c r="D580" s="52">
        <v>0</v>
      </c>
      <c r="E580" s="52">
        <v>0</v>
      </c>
      <c r="F580" s="52">
        <v>1</v>
      </c>
      <c r="G580" s="52">
        <v>1</v>
      </c>
    </row>
    <row r="581" spans="1:12">
      <c r="A581" t="s">
        <v>1086</v>
      </c>
      <c r="B581" t="s">
        <v>68</v>
      </c>
      <c r="C581" s="52">
        <v>1</v>
      </c>
      <c r="D581" s="52">
        <v>1</v>
      </c>
      <c r="E581" s="52">
        <v>1</v>
      </c>
      <c r="F581" s="52">
        <v>0</v>
      </c>
      <c r="G581" s="52">
        <v>0</v>
      </c>
    </row>
    <row r="582" spans="1:12">
      <c r="A582" t="s">
        <v>615</v>
      </c>
      <c r="B582" t="s">
        <v>68</v>
      </c>
      <c r="C582" s="52">
        <v>1</v>
      </c>
      <c r="D582" s="52">
        <v>0</v>
      </c>
      <c r="E582" s="52">
        <v>0</v>
      </c>
      <c r="F582" s="52">
        <v>0</v>
      </c>
      <c r="G582" s="52">
        <v>0</v>
      </c>
      <c r="L582" t="s">
        <v>617</v>
      </c>
    </row>
    <row r="583" spans="1:12">
      <c r="A583" t="s">
        <v>558</v>
      </c>
      <c r="B583" t="s">
        <v>68</v>
      </c>
      <c r="C583" s="52" t="s">
        <v>107</v>
      </c>
      <c r="D583" s="52" t="s">
        <v>107</v>
      </c>
      <c r="E583" s="52">
        <v>1</v>
      </c>
      <c r="F583" s="52">
        <v>0</v>
      </c>
      <c r="G583" s="52">
        <v>0</v>
      </c>
      <c r="K583" t="s">
        <v>1087</v>
      </c>
    </row>
    <row r="584" spans="1:12">
      <c r="A584" t="s">
        <v>558</v>
      </c>
      <c r="B584" t="s">
        <v>68</v>
      </c>
      <c r="C584" s="52" t="s">
        <v>107</v>
      </c>
      <c r="D584" s="52" t="s">
        <v>107</v>
      </c>
      <c r="E584" s="52">
        <v>1</v>
      </c>
      <c r="F584" s="52">
        <v>0</v>
      </c>
      <c r="G584" s="52">
        <v>0</v>
      </c>
      <c r="K584" t="s">
        <v>1088</v>
      </c>
      <c r="L584" t="s">
        <v>1089</v>
      </c>
    </row>
    <row r="585" spans="1:12">
      <c r="A585" t="s">
        <v>558</v>
      </c>
      <c r="B585" t="s">
        <v>68</v>
      </c>
      <c r="C585" s="52" t="s">
        <v>107</v>
      </c>
      <c r="D585" s="52" t="s">
        <v>107</v>
      </c>
      <c r="E585" s="52">
        <v>1</v>
      </c>
      <c r="F585" s="52">
        <v>0</v>
      </c>
      <c r="G585" s="52">
        <v>0</v>
      </c>
      <c r="K585" t="s">
        <v>1090</v>
      </c>
    </row>
    <row r="586" spans="1:12">
      <c r="A586" t="s">
        <v>558</v>
      </c>
      <c r="B586" t="s">
        <v>68</v>
      </c>
      <c r="C586" s="52" t="s">
        <v>107</v>
      </c>
      <c r="D586" s="52" t="s">
        <v>107</v>
      </c>
      <c r="E586" s="52">
        <v>1</v>
      </c>
      <c r="F586" s="52">
        <v>0</v>
      </c>
      <c r="G586" s="52">
        <v>0</v>
      </c>
      <c r="K586" t="s">
        <v>1091</v>
      </c>
      <c r="L586" t="s">
        <v>1092</v>
      </c>
    </row>
    <row r="587" spans="1:12">
      <c r="A587" t="s">
        <v>558</v>
      </c>
      <c r="B587" t="s">
        <v>68</v>
      </c>
      <c r="C587" s="52" t="s">
        <v>107</v>
      </c>
      <c r="D587" s="52" t="s">
        <v>107</v>
      </c>
      <c r="E587" s="52">
        <v>1</v>
      </c>
      <c r="F587" s="52">
        <v>0</v>
      </c>
      <c r="G587" s="52">
        <v>0</v>
      </c>
      <c r="K587" t="s">
        <v>1093</v>
      </c>
    </row>
    <row r="588" spans="1:12">
      <c r="A588" t="s">
        <v>558</v>
      </c>
      <c r="B588" t="s">
        <v>68</v>
      </c>
      <c r="C588" s="52" t="s">
        <v>107</v>
      </c>
      <c r="D588" s="52" t="s">
        <v>107</v>
      </c>
      <c r="E588" s="52" t="s">
        <v>107</v>
      </c>
      <c r="F588" s="52">
        <v>1</v>
      </c>
      <c r="G588" s="52">
        <v>0</v>
      </c>
      <c r="J588" t="s">
        <v>1094</v>
      </c>
      <c r="L588" t="s">
        <v>1095</v>
      </c>
    </row>
    <row r="589" spans="1:12">
      <c r="A589" t="s">
        <v>558</v>
      </c>
      <c r="B589" t="s">
        <v>68</v>
      </c>
      <c r="C589" s="52" t="s">
        <v>107</v>
      </c>
      <c r="D589" s="52" t="s">
        <v>107</v>
      </c>
      <c r="E589" s="52" t="s">
        <v>107</v>
      </c>
      <c r="F589" s="52">
        <v>1</v>
      </c>
      <c r="G589" s="52">
        <v>0</v>
      </c>
      <c r="J589" t="s">
        <v>1096</v>
      </c>
      <c r="L589" t="s">
        <v>1097</v>
      </c>
    </row>
    <row r="590" spans="1:12">
      <c r="A590" t="s">
        <v>558</v>
      </c>
      <c r="B590" t="s">
        <v>68</v>
      </c>
      <c r="C590" s="52" t="s">
        <v>107</v>
      </c>
      <c r="D590" s="52" t="s">
        <v>107</v>
      </c>
      <c r="E590" s="52">
        <v>1</v>
      </c>
      <c r="F590" s="52">
        <v>0</v>
      </c>
      <c r="G590" s="52">
        <v>0</v>
      </c>
      <c r="K590" t="s">
        <v>1098</v>
      </c>
      <c r="L590" t="s">
        <v>1099</v>
      </c>
    </row>
    <row r="591" spans="1:12">
      <c r="A591" t="s">
        <v>1100</v>
      </c>
      <c r="B591" t="s">
        <v>68</v>
      </c>
      <c r="C591" s="52" t="s">
        <v>107</v>
      </c>
      <c r="D591" s="52">
        <v>1</v>
      </c>
      <c r="E591" s="52">
        <v>1</v>
      </c>
      <c r="F591" s="52">
        <v>1</v>
      </c>
      <c r="G591" s="52">
        <v>1</v>
      </c>
      <c r="K591" t="s">
        <v>1101</v>
      </c>
    </row>
    <row r="592" spans="1:12">
      <c r="A592" t="s">
        <v>485</v>
      </c>
      <c r="B592" t="s">
        <v>68</v>
      </c>
      <c r="C592" s="52">
        <v>1</v>
      </c>
      <c r="D592" s="52">
        <v>0</v>
      </c>
      <c r="E592" s="52">
        <v>1</v>
      </c>
      <c r="F592" s="52">
        <v>1</v>
      </c>
      <c r="G592" s="52">
        <v>1</v>
      </c>
    </row>
    <row r="593" spans="1:12">
      <c r="A593" t="s">
        <v>488</v>
      </c>
      <c r="B593" t="s">
        <v>68</v>
      </c>
      <c r="C593" s="52">
        <v>1</v>
      </c>
      <c r="D593" s="52">
        <v>1</v>
      </c>
      <c r="E593" s="52">
        <v>1</v>
      </c>
      <c r="F593" s="52">
        <v>1</v>
      </c>
      <c r="G593" s="52">
        <v>0</v>
      </c>
    </row>
    <row r="594" spans="1:12">
      <c r="A594" t="s">
        <v>859</v>
      </c>
      <c r="B594" t="s">
        <v>68</v>
      </c>
      <c r="C594" s="52" t="s">
        <v>107</v>
      </c>
      <c r="D594" s="52" t="s">
        <v>107</v>
      </c>
      <c r="E594" s="52" t="s">
        <v>107</v>
      </c>
      <c r="F594" s="52" t="s">
        <v>107</v>
      </c>
      <c r="G594" s="52">
        <v>1</v>
      </c>
      <c r="H594" s="52" t="s">
        <v>1102</v>
      </c>
    </row>
    <row r="595" spans="1:12">
      <c r="A595" s="34" t="s">
        <v>1103</v>
      </c>
      <c r="B595" t="s">
        <v>68</v>
      </c>
      <c r="C595" s="52" t="s">
        <v>107</v>
      </c>
      <c r="D595" s="52">
        <v>1</v>
      </c>
      <c r="E595" s="52">
        <v>0</v>
      </c>
      <c r="F595" s="52">
        <v>1</v>
      </c>
      <c r="G595" s="52">
        <v>0</v>
      </c>
      <c r="J595" t="s">
        <v>1104</v>
      </c>
      <c r="K595" t="s">
        <v>1105</v>
      </c>
      <c r="L595" t="s">
        <v>1106</v>
      </c>
    </row>
    <row r="596" spans="1:12">
      <c r="A596" t="s">
        <v>1107</v>
      </c>
      <c r="B596" t="s">
        <v>68</v>
      </c>
      <c r="C596" s="52" t="s">
        <v>107</v>
      </c>
      <c r="D596" s="52">
        <v>1</v>
      </c>
      <c r="E596" s="52">
        <v>1</v>
      </c>
      <c r="F596" s="52">
        <v>1</v>
      </c>
      <c r="G596" s="52">
        <v>0</v>
      </c>
      <c r="J596" t="s">
        <v>1108</v>
      </c>
      <c r="K596" t="s">
        <v>1109</v>
      </c>
    </row>
    <row r="597" spans="1:12">
      <c r="B597" t="s">
        <v>68</v>
      </c>
      <c r="G597" s="52">
        <v>1</v>
      </c>
      <c r="H597" s="52">
        <v>99</v>
      </c>
      <c r="I597" t="s">
        <v>1110</v>
      </c>
    </row>
    <row r="598" spans="1:12">
      <c r="B598" t="s">
        <v>68</v>
      </c>
      <c r="G598" s="52">
        <v>1</v>
      </c>
      <c r="H598" s="52">
        <v>103</v>
      </c>
      <c r="I598" s="52" t="s">
        <v>1111</v>
      </c>
    </row>
    <row r="599" spans="1:12">
      <c r="B599" t="s">
        <v>68</v>
      </c>
      <c r="G599" s="52">
        <v>1</v>
      </c>
      <c r="H599" s="52">
        <v>105</v>
      </c>
      <c r="I599" t="s">
        <v>1112</v>
      </c>
    </row>
    <row r="600" spans="1:12">
      <c r="A600" t="s">
        <v>1113</v>
      </c>
      <c r="B600" t="s">
        <v>68</v>
      </c>
      <c r="C600" s="52">
        <v>0</v>
      </c>
      <c r="D600" s="52">
        <v>0</v>
      </c>
      <c r="E600" s="52">
        <v>0</v>
      </c>
      <c r="F600" s="52">
        <v>0</v>
      </c>
      <c r="G600" s="52">
        <v>1</v>
      </c>
      <c r="H600" s="52">
        <v>106</v>
      </c>
      <c r="I600" s="52" t="s">
        <v>1114</v>
      </c>
    </row>
    <row r="601" spans="1:12">
      <c r="B601" t="s">
        <v>68</v>
      </c>
      <c r="G601" s="52">
        <v>1</v>
      </c>
      <c r="H601" s="52">
        <v>107</v>
      </c>
      <c r="I601" s="52" t="s">
        <v>1115</v>
      </c>
    </row>
    <row r="602" spans="1:12">
      <c r="B602" t="s">
        <v>68</v>
      </c>
      <c r="G602" s="52">
        <v>1</v>
      </c>
      <c r="H602" s="52">
        <v>108</v>
      </c>
      <c r="I602" s="52" t="s">
        <v>1116</v>
      </c>
    </row>
    <row r="603" spans="1:12">
      <c r="B603" t="s">
        <v>68</v>
      </c>
      <c r="G603" s="52">
        <v>1</v>
      </c>
      <c r="H603" s="52">
        <v>111</v>
      </c>
      <c r="I603" s="52" t="s">
        <v>1110</v>
      </c>
    </row>
    <row r="604" spans="1:12">
      <c r="B604" t="s">
        <v>68</v>
      </c>
      <c r="G604" s="52">
        <v>1</v>
      </c>
      <c r="H604" s="52">
        <v>112</v>
      </c>
    </row>
    <row r="605" spans="1:12">
      <c r="A605" t="s">
        <v>561</v>
      </c>
      <c r="B605" t="s">
        <v>65</v>
      </c>
      <c r="C605" s="52">
        <v>1</v>
      </c>
      <c r="D605" s="52">
        <v>0</v>
      </c>
      <c r="E605" s="52">
        <v>0</v>
      </c>
      <c r="F605" s="52">
        <v>0</v>
      </c>
      <c r="G605" s="52">
        <v>0</v>
      </c>
    </row>
    <row r="606" spans="1:12">
      <c r="A606" t="s">
        <v>384</v>
      </c>
      <c r="B606" t="s">
        <v>65</v>
      </c>
      <c r="C606" s="52">
        <v>1</v>
      </c>
      <c r="D606" s="52">
        <v>1</v>
      </c>
      <c r="E606" s="52">
        <v>0</v>
      </c>
      <c r="F606" s="52">
        <v>1</v>
      </c>
      <c r="G606" s="52">
        <v>1</v>
      </c>
    </row>
    <row r="607" spans="1:12">
      <c r="A607" t="s">
        <v>562</v>
      </c>
      <c r="B607" t="s">
        <v>65</v>
      </c>
      <c r="C607" s="52">
        <v>1</v>
      </c>
      <c r="D607" s="52">
        <v>1</v>
      </c>
      <c r="E607" s="52">
        <v>1</v>
      </c>
      <c r="F607" s="52">
        <v>1</v>
      </c>
      <c r="G607" s="52">
        <v>1</v>
      </c>
      <c r="J607" t="s">
        <v>1117</v>
      </c>
      <c r="K607">
        <v>4556</v>
      </c>
    </row>
    <row r="608" spans="1:12">
      <c r="A608" t="s">
        <v>389</v>
      </c>
      <c r="B608" t="s">
        <v>65</v>
      </c>
      <c r="C608" s="52">
        <v>1</v>
      </c>
      <c r="D608" s="52">
        <v>1</v>
      </c>
      <c r="E608" s="52">
        <v>1</v>
      </c>
      <c r="F608" s="52">
        <v>1</v>
      </c>
      <c r="G608" s="52">
        <v>1</v>
      </c>
    </row>
    <row r="609" spans="1:12">
      <c r="A609" t="s">
        <v>501</v>
      </c>
      <c r="B609" t="s">
        <v>65</v>
      </c>
      <c r="C609" s="52">
        <v>1</v>
      </c>
      <c r="D609" s="52">
        <v>0</v>
      </c>
      <c r="E609" s="52">
        <v>1</v>
      </c>
      <c r="F609" s="52">
        <v>1</v>
      </c>
      <c r="G609" s="52">
        <v>1</v>
      </c>
    </row>
    <row r="610" spans="1:12">
      <c r="A610" t="s">
        <v>504</v>
      </c>
      <c r="B610" t="s">
        <v>65</v>
      </c>
      <c r="C610" s="52" t="s">
        <v>107</v>
      </c>
      <c r="D610" s="52">
        <v>1</v>
      </c>
      <c r="E610" s="52">
        <v>1</v>
      </c>
      <c r="F610" s="52">
        <v>1</v>
      </c>
      <c r="G610" s="52">
        <v>0</v>
      </c>
    </row>
    <row r="611" spans="1:12">
      <c r="A611" t="s">
        <v>393</v>
      </c>
      <c r="B611" t="s">
        <v>65</v>
      </c>
      <c r="C611" s="52">
        <v>1</v>
      </c>
      <c r="D611" s="52">
        <v>1</v>
      </c>
      <c r="E611" s="52">
        <v>1</v>
      </c>
      <c r="F611" s="52">
        <v>0</v>
      </c>
      <c r="G611" s="52">
        <v>0</v>
      </c>
      <c r="L611" t="s">
        <v>395</v>
      </c>
    </row>
    <row r="612" spans="1:12">
      <c r="A612" t="s">
        <v>393</v>
      </c>
      <c r="B612" t="s">
        <v>65</v>
      </c>
      <c r="C612" s="52" t="s">
        <v>107</v>
      </c>
      <c r="D612" s="52" t="s">
        <v>107</v>
      </c>
      <c r="E612" s="52" t="s">
        <v>107</v>
      </c>
      <c r="F612" s="52">
        <v>1</v>
      </c>
      <c r="G612" s="52">
        <v>0</v>
      </c>
      <c r="J612" t="s">
        <v>1118</v>
      </c>
      <c r="L612" s="34" t="s">
        <v>1119</v>
      </c>
    </row>
    <row r="613" spans="1:12">
      <c r="A613" t="s">
        <v>399</v>
      </c>
      <c r="B613" t="s">
        <v>65</v>
      </c>
      <c r="C613" s="52">
        <v>1</v>
      </c>
      <c r="D613" s="52">
        <v>1</v>
      </c>
      <c r="E613" s="52">
        <v>1</v>
      </c>
      <c r="F613" s="52">
        <v>1</v>
      </c>
      <c r="G613" s="52">
        <v>1</v>
      </c>
    </row>
    <row r="614" spans="1:12">
      <c r="A614" t="s">
        <v>400</v>
      </c>
      <c r="B614" t="s">
        <v>65</v>
      </c>
      <c r="C614" s="52">
        <v>1</v>
      </c>
      <c r="D614" s="52">
        <v>1</v>
      </c>
      <c r="E614" s="52">
        <v>1</v>
      </c>
      <c r="F614" s="52">
        <v>1</v>
      </c>
      <c r="G614" s="52">
        <v>1</v>
      </c>
      <c r="K614" t="s">
        <v>1120</v>
      </c>
    </row>
    <row r="615" spans="1:12">
      <c r="A615" t="s">
        <v>406</v>
      </c>
      <c r="B615" t="s">
        <v>65</v>
      </c>
      <c r="C615" s="52">
        <v>1</v>
      </c>
      <c r="D615" s="52">
        <v>0</v>
      </c>
      <c r="E615" s="52">
        <v>0</v>
      </c>
      <c r="F615" s="52">
        <v>0</v>
      </c>
      <c r="G615" s="52">
        <v>0</v>
      </c>
    </row>
    <row r="616" spans="1:12">
      <c r="A616" t="s">
        <v>1121</v>
      </c>
      <c r="B616" t="s">
        <v>65</v>
      </c>
      <c r="C616" s="52" t="s">
        <v>107</v>
      </c>
      <c r="D616" s="52">
        <v>1</v>
      </c>
      <c r="E616" s="52">
        <v>1</v>
      </c>
      <c r="F616" s="52">
        <v>1</v>
      </c>
      <c r="G616" s="52">
        <v>0</v>
      </c>
      <c r="K616" t="s">
        <v>1122</v>
      </c>
    </row>
    <row r="617" spans="1:12">
      <c r="A617" t="s">
        <v>408</v>
      </c>
      <c r="B617" t="s">
        <v>65</v>
      </c>
      <c r="C617" s="52" t="s">
        <v>107</v>
      </c>
      <c r="D617" s="52">
        <v>1</v>
      </c>
      <c r="E617" s="52">
        <v>1</v>
      </c>
      <c r="F617" s="52">
        <v>1</v>
      </c>
      <c r="G617" s="52">
        <v>1</v>
      </c>
    </row>
    <row r="618" spans="1:12">
      <c r="A618" t="s">
        <v>515</v>
      </c>
      <c r="B618" t="s">
        <v>65</v>
      </c>
      <c r="C618" s="52">
        <v>1</v>
      </c>
      <c r="D618" s="52">
        <v>1</v>
      </c>
      <c r="E618" s="52">
        <v>1</v>
      </c>
      <c r="F618" s="52">
        <v>1</v>
      </c>
      <c r="G618" s="52">
        <v>1</v>
      </c>
    </row>
    <row r="619" spans="1:12">
      <c r="A619" t="s">
        <v>1123</v>
      </c>
      <c r="B619" t="s">
        <v>65</v>
      </c>
      <c r="C619" s="52" t="s">
        <v>107</v>
      </c>
      <c r="D619" s="52" t="s">
        <v>107</v>
      </c>
      <c r="E619" s="52" t="s">
        <v>107</v>
      </c>
      <c r="F619" s="52">
        <v>1</v>
      </c>
      <c r="G619" s="52">
        <v>0</v>
      </c>
      <c r="J619" t="s">
        <v>1124</v>
      </c>
    </row>
    <row r="620" spans="1:12">
      <c r="A620" t="s">
        <v>878</v>
      </c>
      <c r="B620" t="s">
        <v>65</v>
      </c>
      <c r="C620" s="52">
        <v>1</v>
      </c>
      <c r="D620" s="52">
        <v>1</v>
      </c>
      <c r="E620" s="52">
        <v>1</v>
      </c>
      <c r="F620" s="52">
        <v>1</v>
      </c>
      <c r="G620" s="52">
        <v>1</v>
      </c>
      <c r="L620" t="s">
        <v>1125</v>
      </c>
    </row>
    <row r="621" spans="1:12">
      <c r="A621" t="s">
        <v>416</v>
      </c>
      <c r="B621" t="s">
        <v>65</v>
      </c>
      <c r="C621" s="52">
        <v>1</v>
      </c>
      <c r="D621" s="52">
        <v>1</v>
      </c>
      <c r="E621" s="52">
        <v>1</v>
      </c>
      <c r="F621" s="52">
        <v>1</v>
      </c>
      <c r="G621" s="52">
        <v>1</v>
      </c>
      <c r="J621" t="s">
        <v>1126</v>
      </c>
      <c r="K621" t="s">
        <v>1127</v>
      </c>
    </row>
    <row r="622" spans="1:12">
      <c r="A622" t="s">
        <v>717</v>
      </c>
      <c r="B622" t="s">
        <v>65</v>
      </c>
      <c r="C622" s="52">
        <v>1</v>
      </c>
      <c r="D622" s="52">
        <v>1</v>
      </c>
      <c r="E622" s="52">
        <v>1</v>
      </c>
      <c r="F622" s="52">
        <v>0</v>
      </c>
      <c r="G622" s="52">
        <v>0</v>
      </c>
      <c r="K622" t="s">
        <v>1128</v>
      </c>
      <c r="L622" t="s">
        <v>1129</v>
      </c>
    </row>
    <row r="623" spans="1:12">
      <c r="A623" t="s">
        <v>419</v>
      </c>
      <c r="B623" t="s">
        <v>65</v>
      </c>
      <c r="C623" s="52">
        <v>1</v>
      </c>
      <c r="D623" s="52">
        <v>1</v>
      </c>
      <c r="E623" s="52">
        <v>1</v>
      </c>
      <c r="F623" s="52">
        <v>0</v>
      </c>
      <c r="G623" s="52">
        <v>0</v>
      </c>
    </row>
    <row r="624" spans="1:12">
      <c r="A624" t="s">
        <v>421</v>
      </c>
      <c r="B624" t="s">
        <v>65</v>
      </c>
      <c r="C624" s="52">
        <v>1</v>
      </c>
      <c r="D624" s="52">
        <v>1</v>
      </c>
      <c r="E624" s="52">
        <v>0</v>
      </c>
      <c r="F624" s="52">
        <v>1</v>
      </c>
      <c r="G624" s="52">
        <v>0</v>
      </c>
    </row>
    <row r="625" spans="1:11">
      <c r="A625" t="s">
        <v>422</v>
      </c>
      <c r="B625" t="s">
        <v>65</v>
      </c>
      <c r="C625" s="52">
        <v>1</v>
      </c>
      <c r="D625" s="52">
        <v>1</v>
      </c>
      <c r="E625" s="52">
        <v>1</v>
      </c>
      <c r="F625" s="52">
        <v>1</v>
      </c>
      <c r="G625" s="52">
        <v>1</v>
      </c>
    </row>
    <row r="626" spans="1:11">
      <c r="A626" t="s">
        <v>645</v>
      </c>
      <c r="B626" t="s">
        <v>65</v>
      </c>
      <c r="C626" s="52">
        <v>1</v>
      </c>
      <c r="D626" s="52">
        <v>1</v>
      </c>
      <c r="E626" s="52">
        <v>1</v>
      </c>
      <c r="F626" s="52">
        <v>1</v>
      </c>
      <c r="G626" s="52">
        <v>0</v>
      </c>
      <c r="K626" t="s">
        <v>1130</v>
      </c>
    </row>
    <row r="627" spans="1:11">
      <c r="A627" t="s">
        <v>1131</v>
      </c>
      <c r="B627" t="s">
        <v>65</v>
      </c>
      <c r="C627" s="52">
        <v>1</v>
      </c>
      <c r="D627" s="52">
        <v>0</v>
      </c>
      <c r="E627" s="52">
        <v>0</v>
      </c>
      <c r="F627" s="52">
        <v>1</v>
      </c>
      <c r="G627" s="52">
        <v>0</v>
      </c>
    </row>
    <row r="628" spans="1:11">
      <c r="A628" t="s">
        <v>1132</v>
      </c>
      <c r="B628" t="s">
        <v>65</v>
      </c>
      <c r="C628" s="52" t="s">
        <v>107</v>
      </c>
      <c r="D628" s="52" t="s">
        <v>107</v>
      </c>
      <c r="E628" s="52">
        <v>1</v>
      </c>
      <c r="F628" s="52">
        <v>0</v>
      </c>
      <c r="G628" s="52">
        <v>0</v>
      </c>
      <c r="K628" t="s">
        <v>1133</v>
      </c>
    </row>
    <row r="629" spans="1:11">
      <c r="A629" t="s">
        <v>424</v>
      </c>
      <c r="B629" t="s">
        <v>65</v>
      </c>
      <c r="C629" s="52">
        <v>1</v>
      </c>
      <c r="D629" s="52">
        <v>1</v>
      </c>
      <c r="E629" s="52">
        <v>1</v>
      </c>
      <c r="F629" s="52">
        <v>1</v>
      </c>
      <c r="G629" s="52">
        <v>1</v>
      </c>
    </row>
    <row r="630" spans="1:11">
      <c r="A630" t="s">
        <v>435</v>
      </c>
      <c r="B630" t="s">
        <v>65</v>
      </c>
      <c r="C630" s="52">
        <v>1</v>
      </c>
      <c r="D630" s="52">
        <v>1</v>
      </c>
      <c r="E630" s="52">
        <v>1</v>
      </c>
      <c r="F630" s="52">
        <v>1</v>
      </c>
      <c r="G630" s="52">
        <v>1</v>
      </c>
      <c r="I630" s="52" t="s">
        <v>1134</v>
      </c>
      <c r="J630" t="s">
        <v>1135</v>
      </c>
    </row>
    <row r="631" spans="1:11">
      <c r="A631" t="s">
        <v>887</v>
      </c>
      <c r="B631" t="s">
        <v>65</v>
      </c>
      <c r="C631" s="52" t="s">
        <v>107</v>
      </c>
      <c r="D631" s="52">
        <v>1</v>
      </c>
      <c r="E631" s="52">
        <v>1</v>
      </c>
      <c r="F631" s="52">
        <v>1</v>
      </c>
      <c r="G631" s="52">
        <v>1</v>
      </c>
      <c r="K631" t="s">
        <v>1136</v>
      </c>
    </row>
    <row r="632" spans="1:11">
      <c r="A632" t="s">
        <v>446</v>
      </c>
      <c r="B632" t="s">
        <v>65</v>
      </c>
      <c r="C632" s="52">
        <v>1</v>
      </c>
      <c r="D632" s="52">
        <v>1</v>
      </c>
      <c r="E632" s="52">
        <v>1</v>
      </c>
      <c r="F632" s="52">
        <v>1</v>
      </c>
      <c r="G632" s="52">
        <v>1</v>
      </c>
      <c r="K632" t="s">
        <v>1137</v>
      </c>
    </row>
    <row r="633" spans="1:11">
      <c r="A633" t="s">
        <v>602</v>
      </c>
      <c r="B633" t="s">
        <v>65</v>
      </c>
      <c r="C633" s="52" t="s">
        <v>107</v>
      </c>
      <c r="D633" s="52">
        <v>1</v>
      </c>
      <c r="E633" s="52">
        <v>0</v>
      </c>
      <c r="F633" s="52">
        <v>1</v>
      </c>
      <c r="G633" s="52">
        <v>0</v>
      </c>
    </row>
    <row r="634" spans="1:11">
      <c r="A634" s="34" t="s">
        <v>1032</v>
      </c>
      <c r="B634" t="s">
        <v>65</v>
      </c>
      <c r="C634" s="52" t="s">
        <v>107</v>
      </c>
      <c r="D634" s="52" t="s">
        <v>107</v>
      </c>
      <c r="E634" s="52">
        <v>1</v>
      </c>
      <c r="F634" s="52">
        <v>0</v>
      </c>
      <c r="G634" s="52">
        <v>0</v>
      </c>
      <c r="K634" t="s">
        <v>1138</v>
      </c>
    </row>
    <row r="635" spans="1:11">
      <c r="A635" t="s">
        <v>537</v>
      </c>
      <c r="B635" t="s">
        <v>65</v>
      </c>
      <c r="C635" s="52">
        <v>1</v>
      </c>
      <c r="D635" s="52">
        <v>1</v>
      </c>
      <c r="E635" s="52">
        <v>1</v>
      </c>
      <c r="F635" s="52">
        <v>1</v>
      </c>
      <c r="G635" s="52">
        <v>1</v>
      </c>
      <c r="J635" t="s">
        <v>1139</v>
      </c>
      <c r="K635" t="s">
        <v>1140</v>
      </c>
    </row>
    <row r="636" spans="1:11">
      <c r="A636" t="s">
        <v>538</v>
      </c>
      <c r="B636" t="s">
        <v>65</v>
      </c>
      <c r="C636" s="52" t="s">
        <v>107</v>
      </c>
      <c r="D636" s="52">
        <v>1</v>
      </c>
      <c r="E636" s="52">
        <v>0</v>
      </c>
      <c r="F636" s="52">
        <v>0</v>
      </c>
      <c r="G636" s="52">
        <v>0</v>
      </c>
      <c r="K636" t="s">
        <v>1141</v>
      </c>
    </row>
    <row r="637" spans="1:11">
      <c r="A637" t="s">
        <v>450</v>
      </c>
      <c r="B637" t="s">
        <v>65</v>
      </c>
      <c r="C637" s="52">
        <v>1</v>
      </c>
      <c r="D637" s="52">
        <v>1</v>
      </c>
      <c r="E637" s="52">
        <v>1</v>
      </c>
      <c r="F637" s="52">
        <v>1</v>
      </c>
      <c r="G637" s="52">
        <v>1</v>
      </c>
      <c r="J637" t="s">
        <v>1142</v>
      </c>
      <c r="K637" t="s">
        <v>1143</v>
      </c>
    </row>
    <row r="638" spans="1:11">
      <c r="A638" t="s">
        <v>452</v>
      </c>
      <c r="B638" t="s">
        <v>65</v>
      </c>
      <c r="C638" s="52">
        <v>1</v>
      </c>
      <c r="D638" s="52">
        <v>1</v>
      </c>
      <c r="E638" s="52">
        <v>1</v>
      </c>
      <c r="F638" s="52">
        <v>1</v>
      </c>
      <c r="G638" s="52">
        <v>1</v>
      </c>
    </row>
    <row r="639" spans="1:11">
      <c r="A639" t="s">
        <v>655</v>
      </c>
      <c r="B639" t="s">
        <v>65</v>
      </c>
      <c r="C639" s="52" t="s">
        <v>107</v>
      </c>
      <c r="D639" s="52" t="s">
        <v>107</v>
      </c>
      <c r="E639" s="52">
        <v>1</v>
      </c>
      <c r="F639" s="52">
        <v>1</v>
      </c>
      <c r="G639" s="52">
        <v>1</v>
      </c>
      <c r="J639" t="s">
        <v>1144</v>
      </c>
      <c r="K639" t="s">
        <v>1145</v>
      </c>
    </row>
    <row r="640" spans="1:11">
      <c r="A640" t="s">
        <v>1146</v>
      </c>
      <c r="B640" t="s">
        <v>65</v>
      </c>
      <c r="C640" s="52">
        <v>1</v>
      </c>
      <c r="D640" s="52">
        <v>0</v>
      </c>
      <c r="E640" s="52">
        <v>0</v>
      </c>
      <c r="F640" s="52">
        <v>0</v>
      </c>
      <c r="G640" s="52">
        <v>0</v>
      </c>
    </row>
    <row r="641" spans="1:12">
      <c r="A641" t="s">
        <v>540</v>
      </c>
      <c r="B641" t="s">
        <v>65</v>
      </c>
      <c r="C641" s="52">
        <v>1</v>
      </c>
      <c r="D641" s="52">
        <v>1</v>
      </c>
      <c r="E641" s="52">
        <v>1</v>
      </c>
      <c r="F641" s="52">
        <v>0</v>
      </c>
      <c r="G641" s="52">
        <v>0</v>
      </c>
    </row>
    <row r="642" spans="1:12">
      <c r="A642" t="s">
        <v>740</v>
      </c>
      <c r="B642" t="s">
        <v>65</v>
      </c>
      <c r="C642" s="52">
        <v>1</v>
      </c>
      <c r="D642" s="52">
        <v>0</v>
      </c>
      <c r="E642" s="52">
        <v>0</v>
      </c>
      <c r="F642" s="52">
        <v>0</v>
      </c>
      <c r="G642" s="52">
        <v>0</v>
      </c>
      <c r="L642" t="s">
        <v>741</v>
      </c>
    </row>
    <row r="643" spans="1:12">
      <c r="A643" t="s">
        <v>745</v>
      </c>
      <c r="B643" t="s">
        <v>65</v>
      </c>
      <c r="C643" s="52" t="s">
        <v>107</v>
      </c>
      <c r="D643" s="52" t="s">
        <v>107</v>
      </c>
      <c r="E643" s="52">
        <v>1</v>
      </c>
      <c r="F643" s="52">
        <v>0</v>
      </c>
      <c r="G643" s="52">
        <v>0</v>
      </c>
      <c r="K643" t="s">
        <v>1147</v>
      </c>
    </row>
    <row r="644" spans="1:12">
      <c r="A644" t="s">
        <v>457</v>
      </c>
      <c r="B644" t="s">
        <v>65</v>
      </c>
      <c r="C644" s="52">
        <v>1</v>
      </c>
      <c r="D644" s="52">
        <v>1</v>
      </c>
      <c r="E644" s="52">
        <v>1</v>
      </c>
      <c r="F644" s="52">
        <v>1</v>
      </c>
      <c r="G644" s="52">
        <v>0</v>
      </c>
      <c r="J644" t="s">
        <v>1148</v>
      </c>
      <c r="L644" t="s">
        <v>1149</v>
      </c>
    </row>
    <row r="645" spans="1:12">
      <c r="A645" t="s">
        <v>465</v>
      </c>
      <c r="B645" t="s">
        <v>65</v>
      </c>
      <c r="C645" s="52">
        <v>1</v>
      </c>
      <c r="D645" s="52">
        <v>1</v>
      </c>
      <c r="E645" s="52">
        <v>1</v>
      </c>
      <c r="F645" s="52">
        <v>1</v>
      </c>
      <c r="G645" s="52">
        <v>1</v>
      </c>
      <c r="L645" t="s">
        <v>607</v>
      </c>
    </row>
    <row r="646" spans="1:12">
      <c r="A646" t="s">
        <v>608</v>
      </c>
      <c r="B646" t="s">
        <v>65</v>
      </c>
      <c r="C646" s="52" t="s">
        <v>107</v>
      </c>
      <c r="D646" s="52">
        <v>1</v>
      </c>
      <c r="E646" s="52">
        <v>0</v>
      </c>
      <c r="F646" s="52">
        <v>1</v>
      </c>
      <c r="G646" s="52">
        <v>0</v>
      </c>
    </row>
    <row r="647" spans="1:12">
      <c r="A647" t="s">
        <v>468</v>
      </c>
      <c r="B647" t="s">
        <v>65</v>
      </c>
      <c r="C647" s="52">
        <v>1</v>
      </c>
      <c r="D647" s="52">
        <v>1</v>
      </c>
      <c r="E647" s="52">
        <v>1</v>
      </c>
      <c r="F647" s="52">
        <v>1</v>
      </c>
      <c r="G647" s="52">
        <v>1</v>
      </c>
    </row>
    <row r="648" spans="1:12">
      <c r="A648" t="s">
        <v>760</v>
      </c>
      <c r="B648" t="s">
        <v>65</v>
      </c>
      <c r="C648" s="52">
        <v>1</v>
      </c>
      <c r="D648" s="52">
        <v>1</v>
      </c>
      <c r="E648" s="52">
        <v>0</v>
      </c>
      <c r="F648" s="52">
        <v>0</v>
      </c>
      <c r="G648" s="52">
        <v>0</v>
      </c>
      <c r="K648" t="s">
        <v>1150</v>
      </c>
    </row>
    <row r="649" spans="1:12">
      <c r="A649" t="s">
        <v>667</v>
      </c>
      <c r="B649" t="s">
        <v>65</v>
      </c>
      <c r="C649" s="52">
        <v>1</v>
      </c>
      <c r="D649" s="52">
        <v>1</v>
      </c>
      <c r="E649" s="52">
        <v>1</v>
      </c>
      <c r="F649" s="52">
        <v>1</v>
      </c>
      <c r="G649" s="52">
        <v>1</v>
      </c>
    </row>
    <row r="650" spans="1:12">
      <c r="A650" t="s">
        <v>470</v>
      </c>
      <c r="B650" t="s">
        <v>65</v>
      </c>
      <c r="C650" s="52">
        <v>1</v>
      </c>
      <c r="D650" s="52">
        <v>1</v>
      </c>
      <c r="E650" s="52">
        <v>1</v>
      </c>
      <c r="F650" s="52">
        <v>1</v>
      </c>
      <c r="G650" s="52">
        <v>1</v>
      </c>
      <c r="J650" t="s">
        <v>1151</v>
      </c>
      <c r="K650" t="s">
        <v>1152</v>
      </c>
    </row>
    <row r="651" spans="1:12">
      <c r="A651" t="s">
        <v>911</v>
      </c>
      <c r="B651" t="s">
        <v>65</v>
      </c>
      <c r="C651" s="52" t="s">
        <v>107</v>
      </c>
      <c r="D651" s="52" t="s">
        <v>107</v>
      </c>
      <c r="E651" s="52" t="s">
        <v>107</v>
      </c>
      <c r="F651" s="52">
        <v>1</v>
      </c>
      <c r="G651" s="52">
        <v>0</v>
      </c>
      <c r="J651" t="s">
        <v>1153</v>
      </c>
      <c r="L651" t="s">
        <v>1154</v>
      </c>
    </row>
    <row r="652" spans="1:12">
      <c r="A652" t="s">
        <v>471</v>
      </c>
      <c r="B652" t="s">
        <v>65</v>
      </c>
      <c r="C652" s="52">
        <v>1</v>
      </c>
      <c r="D652" s="52">
        <v>1</v>
      </c>
      <c r="E652" s="52">
        <v>1</v>
      </c>
      <c r="F652" s="52">
        <v>1</v>
      </c>
      <c r="G652" s="52">
        <v>1</v>
      </c>
    </row>
    <row r="653" spans="1:12">
      <c r="A653" t="s">
        <v>475</v>
      </c>
      <c r="B653" t="s">
        <v>65</v>
      </c>
      <c r="C653" s="52">
        <v>1</v>
      </c>
      <c r="D653" s="52">
        <v>1</v>
      </c>
      <c r="E653" s="52">
        <v>1</v>
      </c>
      <c r="F653" s="52">
        <v>1</v>
      </c>
      <c r="G653" s="52">
        <v>0</v>
      </c>
    </row>
    <row r="654" spans="1:12">
      <c r="A654" t="s">
        <v>555</v>
      </c>
      <c r="B654" t="s">
        <v>65</v>
      </c>
      <c r="C654" s="52" t="s">
        <v>107</v>
      </c>
      <c r="D654" s="52">
        <v>1</v>
      </c>
      <c r="E654" s="52">
        <v>1</v>
      </c>
      <c r="F654" s="52">
        <v>1</v>
      </c>
      <c r="G654" s="52">
        <v>0</v>
      </c>
      <c r="K654" t="s">
        <v>1155</v>
      </c>
      <c r="L654" t="s">
        <v>1156</v>
      </c>
    </row>
    <row r="655" spans="1:12">
      <c r="A655" t="s">
        <v>1157</v>
      </c>
      <c r="B655" t="s">
        <v>65</v>
      </c>
      <c r="C655" s="52" t="s">
        <v>107</v>
      </c>
      <c r="D655" s="52">
        <v>1</v>
      </c>
      <c r="E655" s="52">
        <v>1</v>
      </c>
      <c r="F655" s="52">
        <v>0</v>
      </c>
      <c r="G655" s="52">
        <v>0</v>
      </c>
      <c r="K655" t="s">
        <v>1153</v>
      </c>
    </row>
    <row r="656" spans="1:12">
      <c r="A656" t="s">
        <v>480</v>
      </c>
      <c r="B656" t="s">
        <v>65</v>
      </c>
      <c r="C656" s="52">
        <v>1</v>
      </c>
      <c r="D656" s="52">
        <v>1</v>
      </c>
      <c r="E656" s="52">
        <v>1</v>
      </c>
      <c r="F656" s="52">
        <v>0</v>
      </c>
      <c r="G656" s="52">
        <v>1</v>
      </c>
      <c r="I656" s="52" t="s">
        <v>918</v>
      </c>
      <c r="L656" t="s">
        <v>481</v>
      </c>
    </row>
    <row r="657" spans="1:12">
      <c r="A657" t="s">
        <v>480</v>
      </c>
      <c r="B657" t="s">
        <v>65</v>
      </c>
      <c r="C657" s="52" t="s">
        <v>107</v>
      </c>
      <c r="D657" s="52" t="s">
        <v>107</v>
      </c>
      <c r="E657" s="52">
        <v>1</v>
      </c>
      <c r="F657" s="52">
        <v>1</v>
      </c>
      <c r="G657" s="52">
        <v>0</v>
      </c>
      <c r="K657" t="s">
        <v>1158</v>
      </c>
      <c r="L657" t="s">
        <v>483</v>
      </c>
    </row>
    <row r="658" spans="1:12">
      <c r="A658" t="s">
        <v>484</v>
      </c>
      <c r="B658" t="s">
        <v>65</v>
      </c>
      <c r="C658" s="52">
        <v>1</v>
      </c>
      <c r="D658" s="52">
        <v>1</v>
      </c>
      <c r="E658" s="52">
        <v>1</v>
      </c>
      <c r="F658" s="52">
        <v>1</v>
      </c>
      <c r="G658" s="52">
        <v>1</v>
      </c>
      <c r="J658" t="s">
        <v>1159</v>
      </c>
    </row>
    <row r="659" spans="1:12">
      <c r="A659" t="s">
        <v>485</v>
      </c>
      <c r="B659" t="s">
        <v>65</v>
      </c>
      <c r="C659" s="52">
        <v>1</v>
      </c>
      <c r="D659" s="52">
        <v>1</v>
      </c>
      <c r="E659" s="52">
        <v>1</v>
      </c>
      <c r="F659" s="52">
        <v>1</v>
      </c>
      <c r="G659" s="52">
        <v>1</v>
      </c>
      <c r="K659" t="s">
        <v>1160</v>
      </c>
      <c r="L659" t="s">
        <v>1161</v>
      </c>
    </row>
    <row r="660" spans="1:12">
      <c r="A660" t="s">
        <v>679</v>
      </c>
      <c r="B660" t="s">
        <v>65</v>
      </c>
      <c r="C660" s="52" t="s">
        <v>107</v>
      </c>
      <c r="D660" s="52" t="s">
        <v>107</v>
      </c>
      <c r="E660" s="52" t="s">
        <v>107</v>
      </c>
      <c r="F660" s="52">
        <v>1</v>
      </c>
      <c r="G660" s="52">
        <v>0</v>
      </c>
      <c r="J660" t="s">
        <v>1162</v>
      </c>
      <c r="L660" t="s">
        <v>1163</v>
      </c>
    </row>
    <row r="661" spans="1:12">
      <c r="A661" t="s">
        <v>562</v>
      </c>
      <c r="B661" t="s">
        <v>48</v>
      </c>
      <c r="C661" s="52" t="s">
        <v>107</v>
      </c>
      <c r="D661" s="52" t="s">
        <v>107</v>
      </c>
      <c r="E661" s="52" t="s">
        <v>107</v>
      </c>
      <c r="F661" s="52" t="s">
        <v>107</v>
      </c>
      <c r="G661" s="52">
        <v>1</v>
      </c>
    </row>
    <row r="662" spans="1:12">
      <c r="A662" t="s">
        <v>389</v>
      </c>
      <c r="B662" t="s">
        <v>48</v>
      </c>
      <c r="C662" s="52" t="s">
        <v>107</v>
      </c>
      <c r="D662" s="52" t="s">
        <v>107</v>
      </c>
      <c r="E662" s="52" t="s">
        <v>107</v>
      </c>
      <c r="F662" s="52">
        <v>1</v>
      </c>
      <c r="G662" s="52">
        <v>1</v>
      </c>
    </row>
    <row r="663" spans="1:12">
      <c r="A663" t="s">
        <v>501</v>
      </c>
      <c r="B663" t="s">
        <v>48</v>
      </c>
      <c r="C663" s="52">
        <v>1</v>
      </c>
      <c r="D663" s="52">
        <v>1</v>
      </c>
      <c r="E663" s="52">
        <v>1</v>
      </c>
      <c r="F663" s="52">
        <v>1</v>
      </c>
      <c r="G663" s="52">
        <v>1</v>
      </c>
      <c r="J663" t="s">
        <v>1164</v>
      </c>
      <c r="L663" t="s">
        <v>1165</v>
      </c>
    </row>
    <row r="664" spans="1:12">
      <c r="A664" t="s">
        <v>504</v>
      </c>
      <c r="B664" t="s">
        <v>48</v>
      </c>
      <c r="C664" s="52" t="s">
        <v>107</v>
      </c>
      <c r="D664" s="52" t="s">
        <v>107</v>
      </c>
      <c r="E664" s="52" t="s">
        <v>107</v>
      </c>
      <c r="F664" s="52">
        <v>1</v>
      </c>
      <c r="G664" s="52">
        <v>1</v>
      </c>
    </row>
    <row r="665" spans="1:12">
      <c r="A665" t="s">
        <v>399</v>
      </c>
      <c r="B665" t="s">
        <v>48</v>
      </c>
      <c r="C665" s="52">
        <v>1</v>
      </c>
      <c r="D665" s="52">
        <v>1</v>
      </c>
      <c r="E665" s="52">
        <v>0</v>
      </c>
      <c r="F665" s="52">
        <v>1</v>
      </c>
      <c r="G665" s="52">
        <v>1</v>
      </c>
    </row>
    <row r="666" spans="1:12">
      <c r="A666" t="s">
        <v>400</v>
      </c>
      <c r="B666" t="s">
        <v>48</v>
      </c>
      <c r="C666" s="52">
        <v>1</v>
      </c>
      <c r="D666" s="52">
        <v>1</v>
      </c>
      <c r="E666" s="52">
        <v>1</v>
      </c>
      <c r="F666" s="52">
        <v>1</v>
      </c>
      <c r="G666" s="52">
        <v>0</v>
      </c>
    </row>
    <row r="667" spans="1:12">
      <c r="A667" t="s">
        <v>406</v>
      </c>
      <c r="B667" t="s">
        <v>48</v>
      </c>
      <c r="C667" s="52" t="s">
        <v>107</v>
      </c>
      <c r="D667" s="52" t="s">
        <v>107</v>
      </c>
      <c r="E667" s="52" t="s">
        <v>107</v>
      </c>
      <c r="F667" s="52" t="s">
        <v>107</v>
      </c>
      <c r="G667" s="52">
        <v>1</v>
      </c>
    </row>
    <row r="668" spans="1:12">
      <c r="A668" s="34" t="s">
        <v>409</v>
      </c>
      <c r="B668" t="s">
        <v>48</v>
      </c>
      <c r="C668" s="52">
        <v>1</v>
      </c>
      <c r="D668" s="52">
        <v>1</v>
      </c>
      <c r="E668" s="52">
        <v>1</v>
      </c>
      <c r="F668" s="52">
        <v>1</v>
      </c>
      <c r="G668" s="52">
        <v>1</v>
      </c>
    </row>
    <row r="669" spans="1:12">
      <c r="A669" t="s">
        <v>515</v>
      </c>
      <c r="B669" t="s">
        <v>48</v>
      </c>
      <c r="C669" s="52">
        <v>1</v>
      </c>
      <c r="D669" s="52">
        <v>1</v>
      </c>
      <c r="E669" s="52">
        <v>1</v>
      </c>
      <c r="F669" s="52">
        <v>1</v>
      </c>
      <c r="G669" s="52">
        <v>1</v>
      </c>
    </row>
    <row r="670" spans="1:12">
      <c r="A670" t="s">
        <v>421</v>
      </c>
      <c r="B670" t="s">
        <v>48</v>
      </c>
      <c r="C670" s="52" t="s">
        <v>107</v>
      </c>
      <c r="D670" s="52" t="s">
        <v>107</v>
      </c>
      <c r="E670" s="52" t="s">
        <v>107</v>
      </c>
      <c r="F670" s="52">
        <v>1</v>
      </c>
      <c r="G670" s="52">
        <v>1</v>
      </c>
    </row>
    <row r="671" spans="1:12">
      <c r="A671" t="s">
        <v>422</v>
      </c>
      <c r="B671" t="s">
        <v>48</v>
      </c>
      <c r="C671" s="52">
        <v>1</v>
      </c>
      <c r="D671" s="52">
        <v>1</v>
      </c>
      <c r="E671" s="52">
        <v>0</v>
      </c>
      <c r="F671" s="52">
        <v>1</v>
      </c>
      <c r="G671" s="52">
        <v>1</v>
      </c>
    </row>
    <row r="672" spans="1:12">
      <c r="A672" s="5" t="s">
        <v>1166</v>
      </c>
      <c r="B672" t="s">
        <v>48</v>
      </c>
      <c r="C672" s="52" t="s">
        <v>107</v>
      </c>
      <c r="D672" s="52" t="s">
        <v>107</v>
      </c>
      <c r="E672" s="52" t="s">
        <v>107</v>
      </c>
      <c r="F672" s="52" t="s">
        <v>107</v>
      </c>
      <c r="G672" s="52">
        <v>1</v>
      </c>
      <c r="H672" s="63" t="s">
        <v>1167</v>
      </c>
      <c r="I672" s="52" t="s">
        <v>1168</v>
      </c>
    </row>
    <row r="673" spans="1:12">
      <c r="A673" t="s">
        <v>424</v>
      </c>
      <c r="B673" t="s">
        <v>48</v>
      </c>
      <c r="C673" s="52">
        <v>1</v>
      </c>
      <c r="D673" s="52">
        <v>1</v>
      </c>
      <c r="E673" s="52">
        <v>1</v>
      </c>
      <c r="F673" s="52">
        <v>1</v>
      </c>
      <c r="G673" s="52">
        <v>1</v>
      </c>
    </row>
    <row r="674" spans="1:12">
      <c r="A674" t="s">
        <v>529</v>
      </c>
      <c r="B674" t="s">
        <v>48</v>
      </c>
      <c r="C674" s="52">
        <v>1</v>
      </c>
      <c r="D674" s="52">
        <v>1</v>
      </c>
      <c r="E674" s="52">
        <v>1</v>
      </c>
      <c r="F674" s="52">
        <v>1</v>
      </c>
      <c r="G674" s="52">
        <v>1</v>
      </c>
    </row>
    <row r="675" spans="1:12">
      <c r="A675" t="s">
        <v>435</v>
      </c>
      <c r="B675" t="s">
        <v>48</v>
      </c>
      <c r="C675" s="52" t="s">
        <v>107</v>
      </c>
      <c r="D675" s="52" t="s">
        <v>107</v>
      </c>
      <c r="E675" s="52" t="s">
        <v>107</v>
      </c>
      <c r="F675" s="52">
        <v>1</v>
      </c>
      <c r="G675" s="52">
        <v>1</v>
      </c>
    </row>
    <row r="676" spans="1:12">
      <c r="A676" t="s">
        <v>445</v>
      </c>
      <c r="B676" t="s">
        <v>48</v>
      </c>
      <c r="C676" s="52" t="s">
        <v>107</v>
      </c>
      <c r="D676" s="52" t="s">
        <v>107</v>
      </c>
      <c r="E676" s="52" t="s">
        <v>107</v>
      </c>
      <c r="F676" s="52">
        <v>1</v>
      </c>
      <c r="G676" s="52">
        <v>1</v>
      </c>
    </row>
    <row r="677" spans="1:12">
      <c r="A677" t="s">
        <v>737</v>
      </c>
      <c r="B677" t="s">
        <v>48</v>
      </c>
      <c r="C677" s="52">
        <v>1</v>
      </c>
      <c r="D677" s="52">
        <v>1</v>
      </c>
      <c r="E677" s="52">
        <v>1</v>
      </c>
      <c r="F677" s="52">
        <v>1</v>
      </c>
      <c r="G677" s="52">
        <v>1</v>
      </c>
    </row>
    <row r="678" spans="1:12">
      <c r="A678" t="s">
        <v>452</v>
      </c>
      <c r="B678" t="s">
        <v>48</v>
      </c>
      <c r="C678" s="52">
        <v>1</v>
      </c>
      <c r="D678" s="52">
        <v>1</v>
      </c>
      <c r="E678" s="52">
        <v>1</v>
      </c>
      <c r="F678" s="52">
        <v>0</v>
      </c>
      <c r="G678" s="52">
        <v>0</v>
      </c>
    </row>
    <row r="679" spans="1:12">
      <c r="A679" t="s">
        <v>540</v>
      </c>
      <c r="B679" t="s">
        <v>48</v>
      </c>
      <c r="C679" s="52" t="s">
        <v>107</v>
      </c>
      <c r="D679" s="52">
        <v>1</v>
      </c>
      <c r="E679" s="52">
        <v>1</v>
      </c>
      <c r="F679" s="52">
        <v>1</v>
      </c>
      <c r="G679" s="52">
        <v>1</v>
      </c>
    </row>
    <row r="680" spans="1:12">
      <c r="A680" t="s">
        <v>740</v>
      </c>
      <c r="B680" t="s">
        <v>48</v>
      </c>
      <c r="C680" s="52" t="s">
        <v>107</v>
      </c>
      <c r="D680" s="52" t="s">
        <v>107</v>
      </c>
      <c r="E680" s="52" t="s">
        <v>107</v>
      </c>
      <c r="F680" s="52">
        <v>1</v>
      </c>
      <c r="G680" s="52">
        <v>0</v>
      </c>
      <c r="L680" t="s">
        <v>741</v>
      </c>
    </row>
    <row r="681" spans="1:12">
      <c r="A681" t="s">
        <v>1169</v>
      </c>
      <c r="B681" t="s">
        <v>48</v>
      </c>
      <c r="C681" s="52">
        <v>1</v>
      </c>
      <c r="D681" s="52">
        <v>0</v>
      </c>
      <c r="E681" s="52">
        <v>0</v>
      </c>
      <c r="F681" s="52">
        <v>1</v>
      </c>
      <c r="G681" s="52">
        <v>1</v>
      </c>
    </row>
    <row r="682" spans="1:12">
      <c r="A682" t="s">
        <v>468</v>
      </c>
      <c r="B682" t="s">
        <v>48</v>
      </c>
      <c r="C682" s="52">
        <v>1</v>
      </c>
      <c r="D682" s="52">
        <v>1</v>
      </c>
      <c r="E682" s="52">
        <v>1</v>
      </c>
      <c r="F682" s="52">
        <v>1</v>
      </c>
      <c r="G682" s="52">
        <v>1</v>
      </c>
    </row>
    <row r="683" spans="1:12">
      <c r="A683" t="s">
        <v>546</v>
      </c>
      <c r="B683" t="s">
        <v>48</v>
      </c>
      <c r="C683" s="52" t="s">
        <v>107</v>
      </c>
      <c r="D683" s="52">
        <v>1</v>
      </c>
      <c r="E683" s="52" t="s">
        <v>1170</v>
      </c>
      <c r="F683" s="52">
        <v>1</v>
      </c>
      <c r="G683" s="52">
        <v>1</v>
      </c>
    </row>
    <row r="684" spans="1:12">
      <c r="A684" t="s">
        <v>667</v>
      </c>
      <c r="B684" t="s">
        <v>48</v>
      </c>
      <c r="C684" s="52" t="s">
        <v>107</v>
      </c>
      <c r="D684" s="52" t="s">
        <v>107</v>
      </c>
      <c r="E684" s="52" t="s">
        <v>107</v>
      </c>
      <c r="F684" s="52">
        <v>1</v>
      </c>
      <c r="G684" s="52">
        <v>0</v>
      </c>
      <c r="L684" t="s">
        <v>622</v>
      </c>
    </row>
    <row r="685" spans="1:12">
      <c r="A685" t="s">
        <v>550</v>
      </c>
      <c r="B685" t="s">
        <v>48</v>
      </c>
      <c r="C685" s="52" t="s">
        <v>107</v>
      </c>
      <c r="D685" s="52">
        <v>1</v>
      </c>
      <c r="E685" s="52">
        <v>1</v>
      </c>
      <c r="F685" s="52">
        <v>1</v>
      </c>
      <c r="G685" s="52">
        <v>1</v>
      </c>
    </row>
    <row r="686" spans="1:12">
      <c r="A686" t="s">
        <v>471</v>
      </c>
      <c r="B686" t="s">
        <v>48</v>
      </c>
      <c r="C686" s="52">
        <v>1</v>
      </c>
      <c r="D686" s="52">
        <v>1</v>
      </c>
      <c r="E686" s="52">
        <v>1</v>
      </c>
      <c r="F686" s="52">
        <v>1</v>
      </c>
      <c r="G686" s="52">
        <v>1</v>
      </c>
    </row>
    <row r="687" spans="1:12">
      <c r="A687" t="s">
        <v>1171</v>
      </c>
      <c r="B687" t="s">
        <v>48</v>
      </c>
      <c r="C687" s="52">
        <v>1</v>
      </c>
      <c r="D687" s="52">
        <v>0</v>
      </c>
      <c r="E687" s="52">
        <v>0</v>
      </c>
      <c r="F687" s="52">
        <v>0</v>
      </c>
      <c r="G687" s="52">
        <v>0</v>
      </c>
    </row>
    <row r="688" spans="1:12">
      <c r="A688" t="s">
        <v>555</v>
      </c>
      <c r="B688" t="s">
        <v>48</v>
      </c>
      <c r="C688" s="52">
        <v>1</v>
      </c>
      <c r="D688" s="52">
        <v>0</v>
      </c>
      <c r="E688" s="52">
        <v>1</v>
      </c>
      <c r="F688" s="52">
        <v>1</v>
      </c>
      <c r="G688" s="52">
        <v>1</v>
      </c>
    </row>
    <row r="689" spans="1:12">
      <c r="A689" t="s">
        <v>671</v>
      </c>
      <c r="B689" t="s">
        <v>48</v>
      </c>
      <c r="C689" s="52" t="s">
        <v>107</v>
      </c>
      <c r="D689" s="52" t="s">
        <v>107</v>
      </c>
      <c r="E689" s="52" t="s">
        <v>107</v>
      </c>
      <c r="F689" s="52">
        <v>1</v>
      </c>
      <c r="G689" s="52">
        <v>0</v>
      </c>
      <c r="L689" t="s">
        <v>622</v>
      </c>
    </row>
    <row r="690" spans="1:12">
      <c r="A690" t="s">
        <v>485</v>
      </c>
      <c r="B690" t="s">
        <v>48</v>
      </c>
      <c r="C690" s="52">
        <v>1</v>
      </c>
      <c r="D690" s="52">
        <v>1</v>
      </c>
      <c r="E690" s="52">
        <v>0</v>
      </c>
      <c r="F690" s="52">
        <v>0</v>
      </c>
      <c r="G690" s="52">
        <v>0</v>
      </c>
    </row>
    <row r="691" spans="1:12">
      <c r="A691" t="s">
        <v>681</v>
      </c>
      <c r="B691" t="s">
        <v>40</v>
      </c>
      <c r="C691" s="52" t="s">
        <v>107</v>
      </c>
      <c r="D691" s="52">
        <v>1</v>
      </c>
      <c r="E691" s="52">
        <v>1</v>
      </c>
      <c r="F691" s="52">
        <v>0</v>
      </c>
      <c r="G691" s="52">
        <v>0</v>
      </c>
      <c r="K691" t="s">
        <v>1172</v>
      </c>
    </row>
    <row r="692" spans="1:12">
      <c r="A692" t="s">
        <v>1173</v>
      </c>
      <c r="B692" t="s">
        <v>40</v>
      </c>
      <c r="C692" s="52" t="s">
        <v>107</v>
      </c>
      <c r="D692" s="52" t="s">
        <v>107</v>
      </c>
      <c r="E692" s="52">
        <v>1</v>
      </c>
      <c r="F692" s="52">
        <v>0</v>
      </c>
      <c r="G692" s="52">
        <v>1</v>
      </c>
      <c r="K692" t="s">
        <v>1174</v>
      </c>
    </row>
    <row r="693" spans="1:12">
      <c r="A693" t="s">
        <v>561</v>
      </c>
      <c r="B693" t="s">
        <v>40</v>
      </c>
      <c r="C693" s="52" t="s">
        <v>107</v>
      </c>
      <c r="D693" s="52">
        <v>1</v>
      </c>
      <c r="E693" s="52">
        <v>0</v>
      </c>
      <c r="F693" s="52">
        <v>1</v>
      </c>
      <c r="G693" s="52">
        <v>1</v>
      </c>
    </row>
    <row r="694" spans="1:12">
      <c r="A694" t="s">
        <v>867</v>
      </c>
      <c r="B694" t="s">
        <v>40</v>
      </c>
      <c r="C694" s="52" t="s">
        <v>107</v>
      </c>
      <c r="D694" s="52">
        <v>1</v>
      </c>
      <c r="E694" s="52">
        <v>0</v>
      </c>
      <c r="F694" s="52">
        <v>0</v>
      </c>
      <c r="G694" s="52">
        <v>0</v>
      </c>
      <c r="K694">
        <v>377</v>
      </c>
    </row>
    <row r="695" spans="1:12">
      <c r="A695" t="s">
        <v>384</v>
      </c>
      <c r="B695" t="s">
        <v>40</v>
      </c>
      <c r="C695" s="52" t="s">
        <v>107</v>
      </c>
      <c r="D695" s="52">
        <v>1</v>
      </c>
      <c r="E695" s="52">
        <v>1</v>
      </c>
      <c r="F695" s="52">
        <v>1</v>
      </c>
      <c r="G695" s="52">
        <v>0</v>
      </c>
      <c r="K695">
        <v>370</v>
      </c>
    </row>
    <row r="696" spans="1:12">
      <c r="A696" t="s">
        <v>385</v>
      </c>
      <c r="B696" t="s">
        <v>40</v>
      </c>
      <c r="C696" s="52" t="s">
        <v>107</v>
      </c>
      <c r="D696" s="52" t="s">
        <v>107</v>
      </c>
      <c r="E696" s="52">
        <v>1</v>
      </c>
      <c r="F696" s="52">
        <v>0</v>
      </c>
      <c r="G696" s="52">
        <v>1</v>
      </c>
      <c r="K696" t="s">
        <v>1175</v>
      </c>
    </row>
    <row r="697" spans="1:12">
      <c r="A697" t="s">
        <v>562</v>
      </c>
      <c r="B697" t="s">
        <v>40</v>
      </c>
      <c r="C697" s="52" t="s">
        <v>107</v>
      </c>
      <c r="D697" s="52">
        <v>1</v>
      </c>
      <c r="E697" s="52">
        <v>0</v>
      </c>
      <c r="F697" s="52">
        <v>1</v>
      </c>
      <c r="G697" s="52">
        <v>1</v>
      </c>
      <c r="J697" t="s">
        <v>1176</v>
      </c>
      <c r="K697" t="s">
        <v>1177</v>
      </c>
    </row>
    <row r="698" spans="1:12">
      <c r="A698" t="s">
        <v>564</v>
      </c>
      <c r="B698" t="s">
        <v>40</v>
      </c>
      <c r="C698" s="52">
        <v>1</v>
      </c>
      <c r="D698" s="52">
        <v>0</v>
      </c>
      <c r="E698" s="52">
        <v>0</v>
      </c>
      <c r="F698" s="52">
        <v>0</v>
      </c>
      <c r="G698" s="52">
        <v>0</v>
      </c>
    </row>
    <row r="699" spans="1:12">
      <c r="A699" t="s">
        <v>389</v>
      </c>
      <c r="B699" t="s">
        <v>40</v>
      </c>
      <c r="C699" s="52">
        <v>1</v>
      </c>
      <c r="D699" s="52">
        <v>1</v>
      </c>
      <c r="E699" s="52">
        <v>1</v>
      </c>
      <c r="F699" s="52">
        <v>1</v>
      </c>
      <c r="G699" s="52">
        <v>1</v>
      </c>
    </row>
    <row r="700" spans="1:12">
      <c r="A700" t="s">
        <v>501</v>
      </c>
      <c r="B700" t="s">
        <v>40</v>
      </c>
      <c r="C700" s="52" t="s">
        <v>107</v>
      </c>
      <c r="D700" s="52">
        <v>1</v>
      </c>
      <c r="E700" s="52">
        <v>0</v>
      </c>
      <c r="F700" s="52">
        <v>0</v>
      </c>
      <c r="G700" s="52">
        <v>0</v>
      </c>
      <c r="K700" t="s">
        <v>1178</v>
      </c>
    </row>
    <row r="701" spans="1:12">
      <c r="A701" t="s">
        <v>504</v>
      </c>
      <c r="B701" t="s">
        <v>40</v>
      </c>
      <c r="C701" s="52" t="s">
        <v>107</v>
      </c>
      <c r="D701" s="52">
        <v>1</v>
      </c>
      <c r="E701" s="52">
        <v>0</v>
      </c>
      <c r="F701" s="52">
        <v>0</v>
      </c>
      <c r="G701" s="52">
        <v>0</v>
      </c>
    </row>
    <row r="702" spans="1:12">
      <c r="A702" t="s">
        <v>505</v>
      </c>
      <c r="B702" t="s">
        <v>40</v>
      </c>
      <c r="C702" s="52">
        <v>1</v>
      </c>
      <c r="D702" s="52">
        <v>1</v>
      </c>
      <c r="E702" s="52">
        <v>1</v>
      </c>
      <c r="F702" s="52">
        <v>0</v>
      </c>
      <c r="G702" s="52">
        <v>1</v>
      </c>
      <c r="K702" t="s">
        <v>1179</v>
      </c>
    </row>
    <row r="703" spans="1:12">
      <c r="A703" t="s">
        <v>399</v>
      </c>
      <c r="B703" t="s">
        <v>40</v>
      </c>
      <c r="C703" s="52">
        <v>1</v>
      </c>
      <c r="D703" s="52">
        <v>1</v>
      </c>
      <c r="E703" s="52">
        <v>1</v>
      </c>
      <c r="F703" s="52">
        <v>1</v>
      </c>
      <c r="G703" s="52">
        <v>1</v>
      </c>
    </row>
    <row r="704" spans="1:12">
      <c r="A704" t="s">
        <v>1180</v>
      </c>
      <c r="B704" t="s">
        <v>40</v>
      </c>
      <c r="C704" s="52" t="s">
        <v>107</v>
      </c>
      <c r="D704" s="52">
        <v>1</v>
      </c>
      <c r="E704" s="52">
        <v>1</v>
      </c>
      <c r="F704" s="52">
        <v>0</v>
      </c>
      <c r="G704" s="52">
        <v>0</v>
      </c>
      <c r="K704" t="s">
        <v>1181</v>
      </c>
    </row>
    <row r="705" spans="1:12">
      <c r="A705" t="s">
        <v>406</v>
      </c>
      <c r="B705" t="s">
        <v>40</v>
      </c>
      <c r="C705" s="52">
        <v>1</v>
      </c>
      <c r="D705" s="52">
        <v>1</v>
      </c>
      <c r="E705" s="52">
        <v>1</v>
      </c>
      <c r="F705" s="52">
        <v>1</v>
      </c>
      <c r="G705" s="52">
        <v>1</v>
      </c>
    </row>
    <row r="706" spans="1:12">
      <c r="A706" s="34" t="s">
        <v>989</v>
      </c>
      <c r="B706" t="s">
        <v>40</v>
      </c>
      <c r="C706" s="52" t="s">
        <v>107</v>
      </c>
      <c r="D706" s="52">
        <v>1</v>
      </c>
      <c r="E706" s="52">
        <v>0</v>
      </c>
      <c r="F706" s="52">
        <v>0</v>
      </c>
      <c r="G706" s="52">
        <v>0</v>
      </c>
      <c r="K706">
        <v>4266</v>
      </c>
      <c r="L706" t="s">
        <v>1182</v>
      </c>
    </row>
    <row r="707" spans="1:12">
      <c r="A707" t="s">
        <v>408</v>
      </c>
      <c r="B707" t="s">
        <v>40</v>
      </c>
      <c r="C707" s="52" t="s">
        <v>107</v>
      </c>
      <c r="D707" s="52" t="s">
        <v>107</v>
      </c>
      <c r="E707" s="52" t="s">
        <v>107</v>
      </c>
      <c r="F707" s="52">
        <v>1</v>
      </c>
      <c r="G707" s="52">
        <v>1</v>
      </c>
      <c r="J707" t="s">
        <v>1183</v>
      </c>
    </row>
    <row r="708" spans="1:12">
      <c r="A708" s="34" t="s">
        <v>409</v>
      </c>
      <c r="B708" t="s">
        <v>40</v>
      </c>
      <c r="C708" s="52">
        <v>1</v>
      </c>
      <c r="D708" s="52">
        <v>1</v>
      </c>
      <c r="E708" s="52">
        <v>1</v>
      </c>
      <c r="F708" s="52">
        <v>1</v>
      </c>
      <c r="G708" s="52">
        <v>1</v>
      </c>
    </row>
    <row r="709" spans="1:12">
      <c r="A709" t="s">
        <v>515</v>
      </c>
      <c r="B709" t="s">
        <v>40</v>
      </c>
      <c r="C709" s="52">
        <v>1</v>
      </c>
      <c r="D709" s="52">
        <v>1</v>
      </c>
      <c r="E709" s="52">
        <v>1</v>
      </c>
      <c r="F709" s="52">
        <v>1</v>
      </c>
      <c r="G709" s="52">
        <v>1</v>
      </c>
    </row>
    <row r="710" spans="1:12">
      <c r="A710" t="s">
        <v>519</v>
      </c>
      <c r="B710" t="s">
        <v>40</v>
      </c>
      <c r="C710" s="52">
        <v>1</v>
      </c>
      <c r="D710" s="52">
        <v>0</v>
      </c>
      <c r="E710" s="52">
        <v>0</v>
      </c>
      <c r="F710" s="52">
        <v>0</v>
      </c>
      <c r="G710" s="52">
        <v>0</v>
      </c>
    </row>
    <row r="711" spans="1:12">
      <c r="A711" t="s">
        <v>520</v>
      </c>
      <c r="B711" t="s">
        <v>40</v>
      </c>
      <c r="C711" s="52" t="s">
        <v>107</v>
      </c>
      <c r="D711" s="52" t="s">
        <v>107</v>
      </c>
      <c r="E711" s="52">
        <v>1</v>
      </c>
      <c r="F711" s="52">
        <v>1</v>
      </c>
      <c r="G711" s="52">
        <v>1</v>
      </c>
      <c r="K711" t="s">
        <v>1184</v>
      </c>
    </row>
    <row r="712" spans="1:12">
      <c r="A712" t="s">
        <v>522</v>
      </c>
      <c r="B712" t="s">
        <v>40</v>
      </c>
      <c r="C712" s="52">
        <v>1</v>
      </c>
      <c r="D712" s="52">
        <v>1</v>
      </c>
      <c r="E712" s="52">
        <v>1</v>
      </c>
      <c r="F712" s="52">
        <v>1</v>
      </c>
      <c r="G712" s="52">
        <v>1</v>
      </c>
      <c r="K712" t="s">
        <v>1185</v>
      </c>
    </row>
    <row r="713" spans="1:12">
      <c r="A713" t="s">
        <v>642</v>
      </c>
      <c r="B713" t="s">
        <v>40</v>
      </c>
      <c r="C713" s="52" t="s">
        <v>107</v>
      </c>
      <c r="D713" s="52">
        <v>1</v>
      </c>
      <c r="E713" s="52">
        <v>1</v>
      </c>
      <c r="F713" s="52">
        <v>0</v>
      </c>
      <c r="G713" s="52">
        <v>0</v>
      </c>
      <c r="K713">
        <v>376</v>
      </c>
      <c r="L713" t="s">
        <v>1186</v>
      </c>
    </row>
    <row r="714" spans="1:12">
      <c r="A714" t="s">
        <v>419</v>
      </c>
      <c r="B714" t="s">
        <v>40</v>
      </c>
      <c r="C714" s="52">
        <v>1</v>
      </c>
      <c r="D714" s="52">
        <v>0</v>
      </c>
      <c r="E714" s="52">
        <v>1</v>
      </c>
      <c r="F714" s="52">
        <v>1</v>
      </c>
      <c r="G714" s="52">
        <v>1</v>
      </c>
    </row>
    <row r="715" spans="1:12">
      <c r="A715" t="s">
        <v>421</v>
      </c>
      <c r="B715" t="s">
        <v>40</v>
      </c>
      <c r="C715" s="52" t="s">
        <v>107</v>
      </c>
      <c r="D715" s="52">
        <v>1</v>
      </c>
      <c r="E715" s="52">
        <v>0</v>
      </c>
      <c r="F715" s="52">
        <v>0</v>
      </c>
      <c r="G715" s="52">
        <v>0</v>
      </c>
    </row>
    <row r="716" spans="1:12">
      <c r="A716" t="s">
        <v>422</v>
      </c>
      <c r="B716" t="s">
        <v>40</v>
      </c>
      <c r="C716" s="52">
        <v>1</v>
      </c>
      <c r="D716" s="52">
        <v>1</v>
      </c>
      <c r="E716" s="52">
        <v>1</v>
      </c>
      <c r="F716" s="52">
        <v>1</v>
      </c>
      <c r="G716" s="52">
        <v>1</v>
      </c>
    </row>
    <row r="717" spans="1:12">
      <c r="A717" t="s">
        <v>645</v>
      </c>
      <c r="B717" t="s">
        <v>40</v>
      </c>
      <c r="C717" s="52" t="s">
        <v>107</v>
      </c>
      <c r="D717" s="52">
        <v>1</v>
      </c>
      <c r="E717" s="52">
        <v>0</v>
      </c>
      <c r="F717" s="52">
        <v>0</v>
      </c>
      <c r="G717" s="52">
        <v>0</v>
      </c>
      <c r="K717" t="s">
        <v>1187</v>
      </c>
    </row>
    <row r="718" spans="1:12">
      <c r="A718" t="s">
        <v>1188</v>
      </c>
      <c r="B718" t="s">
        <v>40</v>
      </c>
      <c r="C718" s="52" t="s">
        <v>107</v>
      </c>
      <c r="D718" s="52" t="s">
        <v>107</v>
      </c>
      <c r="E718" s="52" t="s">
        <v>107</v>
      </c>
      <c r="F718" s="52">
        <v>1</v>
      </c>
      <c r="G718" s="52">
        <v>1</v>
      </c>
      <c r="J718" t="s">
        <v>1189</v>
      </c>
    </row>
    <row r="719" spans="1:12">
      <c r="A719" t="s">
        <v>423</v>
      </c>
      <c r="B719" t="s">
        <v>40</v>
      </c>
      <c r="C719" s="52" t="s">
        <v>107</v>
      </c>
      <c r="D719" s="52">
        <v>1</v>
      </c>
      <c r="E719" s="52">
        <v>1</v>
      </c>
      <c r="F719" s="52">
        <v>0</v>
      </c>
      <c r="G719" s="52">
        <v>1</v>
      </c>
    </row>
    <row r="720" spans="1:12">
      <c r="A720" t="s">
        <v>424</v>
      </c>
      <c r="B720" t="s">
        <v>40</v>
      </c>
      <c r="C720" s="52">
        <v>1</v>
      </c>
      <c r="D720" s="52">
        <v>1</v>
      </c>
      <c r="E720" s="52">
        <v>1</v>
      </c>
      <c r="F720" s="52">
        <v>1</v>
      </c>
      <c r="G720" s="52">
        <v>1</v>
      </c>
    </row>
    <row r="721" spans="1:12">
      <c r="A721" t="s">
        <v>529</v>
      </c>
      <c r="B721" t="s">
        <v>40</v>
      </c>
      <c r="C721" s="52">
        <v>1</v>
      </c>
      <c r="D721" s="52">
        <v>0</v>
      </c>
      <c r="E721" s="52">
        <v>0</v>
      </c>
      <c r="F721" s="52">
        <v>0</v>
      </c>
      <c r="G721" s="52">
        <v>1</v>
      </c>
    </row>
    <row r="722" spans="1:12">
      <c r="A722" t="s">
        <v>435</v>
      </c>
      <c r="B722" t="s">
        <v>40</v>
      </c>
      <c r="C722" s="52">
        <v>1</v>
      </c>
      <c r="D722" s="52">
        <v>1</v>
      </c>
      <c r="E722" s="52">
        <v>1</v>
      </c>
      <c r="F722" s="52">
        <v>1</v>
      </c>
      <c r="G722" s="52">
        <v>1</v>
      </c>
      <c r="I722" s="52" t="s">
        <v>824</v>
      </c>
      <c r="K722" t="s">
        <v>1190</v>
      </c>
      <c r="L722" t="s">
        <v>1191</v>
      </c>
    </row>
    <row r="723" spans="1:12">
      <c r="A723" t="s">
        <v>439</v>
      </c>
      <c r="B723" t="s">
        <v>40</v>
      </c>
      <c r="C723" s="52">
        <v>1</v>
      </c>
      <c r="D723" s="52">
        <v>1</v>
      </c>
      <c r="E723" s="52">
        <v>1</v>
      </c>
      <c r="F723" s="52">
        <v>1</v>
      </c>
      <c r="G723" s="52">
        <v>1</v>
      </c>
    </row>
    <row r="724" spans="1:12">
      <c r="A724" t="s">
        <v>440</v>
      </c>
      <c r="B724" t="s">
        <v>40</v>
      </c>
      <c r="C724" s="52" t="s">
        <v>107</v>
      </c>
      <c r="D724" s="52">
        <v>1</v>
      </c>
      <c r="E724" s="52">
        <v>1</v>
      </c>
      <c r="F724" s="52">
        <v>1</v>
      </c>
      <c r="G724" s="52">
        <v>1</v>
      </c>
      <c r="K724">
        <v>4270</v>
      </c>
      <c r="L724" t="s">
        <v>1192</v>
      </c>
    </row>
    <row r="725" spans="1:12">
      <c r="A725" t="s">
        <v>446</v>
      </c>
      <c r="B725" t="s">
        <v>40</v>
      </c>
      <c r="C725" s="52">
        <v>1</v>
      </c>
      <c r="D725" s="52">
        <v>0</v>
      </c>
      <c r="E725" s="52">
        <v>1</v>
      </c>
      <c r="F725" s="52">
        <v>1</v>
      </c>
      <c r="G725" s="52">
        <v>0</v>
      </c>
    </row>
    <row r="726" spans="1:12">
      <c r="A726" t="s">
        <v>533</v>
      </c>
      <c r="B726" t="s">
        <v>40</v>
      </c>
      <c r="C726" s="52" t="s">
        <v>107</v>
      </c>
      <c r="D726" s="52">
        <v>1</v>
      </c>
      <c r="E726" s="52">
        <v>1</v>
      </c>
      <c r="F726" s="52">
        <v>0</v>
      </c>
      <c r="G726" s="52">
        <v>0</v>
      </c>
      <c r="K726" t="s">
        <v>1193</v>
      </c>
      <c r="L726" t="s">
        <v>1194</v>
      </c>
    </row>
    <row r="727" spans="1:12">
      <c r="A727" t="s">
        <v>536</v>
      </c>
      <c r="B727" t="s">
        <v>40</v>
      </c>
      <c r="C727" s="52">
        <v>1</v>
      </c>
      <c r="D727" s="52">
        <v>1</v>
      </c>
      <c r="E727" s="52">
        <v>0</v>
      </c>
      <c r="F727" s="52">
        <v>0</v>
      </c>
      <c r="G727" s="52">
        <v>0</v>
      </c>
    </row>
    <row r="728" spans="1:12">
      <c r="A728" t="s">
        <v>1025</v>
      </c>
      <c r="B728" t="s">
        <v>40</v>
      </c>
      <c r="C728" s="52">
        <v>1</v>
      </c>
      <c r="D728" s="52">
        <v>0</v>
      </c>
      <c r="E728" s="52">
        <v>0</v>
      </c>
      <c r="F728" s="52">
        <v>0</v>
      </c>
      <c r="G728" s="52">
        <v>0</v>
      </c>
    </row>
    <row r="729" spans="1:12">
      <c r="A729" t="s">
        <v>1195</v>
      </c>
      <c r="B729" t="s">
        <v>40</v>
      </c>
      <c r="C729" s="52" t="s">
        <v>107</v>
      </c>
      <c r="D729" s="52">
        <v>1</v>
      </c>
      <c r="E729" s="52">
        <v>1</v>
      </c>
      <c r="F729" s="52">
        <v>1</v>
      </c>
      <c r="G729" s="52">
        <v>1</v>
      </c>
      <c r="K729" t="s">
        <v>1196</v>
      </c>
    </row>
    <row r="730" spans="1:12">
      <c r="A730" t="s">
        <v>889</v>
      </c>
      <c r="B730" t="s">
        <v>40</v>
      </c>
      <c r="C730" s="52">
        <v>1</v>
      </c>
      <c r="D730" s="52">
        <v>1</v>
      </c>
      <c r="E730" s="52">
        <v>1</v>
      </c>
      <c r="F730" s="52">
        <v>1</v>
      </c>
      <c r="G730" s="52">
        <v>1</v>
      </c>
      <c r="K730">
        <v>4281</v>
      </c>
    </row>
    <row r="731" spans="1:12">
      <c r="A731" t="s">
        <v>947</v>
      </c>
      <c r="B731" t="s">
        <v>40</v>
      </c>
      <c r="C731" s="52" t="s">
        <v>107</v>
      </c>
      <c r="D731" s="52" t="s">
        <v>107</v>
      </c>
      <c r="E731" s="52" t="s">
        <v>107</v>
      </c>
      <c r="F731" s="52">
        <v>1</v>
      </c>
      <c r="G731" s="52">
        <v>0</v>
      </c>
      <c r="J731" t="s">
        <v>1197</v>
      </c>
      <c r="L731" t="s">
        <v>1198</v>
      </c>
    </row>
    <row r="732" spans="1:12">
      <c r="A732" t="s">
        <v>538</v>
      </c>
      <c r="B732" t="s">
        <v>40</v>
      </c>
      <c r="C732" s="52" t="s">
        <v>107</v>
      </c>
      <c r="D732" s="52" t="s">
        <v>107</v>
      </c>
      <c r="E732" s="52">
        <v>1</v>
      </c>
      <c r="F732" s="52">
        <v>0</v>
      </c>
      <c r="G732" s="52">
        <v>1</v>
      </c>
      <c r="K732" t="s">
        <v>1199</v>
      </c>
    </row>
    <row r="733" spans="1:12">
      <c r="A733" t="s">
        <v>1200</v>
      </c>
      <c r="B733" t="s">
        <v>40</v>
      </c>
      <c r="C733" s="52" t="s">
        <v>107</v>
      </c>
      <c r="D733" s="52" t="s">
        <v>107</v>
      </c>
      <c r="E733" s="52" t="s">
        <v>107</v>
      </c>
      <c r="F733" s="52">
        <v>1</v>
      </c>
      <c r="G733" s="52">
        <v>1</v>
      </c>
      <c r="J733" t="s">
        <v>1201</v>
      </c>
      <c r="L733" t="s">
        <v>1202</v>
      </c>
    </row>
    <row r="734" spans="1:12">
      <c r="A734" t="s">
        <v>452</v>
      </c>
      <c r="B734" t="s">
        <v>40</v>
      </c>
      <c r="C734" s="52">
        <v>1</v>
      </c>
      <c r="D734" s="52">
        <v>1</v>
      </c>
      <c r="E734" s="52">
        <v>1</v>
      </c>
      <c r="F734" s="52">
        <v>1</v>
      </c>
      <c r="G734" s="52">
        <v>1</v>
      </c>
    </row>
    <row r="735" spans="1:12">
      <c r="A735" t="s">
        <v>454</v>
      </c>
      <c r="B735" t="s">
        <v>40</v>
      </c>
      <c r="C735" s="52" t="s">
        <v>107</v>
      </c>
      <c r="D735" s="52">
        <v>1</v>
      </c>
      <c r="E735" s="52">
        <v>1</v>
      </c>
      <c r="F735" s="52">
        <v>1</v>
      </c>
      <c r="G735" s="52">
        <v>0</v>
      </c>
      <c r="K735" t="s">
        <v>1203</v>
      </c>
    </row>
    <row r="736" spans="1:12">
      <c r="A736" t="s">
        <v>540</v>
      </c>
      <c r="B736" t="s">
        <v>40</v>
      </c>
      <c r="C736" s="52">
        <v>1</v>
      </c>
      <c r="D736" s="52">
        <v>1</v>
      </c>
      <c r="E736" s="52">
        <v>1</v>
      </c>
      <c r="F736" s="52">
        <v>0</v>
      </c>
      <c r="G736" s="52">
        <v>0</v>
      </c>
    </row>
    <row r="737" spans="1:12">
      <c r="A737" t="s">
        <v>740</v>
      </c>
      <c r="B737" t="s">
        <v>40</v>
      </c>
      <c r="C737" s="52" t="s">
        <v>107</v>
      </c>
      <c r="D737" s="52">
        <v>1</v>
      </c>
      <c r="E737" s="52">
        <v>1</v>
      </c>
      <c r="F737" s="52">
        <v>0</v>
      </c>
      <c r="G737" s="52">
        <v>0</v>
      </c>
      <c r="L737" t="s">
        <v>741</v>
      </c>
    </row>
    <row r="738" spans="1:12">
      <c r="A738" t="s">
        <v>541</v>
      </c>
      <c r="B738" t="s">
        <v>40</v>
      </c>
      <c r="C738" s="52" t="s">
        <v>107</v>
      </c>
      <c r="D738" s="52">
        <v>1</v>
      </c>
      <c r="E738" s="52">
        <v>0</v>
      </c>
      <c r="F738" s="52">
        <v>0</v>
      </c>
      <c r="G738" s="52">
        <v>0</v>
      </c>
    </row>
    <row r="739" spans="1:12">
      <c r="A739" t="s">
        <v>742</v>
      </c>
      <c r="B739" t="s">
        <v>40</v>
      </c>
      <c r="C739" s="52" t="s">
        <v>107</v>
      </c>
      <c r="D739" s="52" t="s">
        <v>107</v>
      </c>
      <c r="E739" s="52">
        <v>1</v>
      </c>
      <c r="F739" s="52">
        <v>0</v>
      </c>
      <c r="G739" s="52">
        <v>0</v>
      </c>
      <c r="K739" t="s">
        <v>1204</v>
      </c>
    </row>
    <row r="740" spans="1:12">
      <c r="A740" t="s">
        <v>745</v>
      </c>
      <c r="B740" t="s">
        <v>40</v>
      </c>
      <c r="C740" s="52" t="s">
        <v>107</v>
      </c>
      <c r="D740" s="52">
        <v>1</v>
      </c>
      <c r="E740" s="52">
        <v>1</v>
      </c>
      <c r="F740" s="52">
        <v>0</v>
      </c>
      <c r="G740" s="52">
        <v>0</v>
      </c>
    </row>
    <row r="741" spans="1:12">
      <c r="A741" t="s">
        <v>746</v>
      </c>
      <c r="B741" t="s">
        <v>40</v>
      </c>
      <c r="C741" s="52" t="s">
        <v>107</v>
      </c>
      <c r="D741" s="52" t="s">
        <v>107</v>
      </c>
      <c r="E741" s="52">
        <v>1</v>
      </c>
      <c r="F741" s="52">
        <v>1</v>
      </c>
      <c r="G741" s="52">
        <v>0</v>
      </c>
      <c r="J741" t="s">
        <v>1205</v>
      </c>
      <c r="K741" t="s">
        <v>1206</v>
      </c>
    </row>
    <row r="742" spans="1:12">
      <c r="A742" t="s">
        <v>900</v>
      </c>
      <c r="B742" t="s">
        <v>40</v>
      </c>
      <c r="C742" s="52" t="s">
        <v>107</v>
      </c>
      <c r="D742" s="52">
        <v>1</v>
      </c>
      <c r="E742" s="52">
        <v>1</v>
      </c>
      <c r="F742" s="52">
        <v>0</v>
      </c>
      <c r="G742" s="52">
        <v>0</v>
      </c>
      <c r="K742" t="s">
        <v>1207</v>
      </c>
    </row>
    <row r="743" spans="1:12">
      <c r="A743" t="s">
        <v>456</v>
      </c>
      <c r="B743" t="s">
        <v>40</v>
      </c>
      <c r="C743" s="52" t="s">
        <v>107</v>
      </c>
      <c r="D743" s="52">
        <v>1</v>
      </c>
      <c r="E743" s="52">
        <v>1</v>
      </c>
      <c r="F743" s="52">
        <v>1</v>
      </c>
      <c r="G743" s="52">
        <v>1</v>
      </c>
      <c r="K743" t="s">
        <v>1208</v>
      </c>
    </row>
    <row r="744" spans="1:12">
      <c r="A744" t="s">
        <v>457</v>
      </c>
      <c r="B744" t="s">
        <v>40</v>
      </c>
      <c r="C744" s="52">
        <v>1</v>
      </c>
      <c r="D744" s="52">
        <v>1</v>
      </c>
      <c r="E744" s="52">
        <v>1</v>
      </c>
      <c r="F744" s="52">
        <v>1</v>
      </c>
      <c r="G744" s="52">
        <v>1</v>
      </c>
      <c r="K744">
        <v>4273</v>
      </c>
    </row>
    <row r="745" spans="1:12">
      <c r="A745" t="s">
        <v>465</v>
      </c>
      <c r="B745" t="s">
        <v>40</v>
      </c>
      <c r="C745" s="52" t="s">
        <v>107</v>
      </c>
      <c r="D745" s="52">
        <v>1</v>
      </c>
      <c r="E745" s="52">
        <v>1</v>
      </c>
      <c r="F745" s="52">
        <v>1</v>
      </c>
      <c r="G745" s="52">
        <v>1</v>
      </c>
      <c r="K745" t="s">
        <v>1209</v>
      </c>
      <c r="L745" t="s">
        <v>1210</v>
      </c>
    </row>
    <row r="746" spans="1:12">
      <c r="A746" t="s">
        <v>608</v>
      </c>
      <c r="B746" t="s">
        <v>40</v>
      </c>
      <c r="C746" s="52">
        <v>1</v>
      </c>
      <c r="D746" s="52">
        <v>1</v>
      </c>
      <c r="E746" s="52">
        <v>1</v>
      </c>
      <c r="F746" s="52">
        <v>1</v>
      </c>
      <c r="G746" s="52">
        <v>0</v>
      </c>
      <c r="L746" t="s">
        <v>1211</v>
      </c>
    </row>
    <row r="747" spans="1:12">
      <c r="A747" t="s">
        <v>544</v>
      </c>
      <c r="B747" t="s">
        <v>40</v>
      </c>
      <c r="C747" s="52" t="s">
        <v>107</v>
      </c>
      <c r="D747" s="52">
        <v>1</v>
      </c>
      <c r="E747" s="52">
        <v>1</v>
      </c>
      <c r="F747" s="52">
        <v>1</v>
      </c>
      <c r="G747" s="52">
        <v>1</v>
      </c>
    </row>
    <row r="748" spans="1:12">
      <c r="A748" t="s">
        <v>468</v>
      </c>
      <c r="B748" t="s">
        <v>40</v>
      </c>
      <c r="C748" s="52">
        <v>1</v>
      </c>
      <c r="D748" s="52">
        <v>1</v>
      </c>
      <c r="E748" s="52">
        <v>1</v>
      </c>
      <c r="F748" s="52">
        <v>1</v>
      </c>
      <c r="G748" s="52">
        <v>0</v>
      </c>
    </row>
    <row r="749" spans="1:12">
      <c r="A749" t="s">
        <v>663</v>
      </c>
      <c r="B749" t="s">
        <v>40</v>
      </c>
      <c r="C749" s="52" t="s">
        <v>107</v>
      </c>
      <c r="D749" s="52">
        <v>1</v>
      </c>
      <c r="E749" s="52">
        <v>1</v>
      </c>
      <c r="F749" s="52">
        <v>0</v>
      </c>
      <c r="G749" s="52">
        <v>0</v>
      </c>
      <c r="K749" t="s">
        <v>1212</v>
      </c>
    </row>
    <row r="750" spans="1:12">
      <c r="A750" t="s">
        <v>546</v>
      </c>
      <c r="B750" t="s">
        <v>40</v>
      </c>
      <c r="C750" s="52" t="s">
        <v>107</v>
      </c>
      <c r="D750" s="52">
        <v>1</v>
      </c>
      <c r="E750" s="52">
        <v>1</v>
      </c>
      <c r="F750" s="52">
        <v>1</v>
      </c>
      <c r="G750" s="52">
        <v>1</v>
      </c>
    </row>
    <row r="751" spans="1:12">
      <c r="A751" t="s">
        <v>469</v>
      </c>
      <c r="B751" t="s">
        <v>40</v>
      </c>
      <c r="C751" s="52">
        <v>1</v>
      </c>
      <c r="D751" s="52">
        <v>1</v>
      </c>
      <c r="E751" s="52">
        <v>1</v>
      </c>
      <c r="F751" s="52">
        <v>1</v>
      </c>
      <c r="G751" s="52">
        <v>1</v>
      </c>
    </row>
    <row r="752" spans="1:12">
      <c r="A752" t="s">
        <v>666</v>
      </c>
      <c r="B752" t="s">
        <v>40</v>
      </c>
      <c r="C752" s="52" t="s">
        <v>107</v>
      </c>
      <c r="D752" s="52">
        <v>1</v>
      </c>
      <c r="E752" s="52">
        <v>1</v>
      </c>
      <c r="F752" s="52">
        <v>0</v>
      </c>
      <c r="G752" s="52">
        <v>0</v>
      </c>
    </row>
    <row r="753" spans="1:12">
      <c r="A753" t="s">
        <v>549</v>
      </c>
      <c r="B753" t="s">
        <v>40</v>
      </c>
      <c r="C753" s="52" t="s">
        <v>107</v>
      </c>
      <c r="D753" s="52" t="s">
        <v>107</v>
      </c>
      <c r="E753" s="52" t="s">
        <v>107</v>
      </c>
      <c r="F753" s="52">
        <v>1</v>
      </c>
      <c r="G753" s="52">
        <v>0</v>
      </c>
      <c r="J753" t="s">
        <v>1213</v>
      </c>
    </row>
    <row r="754" spans="1:12">
      <c r="A754" t="s">
        <v>764</v>
      </c>
      <c r="B754" t="s">
        <v>40</v>
      </c>
      <c r="C754" s="52" t="s">
        <v>107</v>
      </c>
      <c r="D754" s="52">
        <v>1</v>
      </c>
      <c r="E754" s="52">
        <v>1</v>
      </c>
      <c r="F754" s="52">
        <v>0</v>
      </c>
      <c r="G754" s="52">
        <v>0</v>
      </c>
      <c r="K754" t="s">
        <v>1214</v>
      </c>
    </row>
    <row r="755" spans="1:12">
      <c r="A755" t="s">
        <v>550</v>
      </c>
      <c r="B755" t="s">
        <v>40</v>
      </c>
      <c r="C755" s="52" t="s">
        <v>107</v>
      </c>
      <c r="D755" s="52" t="s">
        <v>107</v>
      </c>
      <c r="E755" s="52" t="s">
        <v>107</v>
      </c>
      <c r="F755" s="52">
        <v>1</v>
      </c>
      <c r="G755" s="52">
        <v>1</v>
      </c>
      <c r="J755" t="s">
        <v>1215</v>
      </c>
    </row>
    <row r="756" spans="1:12">
      <c r="A756" t="s">
        <v>769</v>
      </c>
      <c r="B756" t="s">
        <v>40</v>
      </c>
      <c r="C756" s="52" t="s">
        <v>107</v>
      </c>
      <c r="D756" s="52" t="s">
        <v>107</v>
      </c>
      <c r="E756" s="52">
        <v>1</v>
      </c>
      <c r="F756" s="52">
        <v>0</v>
      </c>
      <c r="G756" s="52">
        <v>1</v>
      </c>
      <c r="K756" t="s">
        <v>1216</v>
      </c>
    </row>
    <row r="757" spans="1:12">
      <c r="A757" t="s">
        <v>1217</v>
      </c>
      <c r="B757" t="s">
        <v>40</v>
      </c>
      <c r="C757" s="52" t="s">
        <v>107</v>
      </c>
      <c r="D757" s="52">
        <v>1</v>
      </c>
      <c r="E757" s="52">
        <v>0</v>
      </c>
      <c r="F757" s="52">
        <v>0</v>
      </c>
      <c r="G757" s="52">
        <v>0</v>
      </c>
      <c r="K757">
        <v>4265</v>
      </c>
      <c r="L757" t="s">
        <v>1218</v>
      </c>
    </row>
    <row r="758" spans="1:12">
      <c r="A758" t="s">
        <v>471</v>
      </c>
      <c r="B758" t="s">
        <v>40</v>
      </c>
      <c r="C758" s="52">
        <v>1</v>
      </c>
      <c r="D758" s="52">
        <v>1</v>
      </c>
      <c r="E758" s="52">
        <v>1</v>
      </c>
      <c r="F758" s="52">
        <v>1</v>
      </c>
      <c r="G758" s="52">
        <v>1</v>
      </c>
    </row>
    <row r="759" spans="1:12">
      <c r="A759" t="s">
        <v>609</v>
      </c>
      <c r="B759" t="s">
        <v>40</v>
      </c>
      <c r="C759" s="52">
        <v>1</v>
      </c>
      <c r="D759" s="52">
        <v>0</v>
      </c>
      <c r="E759" s="52">
        <v>0</v>
      </c>
      <c r="F759" s="52">
        <v>0</v>
      </c>
      <c r="G759" s="52">
        <v>0</v>
      </c>
      <c r="L759" t="s">
        <v>610</v>
      </c>
    </row>
    <row r="760" spans="1:12">
      <c r="A760" t="s">
        <v>1219</v>
      </c>
      <c r="B760" t="s">
        <v>40</v>
      </c>
      <c r="C760" s="52">
        <v>1</v>
      </c>
      <c r="D760" s="52">
        <v>0</v>
      </c>
      <c r="E760" s="52">
        <v>1</v>
      </c>
      <c r="F760" s="52">
        <v>0</v>
      </c>
      <c r="G760" s="52">
        <v>0</v>
      </c>
    </row>
    <row r="761" spans="1:12">
      <c r="A761" t="s">
        <v>473</v>
      </c>
      <c r="B761" t="s">
        <v>40</v>
      </c>
      <c r="C761" s="52" t="s">
        <v>107</v>
      </c>
      <c r="D761" s="52" t="s">
        <v>107</v>
      </c>
      <c r="E761" s="52">
        <v>1</v>
      </c>
      <c r="F761" s="52">
        <v>1</v>
      </c>
      <c r="G761" s="52">
        <v>0</v>
      </c>
      <c r="J761" t="s">
        <v>1220</v>
      </c>
      <c r="K761" t="s">
        <v>1221</v>
      </c>
    </row>
    <row r="762" spans="1:12">
      <c r="A762" t="s">
        <v>475</v>
      </c>
      <c r="B762" t="s">
        <v>40</v>
      </c>
      <c r="C762" s="52">
        <v>1</v>
      </c>
      <c r="D762" s="52">
        <v>1</v>
      </c>
      <c r="E762" s="52">
        <v>1</v>
      </c>
      <c r="F762" s="52">
        <v>1</v>
      </c>
      <c r="G762" s="52">
        <v>1</v>
      </c>
    </row>
    <row r="763" spans="1:12">
      <c r="A763" t="s">
        <v>555</v>
      </c>
      <c r="B763" t="s">
        <v>40</v>
      </c>
      <c r="C763" s="52" t="s">
        <v>107</v>
      </c>
      <c r="D763" s="52">
        <v>1</v>
      </c>
      <c r="E763" s="52">
        <v>0</v>
      </c>
      <c r="F763" s="52">
        <v>0</v>
      </c>
      <c r="G763" s="52">
        <v>1</v>
      </c>
    </row>
    <row r="764" spans="1:12">
      <c r="A764" t="s">
        <v>480</v>
      </c>
      <c r="B764" t="s">
        <v>40</v>
      </c>
      <c r="C764" s="52" t="s">
        <v>107</v>
      </c>
      <c r="D764" s="52">
        <v>1</v>
      </c>
      <c r="E764" s="52">
        <v>1</v>
      </c>
      <c r="F764" s="52">
        <v>1</v>
      </c>
      <c r="G764" s="52">
        <v>0</v>
      </c>
      <c r="L764" t="s">
        <v>481</v>
      </c>
    </row>
    <row r="765" spans="1:12">
      <c r="A765" t="s">
        <v>779</v>
      </c>
      <c r="B765" t="s">
        <v>40</v>
      </c>
      <c r="C765" s="52" t="s">
        <v>107</v>
      </c>
      <c r="D765" s="52" t="s">
        <v>107</v>
      </c>
      <c r="E765" s="52" t="s">
        <v>107</v>
      </c>
      <c r="F765" s="52">
        <v>1</v>
      </c>
      <c r="G765" s="52">
        <v>0</v>
      </c>
      <c r="J765" t="s">
        <v>1222</v>
      </c>
    </row>
    <row r="766" spans="1:12">
      <c r="A766" t="s">
        <v>919</v>
      </c>
      <c r="B766" t="s">
        <v>40</v>
      </c>
      <c r="C766" s="52" t="s">
        <v>107</v>
      </c>
      <c r="D766" s="52">
        <v>1</v>
      </c>
      <c r="E766" s="52">
        <v>1</v>
      </c>
      <c r="F766" s="52">
        <v>0</v>
      </c>
      <c r="G766" s="52">
        <v>1</v>
      </c>
    </row>
    <row r="767" spans="1:12">
      <c r="A767" t="s">
        <v>1223</v>
      </c>
      <c r="B767" t="s">
        <v>40</v>
      </c>
      <c r="C767" s="52" t="s">
        <v>107</v>
      </c>
      <c r="D767" s="52" t="s">
        <v>107</v>
      </c>
      <c r="E767" s="52">
        <v>1</v>
      </c>
      <c r="F767" s="52">
        <v>0</v>
      </c>
      <c r="G767" s="52">
        <v>0</v>
      </c>
      <c r="K767" t="s">
        <v>1224</v>
      </c>
    </row>
    <row r="768" spans="1:12">
      <c r="A768" t="s">
        <v>484</v>
      </c>
      <c r="B768" t="s">
        <v>40</v>
      </c>
      <c r="C768" s="52">
        <v>1</v>
      </c>
      <c r="D768" s="52">
        <v>1</v>
      </c>
      <c r="E768" s="52">
        <v>1</v>
      </c>
      <c r="F768" s="52">
        <v>1</v>
      </c>
      <c r="G768" s="52">
        <v>1</v>
      </c>
    </row>
    <row r="769" spans="1:12">
      <c r="A769" t="s">
        <v>485</v>
      </c>
      <c r="B769" t="s">
        <v>40</v>
      </c>
      <c r="C769" s="52" t="s">
        <v>107</v>
      </c>
      <c r="D769" s="52" t="s">
        <v>107</v>
      </c>
      <c r="E769" s="52">
        <v>1</v>
      </c>
      <c r="F769" s="52">
        <v>0</v>
      </c>
      <c r="G769" s="52">
        <v>1</v>
      </c>
      <c r="K769" t="s">
        <v>1225</v>
      </c>
    </row>
    <row r="770" spans="1:12">
      <c r="A770" t="s">
        <v>1173</v>
      </c>
      <c r="B770" t="s">
        <v>63</v>
      </c>
      <c r="C770" s="52">
        <v>1</v>
      </c>
      <c r="D770" s="52">
        <v>1</v>
      </c>
      <c r="E770" s="52">
        <v>1</v>
      </c>
      <c r="F770" s="52">
        <v>1</v>
      </c>
      <c r="G770" s="52">
        <v>1</v>
      </c>
      <c r="K770" t="s">
        <v>1226</v>
      </c>
    </row>
    <row r="771" spans="1:12">
      <c r="A771" t="s">
        <v>561</v>
      </c>
      <c r="B771" t="s">
        <v>63</v>
      </c>
      <c r="C771" s="52" t="s">
        <v>107</v>
      </c>
      <c r="D771" s="52">
        <v>1</v>
      </c>
      <c r="E771" s="52">
        <v>1</v>
      </c>
      <c r="F771" s="52">
        <v>0</v>
      </c>
      <c r="G771" s="52">
        <v>1</v>
      </c>
    </row>
    <row r="772" spans="1:12">
      <c r="A772" t="s">
        <v>684</v>
      </c>
      <c r="B772" t="s">
        <v>63</v>
      </c>
      <c r="C772" s="52">
        <v>1</v>
      </c>
      <c r="D772" s="52">
        <v>0</v>
      </c>
      <c r="E772" s="52">
        <v>1</v>
      </c>
      <c r="F772" s="52">
        <v>1</v>
      </c>
      <c r="G772" s="52">
        <v>1</v>
      </c>
      <c r="K772" t="s">
        <v>1227</v>
      </c>
    </row>
    <row r="773" spans="1:12">
      <c r="A773" t="s">
        <v>384</v>
      </c>
      <c r="B773" t="s">
        <v>63</v>
      </c>
      <c r="C773" s="52">
        <v>1</v>
      </c>
      <c r="D773" s="52">
        <v>0</v>
      </c>
      <c r="E773" s="52">
        <v>1</v>
      </c>
      <c r="F773" s="52">
        <v>0</v>
      </c>
      <c r="G773" s="52">
        <v>0</v>
      </c>
    </row>
    <row r="774" spans="1:12">
      <c r="A774" t="s">
        <v>385</v>
      </c>
      <c r="B774" t="s">
        <v>63</v>
      </c>
      <c r="C774" s="52">
        <v>1</v>
      </c>
      <c r="D774" s="52">
        <v>1</v>
      </c>
      <c r="E774" s="52">
        <v>1</v>
      </c>
      <c r="F774" s="52">
        <v>1</v>
      </c>
      <c r="G774" s="52">
        <v>1</v>
      </c>
    </row>
    <row r="775" spans="1:12">
      <c r="A775" t="s">
        <v>1228</v>
      </c>
      <c r="B775" t="s">
        <v>63</v>
      </c>
      <c r="C775" s="52" t="s">
        <v>107</v>
      </c>
      <c r="D775" s="52">
        <v>1</v>
      </c>
      <c r="E775" s="52">
        <v>0</v>
      </c>
      <c r="F775" s="52">
        <v>0</v>
      </c>
      <c r="G775" s="52">
        <v>0</v>
      </c>
      <c r="K775" t="s">
        <v>1229</v>
      </c>
      <c r="L775" t="s">
        <v>1230</v>
      </c>
    </row>
    <row r="776" spans="1:12">
      <c r="A776" t="s">
        <v>562</v>
      </c>
      <c r="B776" t="s">
        <v>63</v>
      </c>
      <c r="C776" s="52" t="s">
        <v>107</v>
      </c>
      <c r="D776" s="52">
        <v>1</v>
      </c>
      <c r="E776" s="52">
        <v>0</v>
      </c>
      <c r="F776" s="52">
        <v>0</v>
      </c>
      <c r="G776" s="52">
        <v>0</v>
      </c>
      <c r="K776" t="s">
        <v>1231</v>
      </c>
    </row>
    <row r="777" spans="1:12">
      <c r="A777" t="s">
        <v>966</v>
      </c>
      <c r="B777" t="s">
        <v>63</v>
      </c>
      <c r="C777" s="52" t="s">
        <v>107</v>
      </c>
      <c r="D777" s="52">
        <v>1</v>
      </c>
      <c r="E777" s="52">
        <v>1</v>
      </c>
      <c r="F777" s="52">
        <v>1</v>
      </c>
      <c r="G777" s="52">
        <v>0</v>
      </c>
      <c r="J777" t="s">
        <v>1232</v>
      </c>
      <c r="K777" t="s">
        <v>1233</v>
      </c>
    </row>
    <row r="778" spans="1:12">
      <c r="A778" t="s">
        <v>386</v>
      </c>
      <c r="B778" t="s">
        <v>63</v>
      </c>
      <c r="C778" s="52" t="s">
        <v>107</v>
      </c>
      <c r="D778" s="52">
        <v>1</v>
      </c>
      <c r="E778" s="52">
        <v>1</v>
      </c>
      <c r="F778" s="52">
        <v>0</v>
      </c>
      <c r="G778" s="52">
        <v>1</v>
      </c>
      <c r="K778" t="s">
        <v>1234</v>
      </c>
      <c r="L778" t="s">
        <v>1235</v>
      </c>
    </row>
    <row r="779" spans="1:12">
      <c r="A779" t="s">
        <v>688</v>
      </c>
      <c r="B779" t="s">
        <v>63</v>
      </c>
      <c r="C779" s="52" t="s">
        <v>107</v>
      </c>
      <c r="D779" s="52" t="s">
        <v>107</v>
      </c>
      <c r="E779" s="52">
        <v>1</v>
      </c>
      <c r="F779" s="52">
        <v>0</v>
      </c>
      <c r="G779" s="52">
        <v>0</v>
      </c>
      <c r="K779" t="s">
        <v>1236</v>
      </c>
    </row>
    <row r="780" spans="1:12">
      <c r="A780" t="s">
        <v>1237</v>
      </c>
      <c r="B780" t="s">
        <v>63</v>
      </c>
      <c r="C780" s="52" t="s">
        <v>107</v>
      </c>
      <c r="D780" s="52" t="s">
        <v>107</v>
      </c>
      <c r="E780" s="52">
        <v>1</v>
      </c>
      <c r="F780" s="52">
        <v>0</v>
      </c>
      <c r="G780" s="52">
        <v>0</v>
      </c>
      <c r="K780" t="s">
        <v>1238</v>
      </c>
    </row>
    <row r="781" spans="1:12">
      <c r="A781" t="s">
        <v>573</v>
      </c>
      <c r="B781" t="s">
        <v>63</v>
      </c>
      <c r="C781" s="52">
        <v>1</v>
      </c>
      <c r="D781" s="52">
        <v>0</v>
      </c>
      <c r="E781" s="52">
        <v>0</v>
      </c>
      <c r="F781" s="52">
        <v>0</v>
      </c>
      <c r="G781" s="52">
        <v>0</v>
      </c>
    </row>
    <row r="782" spans="1:12">
      <c r="A782" t="s">
        <v>1239</v>
      </c>
      <c r="B782" t="s">
        <v>63</v>
      </c>
      <c r="C782" s="52" t="s">
        <v>107</v>
      </c>
      <c r="D782" s="52" t="s">
        <v>107</v>
      </c>
      <c r="E782" s="52">
        <v>1</v>
      </c>
      <c r="F782" s="52">
        <v>0</v>
      </c>
      <c r="G782" s="52">
        <v>0</v>
      </c>
      <c r="K782" t="s">
        <v>1240</v>
      </c>
    </row>
    <row r="783" spans="1:12">
      <c r="A783" t="s">
        <v>986</v>
      </c>
      <c r="B783" t="s">
        <v>63</v>
      </c>
      <c r="C783" s="52">
        <v>1</v>
      </c>
      <c r="D783" s="52">
        <v>0</v>
      </c>
      <c r="E783" s="52">
        <v>1</v>
      </c>
      <c r="F783" s="52">
        <v>1</v>
      </c>
      <c r="G783" s="52">
        <v>1</v>
      </c>
      <c r="J783" t="s">
        <v>1241</v>
      </c>
      <c r="K783" t="s">
        <v>1242</v>
      </c>
    </row>
    <row r="784" spans="1:12">
      <c r="A784" t="s">
        <v>399</v>
      </c>
      <c r="B784" t="s">
        <v>63</v>
      </c>
      <c r="C784" s="52">
        <v>1</v>
      </c>
      <c r="D784" s="52">
        <v>0</v>
      </c>
      <c r="E784" s="52">
        <v>1</v>
      </c>
      <c r="F784" s="52">
        <v>1</v>
      </c>
      <c r="G784" s="52">
        <v>1</v>
      </c>
      <c r="H784" s="52" t="s">
        <v>1243</v>
      </c>
      <c r="I784" s="52" t="s">
        <v>1244</v>
      </c>
    </row>
    <row r="785" spans="1:12">
      <c r="A785" t="s">
        <v>400</v>
      </c>
      <c r="B785" t="s">
        <v>63</v>
      </c>
      <c r="C785" s="52">
        <v>1</v>
      </c>
      <c r="D785" s="52">
        <v>1</v>
      </c>
      <c r="E785" s="52">
        <v>1</v>
      </c>
      <c r="F785" s="52">
        <v>1</v>
      </c>
      <c r="G785" s="52">
        <v>1</v>
      </c>
      <c r="J785" t="s">
        <v>1245</v>
      </c>
      <c r="K785" t="s">
        <v>1246</v>
      </c>
    </row>
    <row r="786" spans="1:12">
      <c r="A786" t="s">
        <v>1247</v>
      </c>
      <c r="B786" t="s">
        <v>63</v>
      </c>
      <c r="C786" s="52" t="s">
        <v>107</v>
      </c>
      <c r="D786" s="52" t="s">
        <v>107</v>
      </c>
      <c r="E786" s="52" t="s">
        <v>107</v>
      </c>
      <c r="F786" s="52" t="s">
        <v>107</v>
      </c>
      <c r="G786" s="52">
        <v>1</v>
      </c>
    </row>
    <row r="787" spans="1:12">
      <c r="A787" t="s">
        <v>405</v>
      </c>
      <c r="B787" t="s">
        <v>63</v>
      </c>
      <c r="C787" s="52" t="s">
        <v>107</v>
      </c>
      <c r="D787" s="52" t="s">
        <v>107</v>
      </c>
      <c r="E787" s="52">
        <v>1</v>
      </c>
      <c r="F787" s="52">
        <v>0</v>
      </c>
      <c r="G787" s="52">
        <v>1</v>
      </c>
      <c r="K787" t="s">
        <v>1248</v>
      </c>
    </row>
    <row r="788" spans="1:12">
      <c r="A788" t="s">
        <v>1249</v>
      </c>
      <c r="B788" t="s">
        <v>63</v>
      </c>
      <c r="C788" s="52" t="s">
        <v>107</v>
      </c>
      <c r="D788" s="52">
        <v>1</v>
      </c>
      <c r="E788" s="52">
        <v>0</v>
      </c>
      <c r="F788" s="52">
        <v>0</v>
      </c>
      <c r="G788" s="52">
        <v>0</v>
      </c>
      <c r="K788" t="s">
        <v>1250</v>
      </c>
    </row>
    <row r="789" spans="1:12">
      <c r="A789" t="s">
        <v>991</v>
      </c>
      <c r="B789" t="s">
        <v>63</v>
      </c>
      <c r="C789" s="52">
        <v>1</v>
      </c>
      <c r="D789" s="52">
        <v>1</v>
      </c>
      <c r="E789" s="52">
        <v>1</v>
      </c>
      <c r="F789" s="52">
        <v>1</v>
      </c>
      <c r="G789" s="52">
        <v>0</v>
      </c>
      <c r="J789" t="s">
        <v>1251</v>
      </c>
      <c r="K789" t="s">
        <v>1252</v>
      </c>
    </row>
    <row r="790" spans="1:12">
      <c r="A790" t="s">
        <v>408</v>
      </c>
      <c r="B790" t="s">
        <v>63</v>
      </c>
      <c r="C790" s="52" t="s">
        <v>107</v>
      </c>
      <c r="D790" s="52">
        <v>1</v>
      </c>
      <c r="E790" s="52">
        <v>1</v>
      </c>
      <c r="F790" s="52">
        <v>0</v>
      </c>
      <c r="G790" s="52">
        <v>0</v>
      </c>
    </row>
    <row r="791" spans="1:12">
      <c r="A791" t="s">
        <v>515</v>
      </c>
      <c r="B791" t="s">
        <v>63</v>
      </c>
      <c r="C791" s="52" t="s">
        <v>107</v>
      </c>
      <c r="D791" s="52">
        <v>1</v>
      </c>
      <c r="E791" s="52">
        <v>1</v>
      </c>
      <c r="F791" s="52">
        <v>1</v>
      </c>
      <c r="G791" s="52">
        <v>1</v>
      </c>
    </row>
    <row r="792" spans="1:12">
      <c r="A792" t="s">
        <v>519</v>
      </c>
      <c r="B792" t="s">
        <v>63</v>
      </c>
      <c r="C792" s="52">
        <v>1</v>
      </c>
      <c r="D792" s="52">
        <v>1</v>
      </c>
      <c r="E792" s="52">
        <v>1</v>
      </c>
      <c r="F792" s="52">
        <v>1</v>
      </c>
      <c r="G792" s="52">
        <v>0</v>
      </c>
      <c r="J792" t="s">
        <v>1253</v>
      </c>
      <c r="K792" t="s">
        <v>1254</v>
      </c>
    </row>
    <row r="793" spans="1:12">
      <c r="A793" t="s">
        <v>999</v>
      </c>
      <c r="B793" t="s">
        <v>63</v>
      </c>
      <c r="C793" s="52" t="s">
        <v>107</v>
      </c>
      <c r="D793" s="52">
        <v>1</v>
      </c>
      <c r="E793" s="52">
        <v>1</v>
      </c>
      <c r="F793" s="52">
        <v>1</v>
      </c>
      <c r="G793" s="52">
        <v>0</v>
      </c>
      <c r="J793" t="s">
        <v>1243</v>
      </c>
      <c r="K793" t="s">
        <v>1255</v>
      </c>
    </row>
    <row r="794" spans="1:12">
      <c r="A794" t="s">
        <v>1256</v>
      </c>
      <c r="B794" t="s">
        <v>63</v>
      </c>
      <c r="C794" s="52">
        <v>1</v>
      </c>
      <c r="D794" s="52">
        <v>1</v>
      </c>
      <c r="E794" s="52">
        <v>1</v>
      </c>
      <c r="F794" s="52">
        <v>1</v>
      </c>
      <c r="G794" s="52">
        <v>1</v>
      </c>
      <c r="H794" s="52" t="s">
        <v>1257</v>
      </c>
      <c r="I794" s="52" t="s">
        <v>1258</v>
      </c>
    </row>
    <row r="795" spans="1:12">
      <c r="A795" t="s">
        <v>1259</v>
      </c>
      <c r="B795" t="s">
        <v>63</v>
      </c>
      <c r="C795" s="52" t="s">
        <v>107</v>
      </c>
      <c r="D795" s="52">
        <v>1</v>
      </c>
      <c r="E795" s="52">
        <v>0</v>
      </c>
      <c r="F795" s="52">
        <v>0</v>
      </c>
      <c r="G795" s="52">
        <v>0</v>
      </c>
      <c r="K795" t="s">
        <v>1260</v>
      </c>
    </row>
    <row r="796" spans="1:12">
      <c r="A796" t="s">
        <v>1261</v>
      </c>
      <c r="B796" t="s">
        <v>63</v>
      </c>
      <c r="C796" s="52" t="s">
        <v>107</v>
      </c>
      <c r="D796" s="52" t="s">
        <v>107</v>
      </c>
      <c r="E796" s="52" t="s">
        <v>107</v>
      </c>
      <c r="F796" s="52" t="s">
        <v>107</v>
      </c>
      <c r="G796" s="52">
        <v>1</v>
      </c>
      <c r="H796" s="52" t="s">
        <v>1262</v>
      </c>
    </row>
    <row r="797" spans="1:12">
      <c r="A797" t="s">
        <v>413</v>
      </c>
      <c r="B797" t="s">
        <v>63</v>
      </c>
      <c r="C797" s="52">
        <v>1</v>
      </c>
      <c r="D797" s="52">
        <v>1</v>
      </c>
      <c r="E797" s="52">
        <v>1</v>
      </c>
      <c r="F797" s="52">
        <v>1</v>
      </c>
      <c r="G797" s="52">
        <v>1</v>
      </c>
      <c r="H797" s="52" t="s">
        <v>1263</v>
      </c>
      <c r="I797" s="52" t="s">
        <v>415</v>
      </c>
      <c r="J797" t="s">
        <v>1264</v>
      </c>
      <c r="K797" t="s">
        <v>1265</v>
      </c>
      <c r="L797" t="s">
        <v>1266</v>
      </c>
    </row>
    <row r="798" spans="1:12">
      <c r="A798" t="s">
        <v>1267</v>
      </c>
      <c r="B798" t="s">
        <v>63</v>
      </c>
      <c r="C798" s="52">
        <v>1</v>
      </c>
      <c r="D798" s="52">
        <v>0</v>
      </c>
      <c r="E798" s="52">
        <v>0</v>
      </c>
      <c r="F798" s="52">
        <v>0</v>
      </c>
      <c r="G798" s="52">
        <v>0</v>
      </c>
    </row>
    <row r="799" spans="1:12">
      <c r="A799" t="s">
        <v>709</v>
      </c>
      <c r="B799" t="s">
        <v>63</v>
      </c>
      <c r="C799" s="52" t="s">
        <v>107</v>
      </c>
      <c r="D799" s="52">
        <v>1</v>
      </c>
      <c r="E799" s="52">
        <v>1</v>
      </c>
      <c r="F799" s="52">
        <v>0</v>
      </c>
      <c r="G799" s="52">
        <v>0</v>
      </c>
    </row>
    <row r="800" spans="1:12">
      <c r="A800" t="s">
        <v>711</v>
      </c>
      <c r="B800" t="s">
        <v>63</v>
      </c>
      <c r="C800" s="52" t="s">
        <v>107</v>
      </c>
      <c r="D800" s="52">
        <v>1</v>
      </c>
      <c r="E800" s="52">
        <v>1</v>
      </c>
      <c r="F800" s="52">
        <v>1</v>
      </c>
      <c r="G800" s="52">
        <v>1</v>
      </c>
    </row>
    <row r="801" spans="1:12">
      <c r="A801" t="s">
        <v>419</v>
      </c>
      <c r="B801" t="s">
        <v>63</v>
      </c>
      <c r="C801" s="52">
        <v>1</v>
      </c>
      <c r="D801" s="52">
        <v>0</v>
      </c>
      <c r="E801" s="52">
        <v>1</v>
      </c>
      <c r="F801" s="52">
        <v>0</v>
      </c>
      <c r="G801" s="52">
        <v>0</v>
      </c>
    </row>
    <row r="802" spans="1:12">
      <c r="A802" t="s">
        <v>423</v>
      </c>
      <c r="B802" t="s">
        <v>63</v>
      </c>
      <c r="C802" s="52">
        <v>1</v>
      </c>
      <c r="D802" s="52">
        <v>1</v>
      </c>
      <c r="E802" s="52">
        <v>1</v>
      </c>
      <c r="F802" s="52">
        <v>1</v>
      </c>
      <c r="G802" s="52">
        <v>1</v>
      </c>
    </row>
    <row r="803" spans="1:12">
      <c r="A803" t="s">
        <v>424</v>
      </c>
      <c r="B803" t="s">
        <v>63</v>
      </c>
      <c r="C803" s="52">
        <v>1</v>
      </c>
      <c r="D803" s="52">
        <v>1</v>
      </c>
      <c r="E803" s="52">
        <v>1</v>
      </c>
      <c r="F803" s="52">
        <v>1</v>
      </c>
      <c r="G803" s="52">
        <v>1</v>
      </c>
    </row>
    <row r="804" spans="1:12">
      <c r="A804" t="s">
        <v>590</v>
      </c>
      <c r="B804" t="s">
        <v>63</v>
      </c>
      <c r="C804" s="52">
        <v>1</v>
      </c>
      <c r="D804" s="52">
        <v>1</v>
      </c>
      <c r="E804" s="52">
        <v>1</v>
      </c>
      <c r="F804" s="52">
        <v>0</v>
      </c>
      <c r="G804" s="52">
        <v>0</v>
      </c>
    </row>
    <row r="805" spans="1:12">
      <c r="A805" t="s">
        <v>528</v>
      </c>
      <c r="B805" t="s">
        <v>63</v>
      </c>
      <c r="C805" s="52" t="s">
        <v>107</v>
      </c>
      <c r="D805" s="52" t="s">
        <v>107</v>
      </c>
      <c r="E805" s="52" t="s">
        <v>107</v>
      </c>
      <c r="F805" s="52">
        <v>1</v>
      </c>
      <c r="G805" s="52">
        <v>0</v>
      </c>
      <c r="J805" t="s">
        <v>1268</v>
      </c>
    </row>
    <row r="806" spans="1:12">
      <c r="A806" t="s">
        <v>529</v>
      </c>
      <c r="B806" t="s">
        <v>63</v>
      </c>
      <c r="C806" s="52" t="s">
        <v>107</v>
      </c>
      <c r="D806" s="52" t="s">
        <v>107</v>
      </c>
      <c r="E806" s="52">
        <v>1</v>
      </c>
      <c r="F806" s="52">
        <v>0</v>
      </c>
      <c r="G806" s="52">
        <v>0</v>
      </c>
      <c r="K806" t="s">
        <v>1269</v>
      </c>
    </row>
    <row r="807" spans="1:12">
      <c r="A807" t="s">
        <v>1270</v>
      </c>
      <c r="B807" t="s">
        <v>63</v>
      </c>
      <c r="C807" s="52" t="s">
        <v>107</v>
      </c>
      <c r="D807" s="52">
        <v>1</v>
      </c>
      <c r="E807" s="52">
        <v>0</v>
      </c>
      <c r="F807" s="52">
        <v>0</v>
      </c>
      <c r="G807" s="52">
        <v>0</v>
      </c>
    </row>
    <row r="808" spans="1:12">
      <c r="A808" t="s">
        <v>1271</v>
      </c>
      <c r="B808" t="s">
        <v>63</v>
      </c>
      <c r="C808" s="52" t="s">
        <v>107</v>
      </c>
      <c r="D808" s="52" t="s">
        <v>107</v>
      </c>
      <c r="E808" s="52" t="s">
        <v>107</v>
      </c>
      <c r="F808" s="52">
        <v>1</v>
      </c>
      <c r="G808" s="52">
        <v>0</v>
      </c>
      <c r="J808" t="s">
        <v>1272</v>
      </c>
    </row>
    <row r="809" spans="1:12">
      <c r="A809" t="s">
        <v>428</v>
      </c>
      <c r="B809" t="s">
        <v>63</v>
      </c>
      <c r="C809" s="52" t="s">
        <v>107</v>
      </c>
      <c r="D809" s="52" t="s">
        <v>107</v>
      </c>
      <c r="E809" s="52" t="s">
        <v>107</v>
      </c>
      <c r="F809" s="52">
        <v>1</v>
      </c>
      <c r="G809" s="52">
        <v>0</v>
      </c>
      <c r="J809" t="s">
        <v>1273</v>
      </c>
    </row>
    <row r="810" spans="1:12">
      <c r="A810" t="s">
        <v>435</v>
      </c>
      <c r="B810" t="s">
        <v>63</v>
      </c>
      <c r="C810" s="52">
        <v>1</v>
      </c>
      <c r="D810" s="52">
        <v>1</v>
      </c>
      <c r="E810" s="52">
        <v>1</v>
      </c>
      <c r="F810" s="52">
        <v>1</v>
      </c>
      <c r="G810" s="52">
        <v>1</v>
      </c>
      <c r="K810" t="s">
        <v>1274</v>
      </c>
      <c r="L810" t="s">
        <v>532</v>
      </c>
    </row>
    <row r="811" spans="1:12">
      <c r="A811" t="s">
        <v>594</v>
      </c>
      <c r="B811" t="s">
        <v>63</v>
      </c>
      <c r="C811" s="52" t="s">
        <v>107</v>
      </c>
      <c r="D811" s="52" t="s">
        <v>107</v>
      </c>
      <c r="E811" s="52">
        <v>1</v>
      </c>
      <c r="F811" s="52">
        <v>0</v>
      </c>
      <c r="G811" s="52">
        <v>1</v>
      </c>
      <c r="K811" t="s">
        <v>1275</v>
      </c>
    </row>
    <row r="812" spans="1:12">
      <c r="A812" t="s">
        <v>439</v>
      </c>
      <c r="B812" t="s">
        <v>63</v>
      </c>
      <c r="C812" s="52">
        <v>1</v>
      </c>
      <c r="D812" s="52">
        <v>1</v>
      </c>
      <c r="E812" s="52">
        <v>1</v>
      </c>
      <c r="F812" s="52">
        <v>1</v>
      </c>
      <c r="G812" s="52">
        <v>1</v>
      </c>
    </row>
    <row r="813" spans="1:12">
      <c r="A813" t="s">
        <v>887</v>
      </c>
      <c r="B813" t="s">
        <v>63</v>
      </c>
      <c r="C813" s="52">
        <v>1</v>
      </c>
      <c r="D813" s="52">
        <v>1</v>
      </c>
      <c r="E813" s="52">
        <v>1</v>
      </c>
      <c r="F813" s="52">
        <v>1</v>
      </c>
      <c r="G813" s="52">
        <v>1</v>
      </c>
      <c r="K813" t="s">
        <v>1276</v>
      </c>
    </row>
    <row r="814" spans="1:12">
      <c r="A814" t="s">
        <v>446</v>
      </c>
      <c r="B814" t="s">
        <v>63</v>
      </c>
      <c r="C814" s="52" t="s">
        <v>107</v>
      </c>
      <c r="D814" s="52">
        <v>1</v>
      </c>
      <c r="E814" s="52">
        <v>0</v>
      </c>
      <c r="F814" s="52">
        <v>0</v>
      </c>
      <c r="G814" s="52">
        <v>0</v>
      </c>
    </row>
    <row r="815" spans="1:12">
      <c r="A815" t="s">
        <v>589</v>
      </c>
      <c r="B815" t="s">
        <v>63</v>
      </c>
      <c r="C815" s="52">
        <v>1</v>
      </c>
      <c r="D815" s="52">
        <v>0</v>
      </c>
      <c r="E815" s="52">
        <v>0</v>
      </c>
      <c r="F815" s="52">
        <v>0</v>
      </c>
      <c r="G815" s="52">
        <v>0</v>
      </c>
    </row>
    <row r="816" spans="1:12">
      <c r="A816" t="s">
        <v>536</v>
      </c>
      <c r="B816" t="s">
        <v>63</v>
      </c>
      <c r="C816" s="52">
        <v>1</v>
      </c>
      <c r="D816" s="52">
        <v>1</v>
      </c>
      <c r="E816" s="52">
        <v>1</v>
      </c>
      <c r="F816" s="52">
        <v>1</v>
      </c>
      <c r="G816" s="52">
        <v>1</v>
      </c>
    </row>
    <row r="817" spans="1:12">
      <c r="A817" t="s">
        <v>1277</v>
      </c>
      <c r="B817" t="s">
        <v>63</v>
      </c>
      <c r="C817" s="52" t="s">
        <v>107</v>
      </c>
      <c r="D817" s="52">
        <v>1</v>
      </c>
      <c r="E817" s="52">
        <v>0</v>
      </c>
      <c r="F817" s="52">
        <v>1</v>
      </c>
      <c r="G817" s="52">
        <v>1</v>
      </c>
      <c r="J817" t="s">
        <v>1278</v>
      </c>
      <c r="K817" t="s">
        <v>1279</v>
      </c>
    </row>
    <row r="818" spans="1:12">
      <c r="A818" t="s">
        <v>1195</v>
      </c>
      <c r="B818" t="s">
        <v>63</v>
      </c>
      <c r="C818" s="52" t="s">
        <v>107</v>
      </c>
      <c r="D818" s="52" t="s">
        <v>107</v>
      </c>
      <c r="E818" s="52">
        <v>1</v>
      </c>
      <c r="F818" s="52">
        <v>1</v>
      </c>
      <c r="G818" s="52">
        <v>1</v>
      </c>
      <c r="J818" t="s">
        <v>1280</v>
      </c>
      <c r="K818" t="s">
        <v>1281</v>
      </c>
    </row>
    <row r="819" spans="1:12">
      <c r="A819" t="s">
        <v>1282</v>
      </c>
      <c r="B819" t="s">
        <v>63</v>
      </c>
      <c r="C819" s="52" t="s">
        <v>107</v>
      </c>
      <c r="D819" s="52" t="s">
        <v>107</v>
      </c>
      <c r="E819" s="52" t="s">
        <v>107</v>
      </c>
      <c r="F819" s="52" t="s">
        <v>107</v>
      </c>
      <c r="G819" s="52">
        <v>1</v>
      </c>
      <c r="H819" s="52">
        <v>111</v>
      </c>
    </row>
    <row r="820" spans="1:12">
      <c r="A820" t="s">
        <v>889</v>
      </c>
      <c r="B820" t="s">
        <v>63</v>
      </c>
      <c r="C820" s="52">
        <v>1</v>
      </c>
      <c r="D820" s="52">
        <v>1</v>
      </c>
      <c r="E820" s="52">
        <v>1</v>
      </c>
      <c r="F820" s="52">
        <v>1</v>
      </c>
      <c r="G820" s="52">
        <v>1</v>
      </c>
    </row>
    <row r="821" spans="1:12">
      <c r="A821" t="s">
        <v>947</v>
      </c>
      <c r="B821" t="s">
        <v>63</v>
      </c>
      <c r="C821" s="52" t="s">
        <v>107</v>
      </c>
      <c r="D821" s="52" t="s">
        <v>107</v>
      </c>
      <c r="E821" s="52" t="s">
        <v>107</v>
      </c>
      <c r="F821" s="52">
        <v>1</v>
      </c>
      <c r="G821" s="52">
        <v>1</v>
      </c>
      <c r="J821" t="s">
        <v>1283</v>
      </c>
      <c r="L821" t="s">
        <v>1284</v>
      </c>
    </row>
    <row r="822" spans="1:12">
      <c r="A822" t="s">
        <v>450</v>
      </c>
      <c r="B822" t="s">
        <v>63</v>
      </c>
      <c r="C822" s="52" t="s">
        <v>107</v>
      </c>
      <c r="D822" s="52">
        <v>1</v>
      </c>
      <c r="E822" s="52">
        <v>1</v>
      </c>
      <c r="F822" s="52">
        <v>1</v>
      </c>
      <c r="G822" s="52">
        <v>0</v>
      </c>
      <c r="J822" t="s">
        <v>1285</v>
      </c>
      <c r="K822" t="s">
        <v>1286</v>
      </c>
    </row>
    <row r="823" spans="1:12">
      <c r="A823" t="s">
        <v>452</v>
      </c>
      <c r="B823" t="s">
        <v>63</v>
      </c>
      <c r="C823" s="52" t="s">
        <v>107</v>
      </c>
      <c r="D823" s="52">
        <v>1</v>
      </c>
      <c r="E823" s="52">
        <v>1</v>
      </c>
      <c r="F823" s="52">
        <v>1</v>
      </c>
      <c r="G823" s="52">
        <v>0</v>
      </c>
    </row>
    <row r="824" spans="1:12">
      <c r="A824" t="s">
        <v>454</v>
      </c>
      <c r="B824" t="s">
        <v>63</v>
      </c>
      <c r="C824" s="52" t="s">
        <v>107</v>
      </c>
      <c r="D824" s="52" t="s">
        <v>107</v>
      </c>
      <c r="E824" s="52">
        <v>1</v>
      </c>
      <c r="F824" s="52">
        <v>1</v>
      </c>
      <c r="G824" s="52">
        <v>0</v>
      </c>
      <c r="K824" t="s">
        <v>1287</v>
      </c>
    </row>
    <row r="825" spans="1:12">
      <c r="A825" t="s">
        <v>1288</v>
      </c>
      <c r="B825" t="s">
        <v>63</v>
      </c>
      <c r="C825" s="52" t="s">
        <v>107</v>
      </c>
      <c r="D825" s="52" t="s">
        <v>107</v>
      </c>
      <c r="E825" s="52">
        <v>1</v>
      </c>
      <c r="F825" s="52">
        <v>0</v>
      </c>
      <c r="G825" s="52">
        <v>0</v>
      </c>
      <c r="K825" t="s">
        <v>1289</v>
      </c>
    </row>
    <row r="826" spans="1:12">
      <c r="A826" t="s">
        <v>540</v>
      </c>
      <c r="B826" t="s">
        <v>63</v>
      </c>
      <c r="C826" s="52" t="s">
        <v>107</v>
      </c>
      <c r="D826" s="52">
        <v>1</v>
      </c>
      <c r="E826" s="52">
        <v>1</v>
      </c>
      <c r="F826" s="52">
        <v>0</v>
      </c>
      <c r="G826" s="52">
        <v>0</v>
      </c>
    </row>
    <row r="827" spans="1:12">
      <c r="A827" t="s">
        <v>740</v>
      </c>
      <c r="B827" t="s">
        <v>63</v>
      </c>
      <c r="C827" s="52" t="s">
        <v>107</v>
      </c>
      <c r="D827" s="52">
        <v>1</v>
      </c>
      <c r="E827" s="52">
        <v>1</v>
      </c>
      <c r="F827" s="52">
        <v>0</v>
      </c>
      <c r="G827" s="52">
        <v>0</v>
      </c>
      <c r="L827" t="s">
        <v>741</v>
      </c>
    </row>
    <row r="828" spans="1:12">
      <c r="A828" t="s">
        <v>541</v>
      </c>
      <c r="B828" t="s">
        <v>63</v>
      </c>
      <c r="C828" s="52" t="s">
        <v>107</v>
      </c>
      <c r="D828" s="52">
        <v>1</v>
      </c>
      <c r="E828" s="52">
        <v>1</v>
      </c>
      <c r="F828" s="52">
        <v>1</v>
      </c>
      <c r="G828" s="52">
        <v>1</v>
      </c>
    </row>
    <row r="829" spans="1:12">
      <c r="A829" t="s">
        <v>1290</v>
      </c>
      <c r="B829" t="s">
        <v>63</v>
      </c>
      <c r="C829" s="52" t="s">
        <v>107</v>
      </c>
      <c r="D829" s="52">
        <v>1</v>
      </c>
      <c r="E829" s="52">
        <v>0</v>
      </c>
      <c r="F829" s="52">
        <v>0</v>
      </c>
      <c r="G829" s="52">
        <v>0</v>
      </c>
    </row>
    <row r="830" spans="1:12">
      <c r="A830" t="s">
        <v>605</v>
      </c>
      <c r="B830" t="s">
        <v>63</v>
      </c>
      <c r="C830" s="52" t="s">
        <v>107</v>
      </c>
      <c r="D830" s="52" t="s">
        <v>107</v>
      </c>
      <c r="E830" s="52">
        <v>1</v>
      </c>
      <c r="F830" s="52">
        <v>0</v>
      </c>
      <c r="G830" s="52">
        <v>0</v>
      </c>
      <c r="K830" t="s">
        <v>1291</v>
      </c>
    </row>
    <row r="831" spans="1:12">
      <c r="A831" t="s">
        <v>745</v>
      </c>
      <c r="B831" t="s">
        <v>63</v>
      </c>
      <c r="C831" s="52">
        <v>1</v>
      </c>
      <c r="D831" s="52">
        <v>1</v>
      </c>
      <c r="E831" s="52">
        <v>1</v>
      </c>
      <c r="F831" s="52">
        <v>0</v>
      </c>
      <c r="G831" s="52">
        <v>1</v>
      </c>
    </row>
    <row r="832" spans="1:12">
      <c r="A832" t="s">
        <v>1292</v>
      </c>
      <c r="B832" t="s">
        <v>63</v>
      </c>
      <c r="C832" s="52" t="s">
        <v>107</v>
      </c>
      <c r="D832" s="52">
        <v>1</v>
      </c>
      <c r="E832" s="52">
        <v>1</v>
      </c>
      <c r="F832" s="52">
        <v>1</v>
      </c>
      <c r="G832" s="52">
        <v>0</v>
      </c>
      <c r="J832" t="s">
        <v>1293</v>
      </c>
      <c r="K832" t="s">
        <v>1294</v>
      </c>
      <c r="L832" t="s">
        <v>1295</v>
      </c>
    </row>
    <row r="833" spans="1:12">
      <c r="A833" t="s">
        <v>1296</v>
      </c>
      <c r="B833" t="s">
        <v>63</v>
      </c>
      <c r="C833" s="52">
        <v>1</v>
      </c>
      <c r="D833" s="52">
        <v>0</v>
      </c>
      <c r="E833" s="52">
        <v>0</v>
      </c>
      <c r="F833" s="52">
        <v>0</v>
      </c>
      <c r="G833" s="52">
        <v>0</v>
      </c>
    </row>
    <row r="834" spans="1:12">
      <c r="A834" t="s">
        <v>748</v>
      </c>
      <c r="B834" t="s">
        <v>63</v>
      </c>
      <c r="C834" s="52" t="s">
        <v>107</v>
      </c>
      <c r="D834" s="52">
        <v>1</v>
      </c>
      <c r="E834" s="52">
        <v>1</v>
      </c>
      <c r="F834" s="52">
        <v>0</v>
      </c>
      <c r="G834" s="52">
        <v>0</v>
      </c>
      <c r="L834" t="s">
        <v>1297</v>
      </c>
    </row>
    <row r="835" spans="1:12">
      <c r="A835" t="s">
        <v>1298</v>
      </c>
      <c r="B835" t="s">
        <v>63</v>
      </c>
      <c r="C835" s="52">
        <v>1</v>
      </c>
      <c r="D835" s="52">
        <v>1</v>
      </c>
      <c r="E835" s="52">
        <v>1</v>
      </c>
      <c r="F835" s="52">
        <v>1</v>
      </c>
      <c r="G835" s="52">
        <v>1</v>
      </c>
    </row>
    <row r="836" spans="1:12">
      <c r="A836" t="s">
        <v>456</v>
      </c>
      <c r="B836" t="s">
        <v>63</v>
      </c>
      <c r="C836" s="52" t="s">
        <v>107</v>
      </c>
      <c r="D836" s="52" t="s">
        <v>107</v>
      </c>
      <c r="E836" s="52">
        <v>1</v>
      </c>
      <c r="F836" s="52">
        <v>0</v>
      </c>
      <c r="G836" s="52">
        <v>0</v>
      </c>
      <c r="K836" t="s">
        <v>1299</v>
      </c>
    </row>
    <row r="837" spans="1:12">
      <c r="A837" t="s">
        <v>457</v>
      </c>
      <c r="B837" t="s">
        <v>63</v>
      </c>
      <c r="C837" s="52">
        <v>1</v>
      </c>
      <c r="D837" s="52">
        <v>1</v>
      </c>
      <c r="E837" s="52">
        <v>1</v>
      </c>
      <c r="F837" s="52">
        <v>1</v>
      </c>
      <c r="G837" s="52">
        <v>1</v>
      </c>
      <c r="J837" t="s">
        <v>1279</v>
      </c>
      <c r="K837" t="s">
        <v>1300</v>
      </c>
    </row>
    <row r="838" spans="1:12">
      <c r="A838" t="s">
        <v>1049</v>
      </c>
      <c r="B838" t="s">
        <v>63</v>
      </c>
      <c r="C838" s="52" t="s">
        <v>107</v>
      </c>
      <c r="D838" s="52" t="s">
        <v>107</v>
      </c>
      <c r="E838" s="52" t="s">
        <v>107</v>
      </c>
      <c r="F838" s="52">
        <v>1</v>
      </c>
      <c r="G838" s="52">
        <v>1</v>
      </c>
      <c r="J838" t="s">
        <v>1301</v>
      </c>
    </row>
    <row r="839" spans="1:12">
      <c r="A839" t="s">
        <v>465</v>
      </c>
      <c r="B839" t="s">
        <v>63</v>
      </c>
      <c r="C839" s="52" t="s">
        <v>107</v>
      </c>
      <c r="D839" s="52">
        <v>1</v>
      </c>
      <c r="E839" s="52">
        <v>1</v>
      </c>
      <c r="F839" s="52">
        <v>1</v>
      </c>
      <c r="G839" s="52">
        <v>1</v>
      </c>
      <c r="K839" t="s">
        <v>1302</v>
      </c>
      <c r="L839" t="s">
        <v>1303</v>
      </c>
    </row>
    <row r="840" spans="1:12">
      <c r="A840" t="s">
        <v>468</v>
      </c>
      <c r="B840" t="s">
        <v>63</v>
      </c>
      <c r="C840" s="52" t="s">
        <v>107</v>
      </c>
      <c r="D840" s="52" t="s">
        <v>107</v>
      </c>
      <c r="E840" s="52">
        <v>1</v>
      </c>
      <c r="F840" s="52">
        <v>0</v>
      </c>
      <c r="G840" s="52">
        <v>1</v>
      </c>
      <c r="K840" t="s">
        <v>1304</v>
      </c>
    </row>
    <row r="841" spans="1:12">
      <c r="A841" t="s">
        <v>546</v>
      </c>
      <c r="B841" t="s">
        <v>63</v>
      </c>
      <c r="C841" s="52" t="s">
        <v>107</v>
      </c>
      <c r="D841" s="52">
        <v>1</v>
      </c>
      <c r="E841" s="52">
        <v>1</v>
      </c>
      <c r="F841" s="52">
        <v>1</v>
      </c>
      <c r="G841" s="52">
        <v>1</v>
      </c>
      <c r="K841" t="s">
        <v>1305</v>
      </c>
    </row>
    <row r="842" spans="1:12">
      <c r="A842" t="s">
        <v>1058</v>
      </c>
      <c r="B842" t="s">
        <v>63</v>
      </c>
      <c r="C842" s="52">
        <v>1</v>
      </c>
      <c r="D842" s="52">
        <v>1</v>
      </c>
      <c r="E842" s="52">
        <v>1</v>
      </c>
      <c r="F842" s="52">
        <v>0</v>
      </c>
      <c r="G842" s="52">
        <v>1</v>
      </c>
    </row>
    <row r="843" spans="1:12">
      <c r="A843" t="s">
        <v>469</v>
      </c>
      <c r="B843" t="s">
        <v>63</v>
      </c>
      <c r="C843" s="52">
        <v>1</v>
      </c>
      <c r="D843" s="52">
        <v>1</v>
      </c>
      <c r="E843" s="52">
        <v>1</v>
      </c>
      <c r="F843" s="52">
        <v>1</v>
      </c>
      <c r="G843" s="52">
        <v>1</v>
      </c>
      <c r="K843" t="s">
        <v>1306</v>
      </c>
    </row>
    <row r="844" spans="1:12">
      <c r="A844" t="s">
        <v>1307</v>
      </c>
      <c r="B844" t="s">
        <v>63</v>
      </c>
      <c r="C844" s="52" t="s">
        <v>107</v>
      </c>
      <c r="D844" s="52">
        <v>1</v>
      </c>
      <c r="E844" s="52">
        <v>1</v>
      </c>
      <c r="F844" s="52">
        <v>1</v>
      </c>
      <c r="G844" s="52">
        <v>0</v>
      </c>
      <c r="J844" t="s">
        <v>1308</v>
      </c>
      <c r="K844" t="s">
        <v>1309</v>
      </c>
    </row>
    <row r="845" spans="1:12">
      <c r="A845" t="s">
        <v>470</v>
      </c>
      <c r="B845" t="s">
        <v>63</v>
      </c>
      <c r="C845" s="52">
        <v>1</v>
      </c>
      <c r="D845" s="52">
        <v>0</v>
      </c>
      <c r="E845" s="52">
        <v>0</v>
      </c>
      <c r="F845" s="52">
        <v>0</v>
      </c>
      <c r="G845" s="52">
        <v>0</v>
      </c>
    </row>
    <row r="846" spans="1:12">
      <c r="A846" t="s">
        <v>550</v>
      </c>
      <c r="B846" t="s">
        <v>63</v>
      </c>
      <c r="C846" s="52" t="s">
        <v>107</v>
      </c>
      <c r="D846" s="52">
        <v>1</v>
      </c>
      <c r="E846" s="52">
        <v>1</v>
      </c>
      <c r="F846" s="52">
        <v>0</v>
      </c>
      <c r="G846" s="52">
        <v>1</v>
      </c>
    </row>
    <row r="847" spans="1:12">
      <c r="A847" t="s">
        <v>769</v>
      </c>
      <c r="B847" t="s">
        <v>63</v>
      </c>
      <c r="C847" s="52">
        <v>1</v>
      </c>
      <c r="D847" s="52">
        <v>1</v>
      </c>
      <c r="E847" s="52">
        <v>1</v>
      </c>
      <c r="F847" s="52">
        <v>1</v>
      </c>
      <c r="G847" s="52">
        <v>1</v>
      </c>
      <c r="J847" t="s">
        <v>1310</v>
      </c>
      <c r="L847" t="s">
        <v>1311</v>
      </c>
    </row>
    <row r="848" spans="1:12">
      <c r="A848" t="s">
        <v>473</v>
      </c>
      <c r="B848" t="s">
        <v>63</v>
      </c>
      <c r="C848" s="52" t="s">
        <v>107</v>
      </c>
      <c r="D848" s="52">
        <v>1</v>
      </c>
      <c r="E848" s="52">
        <v>1</v>
      </c>
      <c r="F848" s="52">
        <v>1</v>
      </c>
      <c r="G848" s="52">
        <v>1</v>
      </c>
      <c r="J848" t="s">
        <v>1262</v>
      </c>
      <c r="K848" t="s">
        <v>1312</v>
      </c>
    </row>
    <row r="849" spans="1:11">
      <c r="A849" t="s">
        <v>670</v>
      </c>
      <c r="B849" t="s">
        <v>63</v>
      </c>
      <c r="C849" s="52">
        <v>1</v>
      </c>
      <c r="D849" s="52">
        <v>1</v>
      </c>
      <c r="E849" s="52">
        <v>1</v>
      </c>
      <c r="F849" s="52">
        <v>1</v>
      </c>
      <c r="G849" s="52">
        <v>0</v>
      </c>
    </row>
    <row r="850" spans="1:11">
      <c r="A850" t="s">
        <v>1313</v>
      </c>
      <c r="B850" t="s">
        <v>63</v>
      </c>
      <c r="C850" s="52" t="s">
        <v>107</v>
      </c>
      <c r="D850" s="52">
        <v>1</v>
      </c>
      <c r="E850" s="52">
        <v>1</v>
      </c>
      <c r="F850" s="52">
        <v>0</v>
      </c>
      <c r="G850" s="52">
        <v>0</v>
      </c>
      <c r="J850" t="s">
        <v>1314</v>
      </c>
      <c r="K850" t="s">
        <v>1315</v>
      </c>
    </row>
    <row r="851" spans="1:11">
      <c r="A851" t="s">
        <v>475</v>
      </c>
      <c r="B851" t="s">
        <v>63</v>
      </c>
      <c r="C851" s="52">
        <v>1</v>
      </c>
      <c r="D851" s="52">
        <v>1</v>
      </c>
      <c r="E851" s="52">
        <v>1</v>
      </c>
      <c r="F851" s="52">
        <v>1</v>
      </c>
      <c r="G851" s="52">
        <v>1</v>
      </c>
      <c r="H851" s="52" t="s">
        <v>1245</v>
      </c>
      <c r="I851" s="52" t="s">
        <v>583</v>
      </c>
      <c r="K851" t="s">
        <v>1316</v>
      </c>
    </row>
    <row r="852" spans="1:11">
      <c r="A852" t="s">
        <v>477</v>
      </c>
      <c r="B852" t="s">
        <v>63</v>
      </c>
      <c r="C852" s="52">
        <v>1</v>
      </c>
      <c r="D852" s="52">
        <v>1</v>
      </c>
      <c r="E852" s="52">
        <v>1</v>
      </c>
      <c r="F852" s="52">
        <v>1</v>
      </c>
      <c r="G852" s="52">
        <v>1</v>
      </c>
      <c r="K852" t="s">
        <v>1317</v>
      </c>
    </row>
    <row r="853" spans="1:11">
      <c r="A853" t="s">
        <v>1318</v>
      </c>
      <c r="B853" t="s">
        <v>63</v>
      </c>
      <c r="C853" s="52" t="s">
        <v>107</v>
      </c>
      <c r="D853" s="52">
        <v>1</v>
      </c>
      <c r="E853" s="52">
        <v>0</v>
      </c>
      <c r="F853" s="52">
        <v>0</v>
      </c>
      <c r="G853" s="52">
        <v>0</v>
      </c>
      <c r="K853" t="s">
        <v>1319</v>
      </c>
    </row>
    <row r="854" spans="1:11">
      <c r="A854" t="s">
        <v>1320</v>
      </c>
      <c r="B854" t="s">
        <v>63</v>
      </c>
      <c r="C854" s="52" t="s">
        <v>107</v>
      </c>
      <c r="D854" s="52" t="s">
        <v>107</v>
      </c>
      <c r="E854" s="52">
        <v>1</v>
      </c>
      <c r="F854" s="52">
        <v>0</v>
      </c>
      <c r="G854" s="52">
        <v>0</v>
      </c>
      <c r="K854" t="s">
        <v>1321</v>
      </c>
    </row>
    <row r="855" spans="1:11">
      <c r="A855" t="s">
        <v>480</v>
      </c>
      <c r="B855" t="s">
        <v>63</v>
      </c>
      <c r="C855" s="52" t="s">
        <v>107</v>
      </c>
      <c r="D855" s="52" t="s">
        <v>107</v>
      </c>
      <c r="E855" s="52">
        <v>1</v>
      </c>
      <c r="F855" s="52">
        <v>1</v>
      </c>
      <c r="G855" s="52">
        <v>1</v>
      </c>
      <c r="J855" t="s">
        <v>1322</v>
      </c>
      <c r="K855" t="s">
        <v>1323</v>
      </c>
    </row>
    <row r="856" spans="1:11">
      <c r="A856" t="s">
        <v>1083</v>
      </c>
      <c r="B856" t="s">
        <v>63</v>
      </c>
      <c r="C856" s="52" t="s">
        <v>107</v>
      </c>
      <c r="D856" s="52">
        <v>1</v>
      </c>
      <c r="E856" s="52">
        <v>1</v>
      </c>
      <c r="F856" s="52">
        <v>1</v>
      </c>
      <c r="G856" s="52">
        <v>0</v>
      </c>
      <c r="J856" t="s">
        <v>1324</v>
      </c>
      <c r="K856" t="s">
        <v>1325</v>
      </c>
    </row>
    <row r="857" spans="1:11">
      <c r="A857" t="s">
        <v>484</v>
      </c>
      <c r="B857" t="s">
        <v>63</v>
      </c>
      <c r="C857" s="52">
        <v>1</v>
      </c>
      <c r="D857" s="52">
        <v>0</v>
      </c>
      <c r="E857" s="52">
        <v>1</v>
      </c>
      <c r="F857" s="52">
        <v>0</v>
      </c>
      <c r="G857" s="52">
        <v>0</v>
      </c>
    </row>
    <row r="858" spans="1:11">
      <c r="A858" t="s">
        <v>1326</v>
      </c>
      <c r="B858" t="s">
        <v>63</v>
      </c>
      <c r="C858" s="52" t="s">
        <v>107</v>
      </c>
      <c r="D858" s="52" t="s">
        <v>107</v>
      </c>
      <c r="E858" s="52" t="s">
        <v>107</v>
      </c>
      <c r="F858" s="52" t="s">
        <v>107</v>
      </c>
      <c r="G858" s="52">
        <v>1</v>
      </c>
      <c r="H858" s="52">
        <v>97</v>
      </c>
      <c r="I858" s="52" t="s">
        <v>1327</v>
      </c>
    </row>
    <row r="859" spans="1:11">
      <c r="A859" t="s">
        <v>1326</v>
      </c>
      <c r="B859" t="s">
        <v>63</v>
      </c>
      <c r="C859" s="52" t="s">
        <v>107</v>
      </c>
      <c r="D859" s="52" t="s">
        <v>107</v>
      </c>
      <c r="E859" s="52" t="s">
        <v>107</v>
      </c>
      <c r="F859" s="52" t="s">
        <v>107</v>
      </c>
      <c r="G859" s="52">
        <v>1</v>
      </c>
      <c r="H859" s="52">
        <v>98</v>
      </c>
      <c r="I859" s="52" t="s">
        <v>415</v>
      </c>
    </row>
    <row r="860" spans="1:11">
      <c r="A860" t="s">
        <v>1326</v>
      </c>
      <c r="B860" t="s">
        <v>63</v>
      </c>
      <c r="C860" s="52" t="s">
        <v>107</v>
      </c>
      <c r="D860" s="52" t="s">
        <v>107</v>
      </c>
      <c r="E860" s="52" t="s">
        <v>107</v>
      </c>
      <c r="F860" s="52" t="s">
        <v>107</v>
      </c>
      <c r="G860" s="52">
        <v>1</v>
      </c>
      <c r="H860" s="52">
        <v>100</v>
      </c>
      <c r="I860" s="52" t="s">
        <v>1328</v>
      </c>
    </row>
    <row r="861" spans="1:11">
      <c r="A861" t="s">
        <v>1326</v>
      </c>
      <c r="B861" t="s">
        <v>63</v>
      </c>
      <c r="C861" s="52" t="s">
        <v>107</v>
      </c>
      <c r="D861" s="52" t="s">
        <v>107</v>
      </c>
      <c r="E861" s="52" t="s">
        <v>107</v>
      </c>
      <c r="F861" s="52" t="s">
        <v>107</v>
      </c>
      <c r="G861" s="52">
        <v>1</v>
      </c>
      <c r="H861" s="52">
        <v>101</v>
      </c>
      <c r="I861" s="52" t="s">
        <v>1329</v>
      </c>
    </row>
    <row r="862" spans="1:11">
      <c r="A862" t="s">
        <v>1326</v>
      </c>
      <c r="B862" t="s">
        <v>63</v>
      </c>
      <c r="C862" s="52" t="s">
        <v>107</v>
      </c>
      <c r="D862" s="52" t="s">
        <v>107</v>
      </c>
      <c r="E862" s="52" t="s">
        <v>107</v>
      </c>
      <c r="F862" s="52" t="s">
        <v>107</v>
      </c>
      <c r="G862" s="52">
        <v>1</v>
      </c>
      <c r="H862" s="52">
        <v>102</v>
      </c>
      <c r="I862" s="52" t="s">
        <v>583</v>
      </c>
    </row>
    <row r="863" spans="1:11">
      <c r="A863" t="s">
        <v>1326</v>
      </c>
      <c r="B863" t="s">
        <v>63</v>
      </c>
      <c r="C863" s="52" t="s">
        <v>107</v>
      </c>
      <c r="D863" s="52" t="s">
        <v>107</v>
      </c>
      <c r="E863" s="52" t="s">
        <v>107</v>
      </c>
      <c r="F863" s="52" t="s">
        <v>107</v>
      </c>
      <c r="G863" s="52">
        <v>1</v>
      </c>
      <c r="H863" s="52">
        <v>103</v>
      </c>
      <c r="I863" s="52" t="s">
        <v>583</v>
      </c>
    </row>
    <row r="864" spans="1:11">
      <c r="A864" t="s">
        <v>1326</v>
      </c>
      <c r="B864" t="s">
        <v>63</v>
      </c>
      <c r="C864" s="52" t="s">
        <v>107</v>
      </c>
      <c r="D864" s="52" t="s">
        <v>107</v>
      </c>
      <c r="E864" s="52" t="s">
        <v>107</v>
      </c>
      <c r="F864" s="52" t="s">
        <v>107</v>
      </c>
      <c r="G864" s="52">
        <v>1</v>
      </c>
      <c r="H864" s="52">
        <v>104</v>
      </c>
      <c r="I864" s="52" t="s">
        <v>583</v>
      </c>
    </row>
    <row r="865" spans="1:12">
      <c r="A865" t="s">
        <v>1326</v>
      </c>
      <c r="B865" t="s">
        <v>63</v>
      </c>
      <c r="C865" s="52" t="s">
        <v>107</v>
      </c>
      <c r="D865" s="52" t="s">
        <v>107</v>
      </c>
      <c r="E865" s="52" t="s">
        <v>107</v>
      </c>
      <c r="F865" s="52" t="s">
        <v>107</v>
      </c>
      <c r="G865" s="52">
        <v>1</v>
      </c>
      <c r="H865" s="52">
        <v>105</v>
      </c>
      <c r="I865" s="52" t="s">
        <v>1330</v>
      </c>
    </row>
    <row r="866" spans="1:12">
      <c r="A866" t="s">
        <v>1326</v>
      </c>
      <c r="B866" t="s">
        <v>63</v>
      </c>
      <c r="C866" s="52" t="s">
        <v>107</v>
      </c>
      <c r="D866" s="52" t="s">
        <v>107</v>
      </c>
      <c r="E866" s="52" t="s">
        <v>107</v>
      </c>
      <c r="F866" s="52" t="s">
        <v>107</v>
      </c>
      <c r="G866" s="52">
        <v>1</v>
      </c>
      <c r="H866" s="52">
        <v>106</v>
      </c>
      <c r="I866" s="52" t="s">
        <v>583</v>
      </c>
    </row>
    <row r="867" spans="1:12">
      <c r="A867" t="s">
        <v>615</v>
      </c>
      <c r="B867" t="s">
        <v>63</v>
      </c>
      <c r="C867" s="52" t="s">
        <v>107</v>
      </c>
      <c r="D867" s="52">
        <v>1</v>
      </c>
      <c r="E867" s="52">
        <v>1</v>
      </c>
      <c r="F867" s="52">
        <v>1</v>
      </c>
      <c r="G867" s="52">
        <v>0</v>
      </c>
      <c r="J867" t="s">
        <v>1331</v>
      </c>
      <c r="K867" t="s">
        <v>1332</v>
      </c>
      <c r="L867" t="s">
        <v>1333</v>
      </c>
    </row>
    <row r="868" spans="1:12">
      <c r="A868" t="s">
        <v>558</v>
      </c>
      <c r="B868" t="s">
        <v>63</v>
      </c>
      <c r="C868" s="52" t="s">
        <v>107</v>
      </c>
      <c r="D868" s="52" t="s">
        <v>107</v>
      </c>
      <c r="E868" s="52">
        <v>1</v>
      </c>
      <c r="F868" s="52">
        <v>0</v>
      </c>
      <c r="G868" s="52">
        <v>0</v>
      </c>
      <c r="K868" t="s">
        <v>1334</v>
      </c>
    </row>
    <row r="869" spans="1:12">
      <c r="A869" t="s">
        <v>558</v>
      </c>
      <c r="B869" t="s">
        <v>63</v>
      </c>
      <c r="C869" s="52" t="s">
        <v>107</v>
      </c>
      <c r="D869" s="52" t="s">
        <v>107</v>
      </c>
      <c r="E869" s="52">
        <v>1</v>
      </c>
      <c r="F869" s="52">
        <v>0</v>
      </c>
      <c r="G869" s="52">
        <v>0</v>
      </c>
      <c r="K869" t="s">
        <v>1335</v>
      </c>
    </row>
    <row r="870" spans="1:12">
      <c r="A870" t="s">
        <v>1336</v>
      </c>
      <c r="B870" t="s">
        <v>63</v>
      </c>
      <c r="C870" s="52">
        <v>1</v>
      </c>
      <c r="D870" s="52">
        <v>1</v>
      </c>
      <c r="E870" s="52">
        <v>0</v>
      </c>
      <c r="F870" s="52">
        <v>0</v>
      </c>
      <c r="G870" s="52">
        <v>1</v>
      </c>
      <c r="K870" t="s">
        <v>1337</v>
      </c>
    </row>
    <row r="871" spans="1:12">
      <c r="A871" t="s">
        <v>488</v>
      </c>
      <c r="B871" t="s">
        <v>63</v>
      </c>
      <c r="C871" s="52">
        <v>1</v>
      </c>
      <c r="D871" s="52">
        <v>1</v>
      </c>
      <c r="E871" s="52">
        <v>1</v>
      </c>
      <c r="F871" s="52">
        <v>1</v>
      </c>
      <c r="G871" s="52">
        <v>1</v>
      </c>
      <c r="K871" t="s">
        <v>1338</v>
      </c>
    </row>
    <row r="872" spans="1:12">
      <c r="A872" t="s">
        <v>676</v>
      </c>
      <c r="B872" t="s">
        <v>63</v>
      </c>
      <c r="C872" s="52" t="s">
        <v>107</v>
      </c>
      <c r="D872" s="52">
        <v>1</v>
      </c>
      <c r="E872" s="52">
        <v>0</v>
      </c>
      <c r="F872" s="52">
        <v>0</v>
      </c>
      <c r="G872" s="52">
        <v>0</v>
      </c>
      <c r="K872" t="s">
        <v>1339</v>
      </c>
    </row>
    <row r="873" spans="1:12">
      <c r="A873" t="s">
        <v>679</v>
      </c>
      <c r="B873" t="s">
        <v>63</v>
      </c>
      <c r="C873" s="52" t="s">
        <v>107</v>
      </c>
      <c r="D873" s="52" t="s">
        <v>107</v>
      </c>
      <c r="E873" s="52">
        <v>1</v>
      </c>
      <c r="F873" s="52">
        <v>0</v>
      </c>
      <c r="G873" s="52">
        <v>0</v>
      </c>
      <c r="K873" t="s">
        <v>1340</v>
      </c>
    </row>
    <row r="874" spans="1:12">
      <c r="A874" t="s">
        <v>1107</v>
      </c>
      <c r="B874" t="s">
        <v>63</v>
      </c>
      <c r="C874" s="52" t="s">
        <v>107</v>
      </c>
      <c r="D874" s="52">
        <v>1</v>
      </c>
      <c r="E874" s="52">
        <v>0</v>
      </c>
      <c r="F874" s="52">
        <v>0</v>
      </c>
      <c r="G874" s="52">
        <v>0</v>
      </c>
      <c r="K874" t="s">
        <v>1341</v>
      </c>
    </row>
    <row r="875" spans="1:12">
      <c r="A875" t="s">
        <v>1173</v>
      </c>
      <c r="B875" t="s">
        <v>74</v>
      </c>
      <c r="C875" s="52">
        <v>1</v>
      </c>
      <c r="D875" s="52">
        <v>1</v>
      </c>
      <c r="E875" s="52">
        <v>1</v>
      </c>
      <c r="F875" s="52">
        <v>1</v>
      </c>
      <c r="G875" s="52">
        <v>1</v>
      </c>
    </row>
    <row r="876" spans="1:12">
      <c r="A876" t="s">
        <v>1342</v>
      </c>
      <c r="B876" t="s">
        <v>74</v>
      </c>
      <c r="C876" s="52">
        <v>1</v>
      </c>
      <c r="D876" s="52">
        <v>1</v>
      </c>
      <c r="E876" s="52">
        <v>1</v>
      </c>
      <c r="F876" s="52">
        <v>1</v>
      </c>
      <c r="G876" s="52">
        <v>1</v>
      </c>
      <c r="I876" s="52" t="s">
        <v>1343</v>
      </c>
      <c r="J876" t="s">
        <v>1344</v>
      </c>
      <c r="K876" t="s">
        <v>1345</v>
      </c>
      <c r="L876" t="s">
        <v>1346</v>
      </c>
    </row>
    <row r="877" spans="1:12">
      <c r="A877" t="s">
        <v>867</v>
      </c>
      <c r="B877" t="s">
        <v>74</v>
      </c>
      <c r="C877" s="52">
        <v>1</v>
      </c>
      <c r="D877" s="52">
        <v>1</v>
      </c>
      <c r="E877" s="52">
        <v>1</v>
      </c>
      <c r="F877" s="52">
        <v>0</v>
      </c>
      <c r="G877" s="52">
        <v>1</v>
      </c>
    </row>
    <row r="878" spans="1:12">
      <c r="A878" t="s">
        <v>384</v>
      </c>
      <c r="B878" t="s">
        <v>74</v>
      </c>
      <c r="C878" s="52">
        <v>1</v>
      </c>
      <c r="D878" s="52">
        <v>1</v>
      </c>
      <c r="E878" s="52">
        <v>1</v>
      </c>
      <c r="F878" s="52">
        <v>1</v>
      </c>
      <c r="G878" s="52">
        <v>1</v>
      </c>
    </row>
    <row r="879" spans="1:12">
      <c r="A879" t="s">
        <v>685</v>
      </c>
      <c r="B879" t="s">
        <v>74</v>
      </c>
      <c r="C879" s="52" t="s">
        <v>107</v>
      </c>
      <c r="D879" s="52" t="s">
        <v>107</v>
      </c>
      <c r="E879" s="52" t="s">
        <v>107</v>
      </c>
      <c r="F879" s="52">
        <v>1</v>
      </c>
      <c r="G879" s="52">
        <v>0</v>
      </c>
      <c r="J879" t="s">
        <v>1347</v>
      </c>
      <c r="L879" t="s">
        <v>622</v>
      </c>
    </row>
    <row r="880" spans="1:12">
      <c r="A880" t="s">
        <v>385</v>
      </c>
      <c r="B880" t="s">
        <v>74</v>
      </c>
      <c r="C880" s="52">
        <v>1</v>
      </c>
      <c r="D880" s="52">
        <v>1</v>
      </c>
      <c r="E880" s="52">
        <v>1</v>
      </c>
      <c r="F880" s="52">
        <v>1</v>
      </c>
      <c r="G880" s="52">
        <v>0</v>
      </c>
    </row>
    <row r="881" spans="1:12">
      <c r="A881" t="s">
        <v>1348</v>
      </c>
      <c r="B881" t="s">
        <v>74</v>
      </c>
      <c r="C881" s="52" t="s">
        <v>107</v>
      </c>
      <c r="D881" s="52" t="s">
        <v>107</v>
      </c>
      <c r="E881" s="52" t="s">
        <v>107</v>
      </c>
      <c r="F881" s="52" t="s">
        <v>107</v>
      </c>
      <c r="G881" s="52">
        <v>1</v>
      </c>
      <c r="H881" s="52" t="s">
        <v>1349</v>
      </c>
      <c r="I881" s="52" t="s">
        <v>1350</v>
      </c>
    </row>
    <row r="882" spans="1:12">
      <c r="A882" t="s">
        <v>966</v>
      </c>
      <c r="B882" t="s">
        <v>74</v>
      </c>
      <c r="C882" s="52">
        <v>1</v>
      </c>
      <c r="D882" s="52">
        <v>1</v>
      </c>
      <c r="E882" s="52">
        <v>1</v>
      </c>
      <c r="F882" s="52">
        <v>1</v>
      </c>
      <c r="G882" s="52">
        <v>0</v>
      </c>
      <c r="J882" t="s">
        <v>1351</v>
      </c>
      <c r="K882" t="s">
        <v>1351</v>
      </c>
      <c r="L882" t="s">
        <v>1352</v>
      </c>
    </row>
    <row r="883" spans="1:12">
      <c r="A883" t="s">
        <v>389</v>
      </c>
      <c r="B883" t="s">
        <v>74</v>
      </c>
      <c r="C883" s="52">
        <v>1</v>
      </c>
      <c r="D883" s="52">
        <v>1</v>
      </c>
      <c r="E883" s="52">
        <v>1</v>
      </c>
      <c r="F883" s="52">
        <v>1</v>
      </c>
      <c r="G883" s="52">
        <v>1</v>
      </c>
    </row>
    <row r="884" spans="1:12">
      <c r="A884" t="s">
        <v>504</v>
      </c>
      <c r="B884" t="s">
        <v>74</v>
      </c>
      <c r="C884" s="52" t="s">
        <v>107</v>
      </c>
      <c r="D884" s="52" t="s">
        <v>107</v>
      </c>
      <c r="E884" s="52" t="s">
        <v>107</v>
      </c>
      <c r="F884" s="52">
        <v>1</v>
      </c>
      <c r="G884" s="52">
        <v>0</v>
      </c>
      <c r="J884" t="s">
        <v>1353</v>
      </c>
    </row>
    <row r="885" spans="1:12">
      <c r="A885" t="s">
        <v>505</v>
      </c>
      <c r="B885" t="s">
        <v>74</v>
      </c>
      <c r="C885" s="52">
        <v>1</v>
      </c>
      <c r="D885" s="52">
        <v>1</v>
      </c>
      <c r="E885" s="52">
        <v>1</v>
      </c>
      <c r="F885" s="52">
        <v>1</v>
      </c>
      <c r="G885" s="52">
        <v>1</v>
      </c>
      <c r="J885" t="s">
        <v>1354</v>
      </c>
      <c r="K885" t="s">
        <v>1355</v>
      </c>
    </row>
    <row r="886" spans="1:12">
      <c r="A886" t="s">
        <v>1356</v>
      </c>
      <c r="B886" t="s">
        <v>74</v>
      </c>
      <c r="C886" s="52">
        <v>1</v>
      </c>
      <c r="D886" s="52">
        <v>1</v>
      </c>
      <c r="E886" s="52">
        <v>1</v>
      </c>
      <c r="F886" s="52">
        <v>1</v>
      </c>
      <c r="G886" s="52">
        <v>1</v>
      </c>
    </row>
    <row r="887" spans="1:12">
      <c r="A887" t="s">
        <v>1357</v>
      </c>
      <c r="B887" t="s">
        <v>74</v>
      </c>
      <c r="C887" s="52">
        <v>1</v>
      </c>
      <c r="D887" s="52">
        <v>0</v>
      </c>
      <c r="E887" s="52">
        <v>0</v>
      </c>
      <c r="F887" s="52">
        <v>0</v>
      </c>
      <c r="G887" s="52">
        <v>0</v>
      </c>
    </row>
    <row r="888" spans="1:12">
      <c r="A888" t="s">
        <v>399</v>
      </c>
      <c r="B888" t="s">
        <v>74</v>
      </c>
      <c r="C888" s="52">
        <v>1</v>
      </c>
      <c r="D888" s="52">
        <v>1</v>
      </c>
      <c r="E888" s="52">
        <v>1</v>
      </c>
      <c r="F888" s="52">
        <v>1</v>
      </c>
      <c r="G888" s="52">
        <v>1</v>
      </c>
    </row>
    <row r="889" spans="1:12">
      <c r="A889" t="s">
        <v>509</v>
      </c>
      <c r="B889" t="s">
        <v>74</v>
      </c>
      <c r="C889" s="52" t="s">
        <v>107</v>
      </c>
      <c r="D889" s="52">
        <v>1</v>
      </c>
      <c r="E889" s="52">
        <v>1</v>
      </c>
      <c r="F889" s="52">
        <v>0</v>
      </c>
      <c r="G889" s="52">
        <v>0</v>
      </c>
      <c r="K889" t="s">
        <v>1358</v>
      </c>
      <c r="L889" t="s">
        <v>1359</v>
      </c>
    </row>
    <row r="890" spans="1:12">
      <c r="A890" t="s">
        <v>400</v>
      </c>
      <c r="B890" t="s">
        <v>74</v>
      </c>
      <c r="C890" s="52">
        <v>1</v>
      </c>
      <c r="D890" s="52">
        <v>1</v>
      </c>
      <c r="E890" s="52">
        <v>1</v>
      </c>
      <c r="F890" s="52">
        <v>1</v>
      </c>
      <c r="G890" s="52">
        <v>1</v>
      </c>
      <c r="J890" t="s">
        <v>1360</v>
      </c>
      <c r="K890" t="s">
        <v>1361</v>
      </c>
    </row>
    <row r="891" spans="1:12">
      <c r="A891" t="s">
        <v>1362</v>
      </c>
      <c r="B891" t="s">
        <v>74</v>
      </c>
      <c r="C891" s="52">
        <v>1</v>
      </c>
      <c r="D891" s="52">
        <v>1</v>
      </c>
      <c r="E891" s="52">
        <v>1</v>
      </c>
      <c r="F891" s="52">
        <v>1</v>
      </c>
      <c r="G891" s="52">
        <v>0</v>
      </c>
      <c r="J891" t="s">
        <v>1363</v>
      </c>
      <c r="K891" t="s">
        <v>1364</v>
      </c>
      <c r="L891" t="s">
        <v>1365</v>
      </c>
    </row>
    <row r="892" spans="1:12">
      <c r="A892" t="s">
        <v>408</v>
      </c>
      <c r="B892" t="s">
        <v>74</v>
      </c>
      <c r="C892" s="52" t="s">
        <v>107</v>
      </c>
      <c r="D892" s="52">
        <v>1</v>
      </c>
      <c r="E892" s="52">
        <v>1</v>
      </c>
      <c r="F892" s="52">
        <v>1</v>
      </c>
      <c r="G892" s="52">
        <v>0</v>
      </c>
    </row>
    <row r="893" spans="1:12">
      <c r="A893" t="s">
        <v>701</v>
      </c>
      <c r="B893" t="s">
        <v>74</v>
      </c>
      <c r="C893" s="52">
        <v>1</v>
      </c>
      <c r="D893" s="52">
        <v>1</v>
      </c>
      <c r="E893" s="52">
        <v>1</v>
      </c>
      <c r="F893" s="52">
        <v>1</v>
      </c>
      <c r="G893" s="52">
        <v>1</v>
      </c>
      <c r="J893" t="s">
        <v>1366</v>
      </c>
      <c r="K893" t="s">
        <v>1367</v>
      </c>
    </row>
    <row r="894" spans="1:12">
      <c r="A894" s="34" t="s">
        <v>409</v>
      </c>
      <c r="B894" t="s">
        <v>74</v>
      </c>
      <c r="C894" s="52">
        <v>1</v>
      </c>
      <c r="D894" s="52">
        <v>0</v>
      </c>
      <c r="E894" s="52">
        <v>0</v>
      </c>
      <c r="F894" s="52">
        <v>1</v>
      </c>
      <c r="G894" s="52">
        <v>0</v>
      </c>
    </row>
    <row r="895" spans="1:12">
      <c r="A895" t="s">
        <v>515</v>
      </c>
      <c r="B895" t="s">
        <v>74</v>
      </c>
      <c r="C895" s="52">
        <v>1</v>
      </c>
      <c r="D895" s="52">
        <v>1</v>
      </c>
      <c r="E895" s="52">
        <v>1</v>
      </c>
      <c r="F895" s="52">
        <v>1</v>
      </c>
      <c r="G895" s="52">
        <v>1</v>
      </c>
    </row>
    <row r="896" spans="1:12">
      <c r="A896" t="s">
        <v>517</v>
      </c>
      <c r="B896" t="s">
        <v>74</v>
      </c>
      <c r="C896" s="52" t="s">
        <v>107</v>
      </c>
      <c r="D896" s="52" t="s">
        <v>107</v>
      </c>
      <c r="E896" s="52">
        <v>1</v>
      </c>
      <c r="F896" s="52">
        <v>0</v>
      </c>
      <c r="G896" s="52">
        <v>0</v>
      </c>
    </row>
    <row r="897" spans="1:12">
      <c r="A897" t="s">
        <v>520</v>
      </c>
      <c r="B897" t="s">
        <v>74</v>
      </c>
      <c r="C897" s="52">
        <v>1</v>
      </c>
      <c r="D897" s="52">
        <v>1</v>
      </c>
      <c r="E897" s="52">
        <v>1</v>
      </c>
      <c r="F897" s="52">
        <v>1</v>
      </c>
      <c r="G897" s="52">
        <v>1</v>
      </c>
      <c r="J897" t="s">
        <v>1368</v>
      </c>
      <c r="K897" t="s">
        <v>1369</v>
      </c>
    </row>
    <row r="898" spans="1:12">
      <c r="A898" t="s">
        <v>636</v>
      </c>
      <c r="B898" t="s">
        <v>74</v>
      </c>
      <c r="C898" s="52">
        <v>1</v>
      </c>
      <c r="D898" s="52">
        <v>0</v>
      </c>
      <c r="E898" s="52">
        <v>1</v>
      </c>
      <c r="F898" s="52">
        <v>0</v>
      </c>
      <c r="G898" s="52">
        <v>1</v>
      </c>
      <c r="J898" t="s">
        <v>1370</v>
      </c>
      <c r="K898" t="s">
        <v>1371</v>
      </c>
    </row>
    <row r="899" spans="1:12">
      <c r="A899" t="s">
        <v>521</v>
      </c>
      <c r="B899" t="s">
        <v>74</v>
      </c>
      <c r="C899" s="52" t="s">
        <v>107</v>
      </c>
      <c r="D899" s="52">
        <v>1</v>
      </c>
      <c r="E899" s="52">
        <v>0</v>
      </c>
      <c r="F899" s="52">
        <v>0</v>
      </c>
      <c r="G899" s="52">
        <v>0</v>
      </c>
    </row>
    <row r="900" spans="1:12">
      <c r="A900" t="s">
        <v>715</v>
      </c>
      <c r="B900" t="s">
        <v>74</v>
      </c>
      <c r="C900" s="52">
        <v>1</v>
      </c>
      <c r="D900" s="52">
        <v>1</v>
      </c>
      <c r="E900" s="52">
        <v>1</v>
      </c>
      <c r="F900" s="52">
        <v>1</v>
      </c>
      <c r="G900" s="52">
        <v>1</v>
      </c>
      <c r="J900" t="s">
        <v>1372</v>
      </c>
      <c r="K900" t="s">
        <v>1373</v>
      </c>
    </row>
    <row r="901" spans="1:12">
      <c r="A901" t="s">
        <v>422</v>
      </c>
      <c r="B901" t="s">
        <v>74</v>
      </c>
      <c r="C901" s="52" t="s">
        <v>107</v>
      </c>
      <c r="D901" s="52" t="s">
        <v>107</v>
      </c>
      <c r="E901" s="52">
        <v>1</v>
      </c>
      <c r="F901" s="52">
        <v>1</v>
      </c>
      <c r="G901" s="52">
        <v>1</v>
      </c>
    </row>
    <row r="902" spans="1:12">
      <c r="A902" t="s">
        <v>1188</v>
      </c>
      <c r="B902" t="s">
        <v>74</v>
      </c>
      <c r="C902" s="52" t="s">
        <v>107</v>
      </c>
      <c r="D902" s="52">
        <v>1</v>
      </c>
      <c r="E902" s="52">
        <v>1</v>
      </c>
      <c r="F902" s="52">
        <v>0</v>
      </c>
      <c r="G902" s="52">
        <v>1</v>
      </c>
      <c r="K902" t="s">
        <v>1374</v>
      </c>
    </row>
    <row r="903" spans="1:12">
      <c r="A903" t="s">
        <v>423</v>
      </c>
      <c r="B903" t="s">
        <v>74</v>
      </c>
      <c r="C903" s="52">
        <v>1</v>
      </c>
      <c r="D903" s="52">
        <v>1</v>
      </c>
      <c r="E903" s="52">
        <v>1</v>
      </c>
      <c r="F903" s="52">
        <v>1</v>
      </c>
      <c r="G903" s="52">
        <v>1</v>
      </c>
    </row>
    <row r="904" spans="1:12">
      <c r="A904" t="s">
        <v>424</v>
      </c>
      <c r="B904" t="s">
        <v>74</v>
      </c>
      <c r="C904" s="52">
        <v>1</v>
      </c>
      <c r="D904" s="52">
        <v>1</v>
      </c>
      <c r="E904" s="52">
        <v>1</v>
      </c>
      <c r="F904" s="52">
        <v>1</v>
      </c>
      <c r="G904" s="52">
        <v>1</v>
      </c>
    </row>
    <row r="905" spans="1:12">
      <c r="A905" t="s">
        <v>1271</v>
      </c>
      <c r="B905" t="s">
        <v>74</v>
      </c>
      <c r="C905" s="52">
        <v>1</v>
      </c>
      <c r="D905" s="52">
        <v>1</v>
      </c>
      <c r="E905" s="52">
        <v>1</v>
      </c>
      <c r="F905" s="52">
        <v>1</v>
      </c>
      <c r="G905" s="52">
        <v>1</v>
      </c>
      <c r="H905" s="52" t="s">
        <v>1375</v>
      </c>
      <c r="J905" t="s">
        <v>1376</v>
      </c>
      <c r="K905" t="s">
        <v>1377</v>
      </c>
    </row>
    <row r="906" spans="1:12">
      <c r="A906" t="s">
        <v>432</v>
      </c>
      <c r="B906" t="s">
        <v>74</v>
      </c>
      <c r="C906" s="52" t="s">
        <v>107</v>
      </c>
      <c r="D906" s="52" t="s">
        <v>107</v>
      </c>
      <c r="E906" s="52">
        <v>1</v>
      </c>
      <c r="F906" s="52">
        <v>0</v>
      </c>
      <c r="G906" s="52">
        <v>0</v>
      </c>
      <c r="K906" t="s">
        <v>1378</v>
      </c>
    </row>
    <row r="907" spans="1:12">
      <c r="A907" t="s">
        <v>435</v>
      </c>
      <c r="B907" t="s">
        <v>74</v>
      </c>
      <c r="C907" s="52" t="s">
        <v>107</v>
      </c>
      <c r="D907" s="52" t="s">
        <v>107</v>
      </c>
      <c r="E907" s="52">
        <v>1</v>
      </c>
      <c r="F907" s="52">
        <v>1</v>
      </c>
      <c r="G907" s="52">
        <v>1</v>
      </c>
      <c r="I907" s="52" t="s">
        <v>1379</v>
      </c>
    </row>
    <row r="908" spans="1:12">
      <c r="A908" t="s">
        <v>440</v>
      </c>
      <c r="B908" t="s">
        <v>74</v>
      </c>
      <c r="C908" s="52">
        <v>1</v>
      </c>
      <c r="D908" s="52">
        <v>1</v>
      </c>
      <c r="E908" s="52">
        <v>1</v>
      </c>
      <c r="F908" s="52">
        <v>1</v>
      </c>
      <c r="G908" s="52">
        <v>1</v>
      </c>
      <c r="J908" t="s">
        <v>1380</v>
      </c>
      <c r="K908" t="s">
        <v>1366</v>
      </c>
      <c r="L908" t="s">
        <v>1192</v>
      </c>
    </row>
    <row r="909" spans="1:12">
      <c r="A909" t="s">
        <v>445</v>
      </c>
      <c r="B909" t="s">
        <v>74</v>
      </c>
      <c r="C909" s="52" t="s">
        <v>107</v>
      </c>
      <c r="D909" s="52">
        <v>1</v>
      </c>
      <c r="E909" s="52">
        <v>1</v>
      </c>
      <c r="F909" s="52">
        <v>0</v>
      </c>
      <c r="G909" s="52">
        <v>0</v>
      </c>
    </row>
    <row r="910" spans="1:12">
      <c r="A910" t="s">
        <v>446</v>
      </c>
      <c r="B910" t="s">
        <v>74</v>
      </c>
      <c r="C910" s="52">
        <v>1</v>
      </c>
      <c r="D910" s="52">
        <v>0</v>
      </c>
      <c r="E910" s="52">
        <v>1</v>
      </c>
      <c r="F910" s="52">
        <v>1</v>
      </c>
      <c r="G910" s="52">
        <v>0</v>
      </c>
    </row>
    <row r="911" spans="1:12">
      <c r="A911" t="s">
        <v>447</v>
      </c>
      <c r="B911" t="s">
        <v>74</v>
      </c>
      <c r="C911" s="52" t="s">
        <v>107</v>
      </c>
      <c r="D911" s="52" t="s">
        <v>107</v>
      </c>
      <c r="E911" s="52" t="s">
        <v>107</v>
      </c>
      <c r="F911" s="52">
        <v>1</v>
      </c>
      <c r="G911" s="52">
        <v>1</v>
      </c>
      <c r="J911" t="s">
        <v>1374</v>
      </c>
    </row>
    <row r="912" spans="1:12">
      <c r="A912" t="s">
        <v>533</v>
      </c>
      <c r="B912" t="s">
        <v>74</v>
      </c>
      <c r="C912" s="52" t="s">
        <v>107</v>
      </c>
      <c r="D912" s="52">
        <v>1</v>
      </c>
      <c r="E912" s="52">
        <v>1</v>
      </c>
      <c r="F912" s="52">
        <v>1</v>
      </c>
      <c r="G912" s="52">
        <v>1</v>
      </c>
      <c r="I912" s="52" t="s">
        <v>1381</v>
      </c>
      <c r="K912" t="s">
        <v>1382</v>
      </c>
    </row>
    <row r="913" spans="1:12">
      <c r="A913" t="s">
        <v>1025</v>
      </c>
      <c r="B913" t="s">
        <v>74</v>
      </c>
      <c r="C913" s="52">
        <v>1</v>
      </c>
      <c r="D913" s="52">
        <v>1</v>
      </c>
      <c r="E913" s="52">
        <v>1</v>
      </c>
      <c r="F913" s="52">
        <v>1</v>
      </c>
      <c r="G913" s="52">
        <v>0</v>
      </c>
    </row>
    <row r="914" spans="1:12">
      <c r="A914" t="s">
        <v>449</v>
      </c>
      <c r="B914" t="s">
        <v>74</v>
      </c>
      <c r="C914" s="52">
        <v>1</v>
      </c>
      <c r="D914" s="52">
        <v>1</v>
      </c>
      <c r="E914" s="52">
        <v>1</v>
      </c>
      <c r="F914" s="52">
        <v>1</v>
      </c>
      <c r="G914" s="52">
        <v>1</v>
      </c>
    </row>
    <row r="915" spans="1:12">
      <c r="A915" t="s">
        <v>1383</v>
      </c>
      <c r="B915" t="s">
        <v>74</v>
      </c>
      <c r="C915" s="52">
        <v>1</v>
      </c>
      <c r="D915" s="52">
        <v>1</v>
      </c>
      <c r="E915" s="52">
        <v>1</v>
      </c>
      <c r="F915" s="52">
        <v>1</v>
      </c>
      <c r="G915" s="52">
        <v>1</v>
      </c>
    </row>
    <row r="916" spans="1:12">
      <c r="A916" t="s">
        <v>833</v>
      </c>
      <c r="B916" t="s">
        <v>74</v>
      </c>
      <c r="C916" s="52">
        <v>1</v>
      </c>
      <c r="D916" s="52">
        <v>1</v>
      </c>
      <c r="E916" s="52">
        <v>1</v>
      </c>
      <c r="F916" s="52">
        <v>1</v>
      </c>
      <c r="G916" s="52">
        <v>1</v>
      </c>
      <c r="I916" s="52" t="s">
        <v>1384</v>
      </c>
      <c r="J916" t="s">
        <v>1385</v>
      </c>
      <c r="K916" t="s">
        <v>1386</v>
      </c>
    </row>
    <row r="917" spans="1:12">
      <c r="A917" t="s">
        <v>537</v>
      </c>
      <c r="B917" t="s">
        <v>74</v>
      </c>
      <c r="C917" s="52" t="s">
        <v>107</v>
      </c>
      <c r="D917" s="52">
        <v>1</v>
      </c>
      <c r="E917" s="52">
        <v>1</v>
      </c>
      <c r="F917" s="52">
        <v>1</v>
      </c>
      <c r="G917" s="52">
        <v>1</v>
      </c>
    </row>
    <row r="918" spans="1:12">
      <c r="A918" t="s">
        <v>538</v>
      </c>
      <c r="B918" t="s">
        <v>74</v>
      </c>
      <c r="C918" s="52">
        <v>1</v>
      </c>
      <c r="D918" s="52">
        <v>1</v>
      </c>
      <c r="E918" s="52">
        <v>1</v>
      </c>
      <c r="F918" s="52">
        <v>1</v>
      </c>
      <c r="G918" s="52">
        <v>1</v>
      </c>
    </row>
    <row r="919" spans="1:12">
      <c r="A919" t="s">
        <v>1387</v>
      </c>
      <c r="B919" t="s">
        <v>74</v>
      </c>
      <c r="C919" s="52" t="s">
        <v>107</v>
      </c>
      <c r="D919" s="52" t="s">
        <v>107</v>
      </c>
      <c r="E919" s="52">
        <v>1</v>
      </c>
      <c r="F919" s="52">
        <v>1</v>
      </c>
      <c r="G919" s="52">
        <v>0</v>
      </c>
    </row>
    <row r="920" spans="1:12">
      <c r="A920" t="s">
        <v>1387</v>
      </c>
      <c r="B920" t="s">
        <v>74</v>
      </c>
      <c r="C920" s="52" t="s">
        <v>107</v>
      </c>
      <c r="D920" s="52" t="s">
        <v>107</v>
      </c>
      <c r="E920" s="52" t="s">
        <v>107</v>
      </c>
      <c r="F920" s="52">
        <v>1</v>
      </c>
      <c r="G920" s="52">
        <v>0</v>
      </c>
      <c r="J920" t="s">
        <v>1349</v>
      </c>
      <c r="L920" t="s">
        <v>1388</v>
      </c>
    </row>
    <row r="921" spans="1:12">
      <c r="A921" t="s">
        <v>454</v>
      </c>
      <c r="B921" t="s">
        <v>74</v>
      </c>
      <c r="C921" s="52">
        <v>1</v>
      </c>
      <c r="D921" s="52">
        <v>1</v>
      </c>
      <c r="E921" s="52">
        <v>1</v>
      </c>
      <c r="F921" s="52">
        <v>1</v>
      </c>
      <c r="G921" s="52">
        <v>1</v>
      </c>
      <c r="J921" t="s">
        <v>1389</v>
      </c>
    </row>
    <row r="922" spans="1:12">
      <c r="A922" t="s">
        <v>540</v>
      </c>
      <c r="B922" t="s">
        <v>74</v>
      </c>
      <c r="C922" s="52">
        <v>1</v>
      </c>
      <c r="D922" s="52">
        <v>1</v>
      </c>
      <c r="E922" s="52">
        <v>1</v>
      </c>
      <c r="F922" s="52">
        <v>1</v>
      </c>
      <c r="G922" s="52">
        <v>0</v>
      </c>
    </row>
    <row r="923" spans="1:12">
      <c r="A923" t="s">
        <v>740</v>
      </c>
      <c r="B923" t="s">
        <v>74</v>
      </c>
      <c r="C923" s="52" t="s">
        <v>107</v>
      </c>
      <c r="D923" s="52" t="s">
        <v>107</v>
      </c>
      <c r="E923" s="52" t="s">
        <v>107</v>
      </c>
      <c r="F923" s="52">
        <v>1</v>
      </c>
      <c r="G923" s="52">
        <v>0</v>
      </c>
      <c r="J923" t="s">
        <v>1390</v>
      </c>
      <c r="L923" t="s">
        <v>741</v>
      </c>
    </row>
    <row r="924" spans="1:12">
      <c r="A924" t="s">
        <v>745</v>
      </c>
      <c r="B924" t="s">
        <v>74</v>
      </c>
      <c r="C924" s="52" t="s">
        <v>107</v>
      </c>
      <c r="D924" s="52" t="s">
        <v>107</v>
      </c>
      <c r="E924" s="52">
        <v>1</v>
      </c>
      <c r="F924" s="52">
        <v>0</v>
      </c>
      <c r="G924" s="52">
        <v>0</v>
      </c>
    </row>
    <row r="925" spans="1:12">
      <c r="A925" t="s">
        <v>836</v>
      </c>
      <c r="B925" t="s">
        <v>74</v>
      </c>
      <c r="C925" s="52">
        <v>1</v>
      </c>
      <c r="D925" s="52">
        <v>1</v>
      </c>
      <c r="E925" s="52">
        <v>1</v>
      </c>
      <c r="F925" s="52">
        <v>1</v>
      </c>
      <c r="G925" s="52">
        <v>1</v>
      </c>
      <c r="J925" t="s">
        <v>1391</v>
      </c>
      <c r="K925" t="s">
        <v>1392</v>
      </c>
    </row>
    <row r="926" spans="1:12">
      <c r="A926" s="5" t="s">
        <v>1393</v>
      </c>
      <c r="B926" t="s">
        <v>74</v>
      </c>
      <c r="C926" s="52" t="s">
        <v>107</v>
      </c>
      <c r="D926" s="52" t="s">
        <v>107</v>
      </c>
      <c r="E926" s="52" t="s">
        <v>107</v>
      </c>
      <c r="F926" s="52" t="s">
        <v>107</v>
      </c>
      <c r="G926" s="52">
        <v>1</v>
      </c>
      <c r="H926" s="63" t="s">
        <v>1394</v>
      </c>
    </row>
    <row r="927" spans="1:12">
      <c r="A927" t="s">
        <v>1395</v>
      </c>
      <c r="B927" t="s">
        <v>74</v>
      </c>
      <c r="C927" s="52" t="s">
        <v>107</v>
      </c>
      <c r="D927" s="52" t="s">
        <v>107</v>
      </c>
      <c r="E927" s="52">
        <v>1</v>
      </c>
      <c r="F927" s="52">
        <v>1</v>
      </c>
      <c r="G927" s="52">
        <v>0</v>
      </c>
      <c r="J927" t="s">
        <v>1396</v>
      </c>
      <c r="K927" t="s">
        <v>1397</v>
      </c>
    </row>
    <row r="928" spans="1:12">
      <c r="A928" t="s">
        <v>456</v>
      </c>
      <c r="B928" t="s">
        <v>74</v>
      </c>
      <c r="C928" s="52">
        <v>1</v>
      </c>
      <c r="D928" s="52">
        <v>1</v>
      </c>
      <c r="E928" s="52">
        <v>1</v>
      </c>
      <c r="F928" s="52">
        <v>1</v>
      </c>
      <c r="G928" s="52">
        <v>0</v>
      </c>
    </row>
    <row r="929" spans="1:12">
      <c r="A929" t="s">
        <v>457</v>
      </c>
      <c r="B929" t="s">
        <v>74</v>
      </c>
      <c r="C929" s="52">
        <v>1</v>
      </c>
      <c r="D929" s="52">
        <v>0</v>
      </c>
      <c r="E929" s="52">
        <v>0</v>
      </c>
      <c r="F929" s="52">
        <v>0</v>
      </c>
      <c r="G929" s="52">
        <v>0</v>
      </c>
    </row>
    <row r="930" spans="1:12">
      <c r="A930" t="s">
        <v>461</v>
      </c>
      <c r="B930" t="s">
        <v>74</v>
      </c>
      <c r="C930" s="52" t="s">
        <v>107</v>
      </c>
      <c r="D930" s="52" t="s">
        <v>107</v>
      </c>
      <c r="E930" s="52">
        <v>1</v>
      </c>
      <c r="F930" s="52">
        <v>1</v>
      </c>
      <c r="G930" s="52">
        <v>1</v>
      </c>
      <c r="H930" s="52" t="s">
        <v>1398</v>
      </c>
      <c r="I930" s="52" t="s">
        <v>1399</v>
      </c>
      <c r="J930" t="s">
        <v>1400</v>
      </c>
      <c r="K930" t="s">
        <v>1401</v>
      </c>
    </row>
    <row r="931" spans="1:12">
      <c r="A931" t="s">
        <v>1402</v>
      </c>
      <c r="B931" t="s">
        <v>74</v>
      </c>
      <c r="C931" s="52">
        <v>1</v>
      </c>
      <c r="D931" s="52">
        <v>1</v>
      </c>
      <c r="E931" s="52">
        <v>0</v>
      </c>
      <c r="F931" s="52">
        <v>0</v>
      </c>
      <c r="G931" s="52">
        <v>0</v>
      </c>
    </row>
    <row r="932" spans="1:12">
      <c r="A932" t="s">
        <v>753</v>
      </c>
      <c r="B932" t="s">
        <v>74</v>
      </c>
      <c r="C932" s="52" t="s">
        <v>107</v>
      </c>
      <c r="D932" s="52" t="s">
        <v>107</v>
      </c>
      <c r="E932" s="52">
        <v>1</v>
      </c>
      <c r="F932" s="52">
        <v>0</v>
      </c>
      <c r="G932" s="52">
        <v>0</v>
      </c>
    </row>
    <row r="933" spans="1:12">
      <c r="A933" t="s">
        <v>465</v>
      </c>
      <c r="B933" t="s">
        <v>74</v>
      </c>
      <c r="C933" s="52">
        <v>1</v>
      </c>
      <c r="D933" s="52">
        <v>1</v>
      </c>
      <c r="E933" s="52">
        <v>1</v>
      </c>
      <c r="F933" s="52">
        <v>1</v>
      </c>
      <c r="G933" s="52">
        <v>1</v>
      </c>
      <c r="K933" t="s">
        <v>1403</v>
      </c>
      <c r="L933" t="s">
        <v>1404</v>
      </c>
    </row>
    <row r="934" spans="1:12">
      <c r="A934" t="s">
        <v>608</v>
      </c>
      <c r="B934" t="s">
        <v>74</v>
      </c>
      <c r="C934" s="52" t="s">
        <v>107</v>
      </c>
      <c r="D934" s="52" t="s">
        <v>107</v>
      </c>
      <c r="E934" s="52">
        <v>1</v>
      </c>
      <c r="F934" s="52">
        <v>1</v>
      </c>
      <c r="G934" s="52">
        <v>0</v>
      </c>
    </row>
    <row r="935" spans="1:12">
      <c r="A935" t="s">
        <v>468</v>
      </c>
      <c r="B935" t="s">
        <v>74</v>
      </c>
      <c r="C935" s="52" t="s">
        <v>107</v>
      </c>
      <c r="D935" s="52" t="s">
        <v>107</v>
      </c>
      <c r="E935" s="52" t="s">
        <v>107</v>
      </c>
      <c r="F935" s="52">
        <v>1</v>
      </c>
      <c r="G935" s="52">
        <v>1</v>
      </c>
    </row>
    <row r="936" spans="1:12">
      <c r="A936" t="s">
        <v>661</v>
      </c>
      <c r="B936" t="s">
        <v>74</v>
      </c>
      <c r="C936" s="52">
        <v>1</v>
      </c>
      <c r="D936" s="52">
        <v>1</v>
      </c>
      <c r="E936" s="52">
        <v>1</v>
      </c>
      <c r="F936" s="52">
        <v>0</v>
      </c>
      <c r="G936" s="52">
        <v>0</v>
      </c>
      <c r="K936" t="s">
        <v>1374</v>
      </c>
    </row>
    <row r="937" spans="1:12">
      <c r="A937" t="s">
        <v>663</v>
      </c>
      <c r="B937" t="s">
        <v>74</v>
      </c>
      <c r="C937" s="52" t="s">
        <v>107</v>
      </c>
      <c r="D937" s="52">
        <v>1</v>
      </c>
      <c r="E937" s="52">
        <v>0</v>
      </c>
      <c r="F937" s="52">
        <v>1</v>
      </c>
      <c r="G937" s="52">
        <v>0</v>
      </c>
      <c r="J937" t="s">
        <v>1405</v>
      </c>
    </row>
    <row r="938" spans="1:12">
      <c r="A938" t="s">
        <v>664</v>
      </c>
      <c r="B938" t="s">
        <v>74</v>
      </c>
      <c r="C938" s="52">
        <v>1</v>
      </c>
      <c r="D938" s="52">
        <v>1</v>
      </c>
      <c r="E938" s="52">
        <v>1</v>
      </c>
      <c r="F938" s="52">
        <v>1</v>
      </c>
      <c r="G938" s="52">
        <v>0</v>
      </c>
      <c r="K938" t="s">
        <v>1406</v>
      </c>
    </row>
    <row r="939" spans="1:12">
      <c r="A939" t="s">
        <v>546</v>
      </c>
      <c r="B939" t="s">
        <v>74</v>
      </c>
      <c r="C939" s="52" t="s">
        <v>107</v>
      </c>
      <c r="D939" s="52" t="s">
        <v>107</v>
      </c>
      <c r="E939" s="52" t="s">
        <v>107</v>
      </c>
      <c r="F939" s="52">
        <v>1</v>
      </c>
      <c r="G939" s="52">
        <v>0</v>
      </c>
      <c r="J939" t="s">
        <v>1407</v>
      </c>
      <c r="L939" t="s">
        <v>1408</v>
      </c>
    </row>
    <row r="940" spans="1:12">
      <c r="A940" t="s">
        <v>469</v>
      </c>
      <c r="B940" t="s">
        <v>74</v>
      </c>
      <c r="C940" s="52">
        <v>1</v>
      </c>
      <c r="D940" s="52">
        <v>1</v>
      </c>
      <c r="E940" s="52">
        <v>1</v>
      </c>
      <c r="F940" s="52">
        <v>1</v>
      </c>
      <c r="G940" s="52">
        <v>1</v>
      </c>
    </row>
    <row r="941" spans="1:12">
      <c r="A941" t="s">
        <v>1409</v>
      </c>
      <c r="B941" t="s">
        <v>74</v>
      </c>
      <c r="C941" s="52">
        <v>1</v>
      </c>
      <c r="D941" s="52">
        <v>0</v>
      </c>
      <c r="E941" s="52">
        <v>1</v>
      </c>
      <c r="F941" s="52">
        <v>0</v>
      </c>
      <c r="G941" s="52">
        <v>0</v>
      </c>
      <c r="J941" t="s">
        <v>1410</v>
      </c>
      <c r="K941" t="s">
        <v>1411</v>
      </c>
    </row>
    <row r="942" spans="1:12">
      <c r="A942" t="s">
        <v>1307</v>
      </c>
      <c r="B942" t="s">
        <v>74</v>
      </c>
      <c r="C942" s="52" t="s">
        <v>107</v>
      </c>
      <c r="D942" s="52">
        <v>1</v>
      </c>
      <c r="E942" s="52">
        <v>1</v>
      </c>
      <c r="F942" s="52">
        <v>0</v>
      </c>
      <c r="G942" s="52">
        <v>0</v>
      </c>
      <c r="K942" t="s">
        <v>1412</v>
      </c>
    </row>
    <row r="943" spans="1:12">
      <c r="A943" t="s">
        <v>1413</v>
      </c>
      <c r="B943" t="s">
        <v>74</v>
      </c>
      <c r="C943" s="52" t="s">
        <v>107</v>
      </c>
      <c r="D943" s="52">
        <v>1</v>
      </c>
      <c r="E943" s="52">
        <v>0</v>
      </c>
      <c r="F943" s="52">
        <v>0</v>
      </c>
      <c r="G943" s="52">
        <v>0</v>
      </c>
      <c r="K943" t="s">
        <v>1344</v>
      </c>
    </row>
    <row r="944" spans="1:12">
      <c r="A944" t="s">
        <v>552</v>
      </c>
      <c r="B944" t="s">
        <v>74</v>
      </c>
      <c r="C944" s="52" t="s">
        <v>107</v>
      </c>
      <c r="D944" s="52" t="s">
        <v>107</v>
      </c>
      <c r="E944" s="52">
        <v>1</v>
      </c>
      <c r="F944" s="52">
        <v>1</v>
      </c>
      <c r="G944" s="52">
        <v>1</v>
      </c>
      <c r="K944" t="s">
        <v>1414</v>
      </c>
    </row>
    <row r="945" spans="1:12">
      <c r="A945" t="s">
        <v>670</v>
      </c>
      <c r="B945" t="s">
        <v>74</v>
      </c>
      <c r="C945" s="52" t="s">
        <v>107</v>
      </c>
      <c r="D945" s="52">
        <v>1</v>
      </c>
      <c r="E945" s="52">
        <v>0</v>
      </c>
      <c r="F945" s="52">
        <v>0</v>
      </c>
      <c r="G945" s="52">
        <v>0</v>
      </c>
    </row>
    <row r="946" spans="1:12">
      <c r="A946" t="s">
        <v>475</v>
      </c>
      <c r="B946" t="s">
        <v>74</v>
      </c>
      <c r="C946" s="52">
        <v>1</v>
      </c>
      <c r="D946" s="52">
        <v>1</v>
      </c>
      <c r="E946" s="52">
        <v>1</v>
      </c>
      <c r="F946" s="52">
        <v>1</v>
      </c>
      <c r="G946" s="52">
        <v>1</v>
      </c>
    </row>
    <row r="947" spans="1:12">
      <c r="A947" t="s">
        <v>477</v>
      </c>
      <c r="B947" t="s">
        <v>74</v>
      </c>
      <c r="C947" s="52" t="s">
        <v>107</v>
      </c>
      <c r="D947" s="52">
        <v>1</v>
      </c>
      <c r="E947" s="52">
        <v>0</v>
      </c>
      <c r="F947" s="52">
        <v>0</v>
      </c>
      <c r="G947" s="52">
        <v>0</v>
      </c>
      <c r="K947" t="s">
        <v>1415</v>
      </c>
    </row>
    <row r="948" spans="1:12">
      <c r="A948" t="s">
        <v>671</v>
      </c>
      <c r="B948" t="s">
        <v>74</v>
      </c>
      <c r="C948" s="52" t="s">
        <v>107</v>
      </c>
      <c r="D948" s="52" t="s">
        <v>107</v>
      </c>
      <c r="E948" s="52" t="s">
        <v>107</v>
      </c>
      <c r="F948" s="52">
        <v>1</v>
      </c>
      <c r="G948" s="52">
        <v>0</v>
      </c>
    </row>
    <row r="949" spans="1:12">
      <c r="A949" t="s">
        <v>480</v>
      </c>
      <c r="B949" t="s">
        <v>74</v>
      </c>
      <c r="C949" s="52" t="s">
        <v>107</v>
      </c>
      <c r="D949" s="52" t="s">
        <v>107</v>
      </c>
      <c r="E949" s="52">
        <v>1</v>
      </c>
      <c r="F949" s="52">
        <v>0</v>
      </c>
      <c r="G949" s="52">
        <v>0</v>
      </c>
      <c r="L949" t="s">
        <v>481</v>
      </c>
    </row>
    <row r="950" spans="1:12">
      <c r="A950" t="s">
        <v>779</v>
      </c>
      <c r="B950" t="s">
        <v>74</v>
      </c>
      <c r="C950" s="52" t="s">
        <v>107</v>
      </c>
      <c r="D950" s="52" t="s">
        <v>107</v>
      </c>
      <c r="E950" s="52">
        <v>1</v>
      </c>
      <c r="F950" s="52">
        <v>1</v>
      </c>
      <c r="G950" s="52">
        <v>1</v>
      </c>
      <c r="J950" t="s">
        <v>1415</v>
      </c>
      <c r="K950" t="s">
        <v>1416</v>
      </c>
    </row>
    <row r="951" spans="1:12">
      <c r="A951" t="s">
        <v>779</v>
      </c>
      <c r="B951" t="s">
        <v>74</v>
      </c>
      <c r="C951" s="52">
        <v>1</v>
      </c>
      <c r="D951" s="52">
        <v>1</v>
      </c>
      <c r="E951" s="52">
        <v>0</v>
      </c>
      <c r="F951" s="52">
        <v>0</v>
      </c>
      <c r="G951" s="52">
        <v>0</v>
      </c>
      <c r="K951" t="s">
        <v>783</v>
      </c>
      <c r="L951" t="s">
        <v>784</v>
      </c>
    </row>
    <row r="952" spans="1:12">
      <c r="A952" t="s">
        <v>484</v>
      </c>
      <c r="B952" t="s">
        <v>74</v>
      </c>
      <c r="C952" s="52" t="s">
        <v>107</v>
      </c>
      <c r="D952" s="52">
        <v>1</v>
      </c>
      <c r="E952" s="52">
        <v>1</v>
      </c>
      <c r="F952" s="52">
        <v>1</v>
      </c>
      <c r="G952" s="52">
        <v>0</v>
      </c>
    </row>
    <row r="953" spans="1:12">
      <c r="A953" t="s">
        <v>485</v>
      </c>
      <c r="B953" t="s">
        <v>74</v>
      </c>
      <c r="C953" s="52" t="s">
        <v>107</v>
      </c>
      <c r="D953" s="52" t="s">
        <v>107</v>
      </c>
      <c r="E953" s="52">
        <v>1</v>
      </c>
      <c r="F953" s="52">
        <v>0</v>
      </c>
      <c r="G953" s="52">
        <v>0</v>
      </c>
      <c r="K953" t="s">
        <v>1417</v>
      </c>
      <c r="L953" t="s">
        <v>1418</v>
      </c>
    </row>
    <row r="954" spans="1:12">
      <c r="A954" t="s">
        <v>859</v>
      </c>
      <c r="B954" t="s">
        <v>74</v>
      </c>
      <c r="C954" s="52" t="s">
        <v>107</v>
      </c>
      <c r="D954" s="52" t="s">
        <v>107</v>
      </c>
      <c r="E954" s="52" t="s">
        <v>107</v>
      </c>
      <c r="F954" s="52">
        <v>1</v>
      </c>
      <c r="G954" s="52">
        <v>0</v>
      </c>
      <c r="J954" t="s">
        <v>1394</v>
      </c>
    </row>
    <row r="955" spans="1:12">
      <c r="A955" t="s">
        <v>1173</v>
      </c>
      <c r="B955" t="s">
        <v>45</v>
      </c>
      <c r="C955" s="52" t="s">
        <v>107</v>
      </c>
      <c r="D955" s="52">
        <v>1</v>
      </c>
      <c r="E955" s="52">
        <v>0</v>
      </c>
      <c r="F955" s="52">
        <v>0</v>
      </c>
      <c r="G955" s="52">
        <v>0</v>
      </c>
      <c r="K955" s="15"/>
    </row>
    <row r="956" spans="1:12">
      <c r="A956" t="s">
        <v>867</v>
      </c>
      <c r="B956" t="s">
        <v>45</v>
      </c>
      <c r="C956" s="52" t="s">
        <v>107</v>
      </c>
      <c r="D956" s="52">
        <v>1</v>
      </c>
      <c r="E956" s="52">
        <v>0</v>
      </c>
      <c r="F956" s="52">
        <v>1</v>
      </c>
      <c r="G956" s="52">
        <v>0</v>
      </c>
      <c r="K956" s="15"/>
    </row>
    <row r="957" spans="1:12">
      <c r="A957" t="s">
        <v>384</v>
      </c>
      <c r="B957" t="s">
        <v>45</v>
      </c>
      <c r="C957" s="52" t="s">
        <v>107</v>
      </c>
      <c r="D957" s="52">
        <v>1</v>
      </c>
      <c r="E957" s="52">
        <v>1</v>
      </c>
      <c r="F957" s="52">
        <v>1</v>
      </c>
      <c r="G957" s="52">
        <v>1</v>
      </c>
      <c r="K957" s="15"/>
    </row>
    <row r="958" spans="1:12">
      <c r="A958" t="s">
        <v>385</v>
      </c>
      <c r="B958" t="s">
        <v>45</v>
      </c>
      <c r="C958" s="52">
        <v>1</v>
      </c>
      <c r="D958" s="52">
        <v>1</v>
      </c>
      <c r="E958" s="52">
        <v>1</v>
      </c>
      <c r="F958" s="52">
        <v>1</v>
      </c>
      <c r="G958" s="52">
        <v>1</v>
      </c>
      <c r="K958" s="15"/>
    </row>
    <row r="959" spans="1:12">
      <c r="A959" t="s">
        <v>562</v>
      </c>
      <c r="B959" t="s">
        <v>45</v>
      </c>
      <c r="C959" s="52" t="s">
        <v>107</v>
      </c>
      <c r="D959" s="52">
        <v>1</v>
      </c>
      <c r="E959" s="52">
        <v>1</v>
      </c>
      <c r="F959" s="52">
        <v>0</v>
      </c>
      <c r="G959" s="52">
        <v>1</v>
      </c>
      <c r="K959" s="15" t="s">
        <v>1419</v>
      </c>
    </row>
    <row r="960" spans="1:12">
      <c r="A960" t="s">
        <v>966</v>
      </c>
      <c r="B960" t="s">
        <v>45</v>
      </c>
      <c r="C960" s="52">
        <v>1</v>
      </c>
      <c r="D960" s="52">
        <v>1</v>
      </c>
      <c r="E960" s="52">
        <v>1</v>
      </c>
      <c r="F960" s="52">
        <v>1</v>
      </c>
      <c r="G960" s="52">
        <v>1</v>
      </c>
      <c r="K960" s="15" t="s">
        <v>1420</v>
      </c>
    </row>
    <row r="961" spans="1:12">
      <c r="A961" t="s">
        <v>386</v>
      </c>
      <c r="B961" t="s">
        <v>45</v>
      </c>
      <c r="C961" s="52">
        <v>1</v>
      </c>
      <c r="D961" s="52">
        <v>1</v>
      </c>
      <c r="E961" s="52">
        <v>1</v>
      </c>
      <c r="F961" s="52">
        <v>1</v>
      </c>
      <c r="G961" s="52">
        <v>1</v>
      </c>
      <c r="K961" s="15" t="s">
        <v>1421</v>
      </c>
    </row>
    <row r="962" spans="1:12">
      <c r="A962" t="s">
        <v>569</v>
      </c>
      <c r="B962" t="s">
        <v>45</v>
      </c>
      <c r="C962" s="52">
        <v>1</v>
      </c>
      <c r="D962" s="52">
        <v>1</v>
      </c>
      <c r="E962" s="52">
        <v>1</v>
      </c>
      <c r="F962" s="52">
        <v>1</v>
      </c>
      <c r="G962" s="52">
        <v>1</v>
      </c>
      <c r="K962" s="15" t="s">
        <v>1422</v>
      </c>
      <c r="L962" t="s">
        <v>1423</v>
      </c>
    </row>
    <row r="963" spans="1:12">
      <c r="A963" t="s">
        <v>389</v>
      </c>
      <c r="B963" t="s">
        <v>45</v>
      </c>
      <c r="C963" s="52">
        <v>1</v>
      </c>
      <c r="D963" s="52">
        <v>1</v>
      </c>
      <c r="E963" s="52">
        <v>1</v>
      </c>
      <c r="F963" s="52">
        <v>1</v>
      </c>
      <c r="G963" s="52">
        <v>1</v>
      </c>
      <c r="K963" s="15"/>
    </row>
    <row r="964" spans="1:12">
      <c r="A964" t="s">
        <v>501</v>
      </c>
      <c r="B964" t="s">
        <v>45</v>
      </c>
      <c r="C964" s="52">
        <v>1</v>
      </c>
      <c r="D964" s="52">
        <v>1</v>
      </c>
      <c r="E964" s="52">
        <v>1</v>
      </c>
      <c r="F964" s="52">
        <v>1</v>
      </c>
      <c r="G964" s="52">
        <v>1</v>
      </c>
      <c r="K964" s="15"/>
    </row>
    <row r="965" spans="1:12">
      <c r="A965" t="s">
        <v>505</v>
      </c>
      <c r="B965" t="s">
        <v>45</v>
      </c>
      <c r="C965" s="52">
        <v>1</v>
      </c>
      <c r="D965" s="52">
        <v>1</v>
      </c>
      <c r="E965" s="52">
        <v>1</v>
      </c>
      <c r="F965" s="52">
        <v>0</v>
      </c>
      <c r="G965" s="52">
        <v>1</v>
      </c>
      <c r="K965" s="15"/>
    </row>
    <row r="966" spans="1:12">
      <c r="A966" t="s">
        <v>1424</v>
      </c>
      <c r="B966" t="s">
        <v>45</v>
      </c>
      <c r="C966" s="52" t="s">
        <v>107</v>
      </c>
      <c r="D966" s="52">
        <v>1</v>
      </c>
      <c r="E966" s="52">
        <v>0</v>
      </c>
      <c r="F966" s="52">
        <v>1</v>
      </c>
      <c r="G966" s="52">
        <v>0</v>
      </c>
      <c r="J966" t="s">
        <v>1425</v>
      </c>
      <c r="K966" s="15" t="s">
        <v>1426</v>
      </c>
      <c r="L966" t="s">
        <v>1427</v>
      </c>
    </row>
    <row r="967" spans="1:12">
      <c r="A967" t="s">
        <v>506</v>
      </c>
      <c r="B967" t="s">
        <v>45</v>
      </c>
      <c r="C967" s="52" t="s">
        <v>107</v>
      </c>
      <c r="D967" s="52" t="s">
        <v>107</v>
      </c>
      <c r="E967" s="52" t="s">
        <v>107</v>
      </c>
      <c r="F967" s="52">
        <v>1</v>
      </c>
      <c r="G967" s="52">
        <v>0</v>
      </c>
      <c r="J967" t="s">
        <v>1428</v>
      </c>
      <c r="K967" s="15"/>
    </row>
    <row r="968" spans="1:12">
      <c r="A968" t="s">
        <v>1357</v>
      </c>
      <c r="B968" t="s">
        <v>45</v>
      </c>
      <c r="C968" s="52" t="s">
        <v>107</v>
      </c>
      <c r="D968" s="52" t="s">
        <v>107</v>
      </c>
      <c r="E968" s="52" t="s">
        <v>107</v>
      </c>
      <c r="F968" s="52">
        <v>1</v>
      </c>
      <c r="G968" s="52">
        <v>0</v>
      </c>
      <c r="J968" t="s">
        <v>1429</v>
      </c>
      <c r="K968" s="15"/>
    </row>
    <row r="969" spans="1:12">
      <c r="A969" t="s">
        <v>399</v>
      </c>
      <c r="B969" t="s">
        <v>45</v>
      </c>
      <c r="C969" s="52">
        <v>1</v>
      </c>
      <c r="D969" s="52">
        <v>1</v>
      </c>
      <c r="E969" s="52">
        <v>1</v>
      </c>
      <c r="F969" s="52">
        <v>1</v>
      </c>
      <c r="G969" s="52">
        <v>1</v>
      </c>
      <c r="K969" s="15"/>
    </row>
    <row r="970" spans="1:12">
      <c r="A970" t="s">
        <v>509</v>
      </c>
      <c r="B970" t="s">
        <v>45</v>
      </c>
      <c r="C970" s="52" t="s">
        <v>107</v>
      </c>
      <c r="D970" s="52" t="s">
        <v>107</v>
      </c>
      <c r="E970" s="52" t="s">
        <v>107</v>
      </c>
      <c r="F970" s="52">
        <v>1</v>
      </c>
      <c r="G970" s="52">
        <v>0</v>
      </c>
      <c r="J970" t="s">
        <v>1430</v>
      </c>
      <c r="K970" s="15"/>
    </row>
    <row r="971" spans="1:12">
      <c r="A971" s="34" t="s">
        <v>1431</v>
      </c>
      <c r="B971" t="s">
        <v>45</v>
      </c>
      <c r="C971" s="52" t="s">
        <v>107</v>
      </c>
      <c r="D971" s="52" t="s">
        <v>107</v>
      </c>
      <c r="E971" s="52">
        <v>1</v>
      </c>
      <c r="F971" s="52">
        <v>0</v>
      </c>
      <c r="G971" s="52">
        <v>0</v>
      </c>
      <c r="K971" s="15" t="s">
        <v>1432</v>
      </c>
    </row>
    <row r="972" spans="1:12">
      <c r="A972" t="s">
        <v>400</v>
      </c>
      <c r="B972" t="s">
        <v>45</v>
      </c>
      <c r="C972" s="52" t="s">
        <v>107</v>
      </c>
      <c r="D972" s="52">
        <v>1</v>
      </c>
      <c r="E972" s="52">
        <v>1</v>
      </c>
      <c r="F972" s="52">
        <v>1</v>
      </c>
      <c r="G972" s="52">
        <v>1</v>
      </c>
      <c r="K972" s="15" t="s">
        <v>1433</v>
      </c>
    </row>
    <row r="973" spans="1:12">
      <c r="A973" t="s">
        <v>403</v>
      </c>
      <c r="B973" t="s">
        <v>45</v>
      </c>
      <c r="C973" s="52">
        <v>1</v>
      </c>
      <c r="D973" s="52">
        <v>0</v>
      </c>
      <c r="E973" s="52">
        <v>0</v>
      </c>
      <c r="F973" s="52">
        <v>1</v>
      </c>
      <c r="G973" s="52">
        <v>1</v>
      </c>
      <c r="H973" s="63" t="s">
        <v>1434</v>
      </c>
      <c r="J973" t="s">
        <v>1435</v>
      </c>
      <c r="K973" s="15"/>
    </row>
    <row r="974" spans="1:12">
      <c r="A974" t="s">
        <v>405</v>
      </c>
      <c r="B974" t="s">
        <v>45</v>
      </c>
      <c r="C974" s="52">
        <v>1</v>
      </c>
      <c r="D974" s="52">
        <v>1</v>
      </c>
      <c r="E974" s="52">
        <v>1</v>
      </c>
      <c r="F974" s="52">
        <v>1</v>
      </c>
      <c r="G974" s="52">
        <v>0</v>
      </c>
      <c r="K974" s="15"/>
      <c r="L974" t="s">
        <v>1436</v>
      </c>
    </row>
    <row r="975" spans="1:12">
      <c r="A975" t="s">
        <v>406</v>
      </c>
      <c r="B975" t="s">
        <v>45</v>
      </c>
      <c r="C975" s="52" t="s">
        <v>107</v>
      </c>
      <c r="D975" s="52" t="s">
        <v>107</v>
      </c>
      <c r="E975" s="52">
        <v>1</v>
      </c>
      <c r="F975" s="52">
        <v>1</v>
      </c>
      <c r="G975" s="52">
        <v>1</v>
      </c>
      <c r="K975" s="15" t="s">
        <v>1437</v>
      </c>
    </row>
    <row r="976" spans="1:12">
      <c r="A976" t="s">
        <v>1121</v>
      </c>
      <c r="B976" t="s">
        <v>45</v>
      </c>
      <c r="C976" s="52" t="s">
        <v>107</v>
      </c>
      <c r="D976" s="52">
        <v>1</v>
      </c>
      <c r="E976" s="52">
        <v>0</v>
      </c>
      <c r="F976" s="52">
        <v>0</v>
      </c>
      <c r="G976" s="52">
        <v>0</v>
      </c>
      <c r="K976" s="15" t="s">
        <v>1438</v>
      </c>
      <c r="L976" t="s">
        <v>1439</v>
      </c>
    </row>
    <row r="977" spans="1:12">
      <c r="A977" t="s">
        <v>874</v>
      </c>
      <c r="B977" t="s">
        <v>45</v>
      </c>
      <c r="C977" s="52" t="s">
        <v>107</v>
      </c>
      <c r="D977" s="52">
        <v>1</v>
      </c>
      <c r="E977" s="52">
        <v>0</v>
      </c>
      <c r="F977" s="52">
        <v>1</v>
      </c>
      <c r="G977" s="52">
        <v>0</v>
      </c>
      <c r="J977" t="s">
        <v>1440</v>
      </c>
      <c r="K977" s="15" t="s">
        <v>1441</v>
      </c>
    </row>
    <row r="978" spans="1:12">
      <c r="A978" t="s">
        <v>408</v>
      </c>
      <c r="B978" t="s">
        <v>45</v>
      </c>
      <c r="C978" s="52" t="s">
        <v>107</v>
      </c>
      <c r="D978" s="52" t="s">
        <v>107</v>
      </c>
      <c r="E978" s="52" t="s">
        <v>107</v>
      </c>
      <c r="F978" s="52">
        <v>1</v>
      </c>
      <c r="G978" s="52">
        <v>0</v>
      </c>
      <c r="J978" t="s">
        <v>1442</v>
      </c>
      <c r="K978" s="15"/>
    </row>
    <row r="979" spans="1:12">
      <c r="A979" t="s">
        <v>701</v>
      </c>
      <c r="B979" t="s">
        <v>45</v>
      </c>
      <c r="C979" s="52" t="s">
        <v>107</v>
      </c>
      <c r="D979" s="52">
        <v>1</v>
      </c>
      <c r="E979" s="52">
        <v>0</v>
      </c>
      <c r="F979" s="52">
        <v>0</v>
      </c>
      <c r="G979" s="52">
        <v>0</v>
      </c>
      <c r="K979" s="15" t="s">
        <v>1443</v>
      </c>
    </row>
    <row r="980" spans="1:12">
      <c r="A980" s="34" t="s">
        <v>409</v>
      </c>
      <c r="B980" t="s">
        <v>45</v>
      </c>
      <c r="C980" s="52">
        <v>1</v>
      </c>
      <c r="D980" s="52">
        <v>0</v>
      </c>
      <c r="E980" s="52">
        <v>1</v>
      </c>
      <c r="F980" s="52">
        <v>1</v>
      </c>
      <c r="G980" s="52">
        <v>1</v>
      </c>
      <c r="K980" s="15"/>
    </row>
    <row r="981" spans="1:12">
      <c r="A981" t="s">
        <v>519</v>
      </c>
      <c r="B981" t="s">
        <v>45</v>
      </c>
      <c r="C981" s="52">
        <v>1</v>
      </c>
      <c r="D981" s="52">
        <v>0</v>
      </c>
      <c r="E981" s="52">
        <v>1</v>
      </c>
      <c r="F981" s="52">
        <v>0</v>
      </c>
      <c r="G981" s="52">
        <v>0</v>
      </c>
      <c r="K981" s="15"/>
    </row>
    <row r="982" spans="1:12">
      <c r="A982" t="s">
        <v>522</v>
      </c>
      <c r="B982" t="s">
        <v>45</v>
      </c>
      <c r="C982" s="52">
        <v>1</v>
      </c>
      <c r="D982" s="52">
        <v>0</v>
      </c>
      <c r="E982" s="52">
        <v>1</v>
      </c>
      <c r="F982" s="52">
        <v>1</v>
      </c>
      <c r="G982" s="52">
        <v>1</v>
      </c>
      <c r="K982" s="15"/>
    </row>
    <row r="983" spans="1:12">
      <c r="A983" t="s">
        <v>711</v>
      </c>
      <c r="B983" t="s">
        <v>45</v>
      </c>
      <c r="C983" s="52" t="s">
        <v>107</v>
      </c>
      <c r="D983" s="52">
        <v>1</v>
      </c>
      <c r="E983" s="52">
        <v>0</v>
      </c>
      <c r="F983" s="52">
        <v>0</v>
      </c>
      <c r="G983" s="52">
        <v>0</v>
      </c>
      <c r="K983" s="15"/>
    </row>
    <row r="984" spans="1:12">
      <c r="A984" t="s">
        <v>584</v>
      </c>
      <c r="B984" t="s">
        <v>45</v>
      </c>
      <c r="C984" s="52">
        <v>1</v>
      </c>
      <c r="D984" s="52">
        <v>1</v>
      </c>
      <c r="E984" s="52">
        <v>1</v>
      </c>
      <c r="F984" s="52">
        <v>1</v>
      </c>
      <c r="G984" s="52">
        <v>0</v>
      </c>
      <c r="J984" t="s">
        <v>1444</v>
      </c>
      <c r="K984" s="15" t="s">
        <v>1445</v>
      </c>
    </row>
    <row r="985" spans="1:12">
      <c r="A985" t="s">
        <v>1446</v>
      </c>
      <c r="B985" t="s">
        <v>45</v>
      </c>
      <c r="C985" s="52" t="s">
        <v>107</v>
      </c>
      <c r="D985" s="52" t="s">
        <v>107</v>
      </c>
      <c r="E985" s="52" t="s">
        <v>107</v>
      </c>
      <c r="F985" s="52" t="s">
        <v>107</v>
      </c>
      <c r="G985" s="52">
        <v>1</v>
      </c>
      <c r="I985" s="52" t="s">
        <v>1447</v>
      </c>
    </row>
    <row r="986" spans="1:12">
      <c r="A986" t="s">
        <v>642</v>
      </c>
      <c r="B986" t="s">
        <v>45</v>
      </c>
      <c r="C986" s="52" t="s">
        <v>107</v>
      </c>
      <c r="D986" s="52" t="s">
        <v>107</v>
      </c>
      <c r="E986" s="52" t="s">
        <v>107</v>
      </c>
      <c r="F986" s="52">
        <v>1</v>
      </c>
      <c r="G986" s="52">
        <v>0</v>
      </c>
      <c r="J986" t="s">
        <v>1448</v>
      </c>
      <c r="K986" s="15"/>
    </row>
    <row r="987" spans="1:12">
      <c r="A987" t="s">
        <v>1449</v>
      </c>
      <c r="B987" t="s">
        <v>45</v>
      </c>
      <c r="C987" s="52" t="s">
        <v>107</v>
      </c>
      <c r="D987" s="52">
        <v>1</v>
      </c>
      <c r="E987" s="52">
        <v>0</v>
      </c>
      <c r="F987" s="52">
        <v>0</v>
      </c>
      <c r="G987" s="52">
        <v>0</v>
      </c>
      <c r="K987" s="15" t="s">
        <v>1450</v>
      </c>
      <c r="L987" t="s">
        <v>1451</v>
      </c>
    </row>
    <row r="988" spans="1:12">
      <c r="A988" t="s">
        <v>1452</v>
      </c>
      <c r="B988" t="s">
        <v>45</v>
      </c>
      <c r="C988" s="52" t="s">
        <v>107</v>
      </c>
      <c r="D988" s="52" t="s">
        <v>107</v>
      </c>
      <c r="E988" s="52" t="s">
        <v>107</v>
      </c>
      <c r="F988" s="52">
        <v>1</v>
      </c>
      <c r="G988" s="52">
        <v>0</v>
      </c>
      <c r="J988" t="s">
        <v>1453</v>
      </c>
      <c r="K988" s="15"/>
    </row>
    <row r="989" spans="1:12">
      <c r="A989" t="s">
        <v>524</v>
      </c>
      <c r="B989" t="s">
        <v>45</v>
      </c>
      <c r="C989" s="52">
        <v>1</v>
      </c>
      <c r="D989" s="52">
        <v>0</v>
      </c>
      <c r="E989" s="52">
        <v>1</v>
      </c>
      <c r="F989" s="52">
        <v>1</v>
      </c>
      <c r="G989" s="52">
        <v>0</v>
      </c>
      <c r="K989" s="15"/>
    </row>
    <row r="990" spans="1:12">
      <c r="A990" t="s">
        <v>419</v>
      </c>
      <c r="B990" t="s">
        <v>45</v>
      </c>
      <c r="C990" s="52">
        <v>1</v>
      </c>
      <c r="D990" s="52">
        <v>1</v>
      </c>
      <c r="E990" s="52">
        <v>1</v>
      </c>
      <c r="F990" s="52">
        <v>1</v>
      </c>
      <c r="G990" s="52">
        <v>1</v>
      </c>
      <c r="K990" s="15"/>
    </row>
    <row r="991" spans="1:12">
      <c r="A991" t="s">
        <v>421</v>
      </c>
      <c r="B991" t="s">
        <v>45</v>
      </c>
      <c r="C991" s="52">
        <v>1</v>
      </c>
      <c r="D991" s="52">
        <v>1</v>
      </c>
      <c r="E991" s="52">
        <v>1</v>
      </c>
      <c r="F991" s="52">
        <v>1</v>
      </c>
      <c r="G991" s="52">
        <v>1</v>
      </c>
      <c r="K991" s="15"/>
    </row>
    <row r="992" spans="1:12">
      <c r="A992" t="s">
        <v>422</v>
      </c>
      <c r="B992" t="s">
        <v>45</v>
      </c>
      <c r="C992" s="52" t="s">
        <v>107</v>
      </c>
      <c r="D992" s="52" t="s">
        <v>107</v>
      </c>
      <c r="E992" s="52">
        <v>1</v>
      </c>
      <c r="F992" s="52">
        <v>0</v>
      </c>
      <c r="G992" s="52">
        <v>0</v>
      </c>
      <c r="K992" s="15" t="s">
        <v>1454</v>
      </c>
    </row>
    <row r="993" spans="1:12">
      <c r="A993" t="s">
        <v>423</v>
      </c>
      <c r="B993" t="s">
        <v>45</v>
      </c>
      <c r="C993" s="52">
        <v>1</v>
      </c>
      <c r="D993" s="52">
        <v>1</v>
      </c>
      <c r="E993" s="52">
        <v>1</v>
      </c>
      <c r="F993" s="52">
        <v>1</v>
      </c>
      <c r="G993" s="52">
        <v>1</v>
      </c>
      <c r="K993" s="15"/>
    </row>
    <row r="994" spans="1:12">
      <c r="A994" t="s">
        <v>424</v>
      </c>
      <c r="B994" t="s">
        <v>45</v>
      </c>
      <c r="C994" s="52">
        <v>1</v>
      </c>
      <c r="D994" s="52">
        <v>1</v>
      </c>
      <c r="E994" s="52">
        <v>1</v>
      </c>
      <c r="F994" s="52">
        <v>1</v>
      </c>
      <c r="G994" s="52">
        <v>1</v>
      </c>
      <c r="K994" s="15"/>
    </row>
    <row r="995" spans="1:12">
      <c r="A995" t="s">
        <v>529</v>
      </c>
      <c r="B995" t="s">
        <v>45</v>
      </c>
      <c r="C995" s="52">
        <v>1</v>
      </c>
      <c r="D995" s="52">
        <v>0</v>
      </c>
      <c r="E995" s="52">
        <v>1</v>
      </c>
      <c r="F995" s="52">
        <v>0</v>
      </c>
      <c r="G995" s="52">
        <v>0</v>
      </c>
      <c r="K995" s="15"/>
    </row>
    <row r="996" spans="1:12">
      <c r="A996" t="s">
        <v>435</v>
      </c>
      <c r="B996" t="s">
        <v>45</v>
      </c>
      <c r="C996" s="52">
        <v>1</v>
      </c>
      <c r="D996" s="52">
        <v>0</v>
      </c>
      <c r="E996" s="52">
        <v>1</v>
      </c>
      <c r="F996" s="52">
        <v>1</v>
      </c>
      <c r="G996" s="52">
        <v>1</v>
      </c>
      <c r="I996" s="52" t="s">
        <v>1455</v>
      </c>
      <c r="K996" s="15"/>
      <c r="L996" t="s">
        <v>1456</v>
      </c>
    </row>
    <row r="997" spans="1:12">
      <c r="A997" t="s">
        <v>439</v>
      </c>
      <c r="B997" t="s">
        <v>45</v>
      </c>
      <c r="C997" s="52">
        <v>1</v>
      </c>
      <c r="D997" s="52">
        <v>1</v>
      </c>
      <c r="E997" s="52">
        <v>1</v>
      </c>
      <c r="F997" s="52">
        <v>1</v>
      </c>
      <c r="G997" s="52">
        <v>1</v>
      </c>
      <c r="K997" s="15"/>
    </row>
    <row r="998" spans="1:12">
      <c r="A998" t="s">
        <v>440</v>
      </c>
      <c r="B998" t="s">
        <v>45</v>
      </c>
      <c r="C998" s="52" t="s">
        <v>107</v>
      </c>
      <c r="D998" s="52">
        <v>1</v>
      </c>
      <c r="E998" s="52">
        <v>1</v>
      </c>
      <c r="F998" s="52">
        <v>1</v>
      </c>
      <c r="G998" s="52">
        <v>1</v>
      </c>
      <c r="K998" s="15">
        <v>4658</v>
      </c>
    </row>
    <row r="999" spans="1:12">
      <c r="A999" t="s">
        <v>446</v>
      </c>
      <c r="B999" t="s">
        <v>45</v>
      </c>
      <c r="C999" s="52">
        <v>1</v>
      </c>
      <c r="D999" s="52">
        <v>1</v>
      </c>
      <c r="E999" s="52">
        <v>1</v>
      </c>
      <c r="F999" s="52">
        <v>1</v>
      </c>
      <c r="G999" s="52">
        <v>1</v>
      </c>
      <c r="K999" s="15" t="s">
        <v>1457</v>
      </c>
    </row>
    <row r="1000" spans="1:12">
      <c r="A1000" t="s">
        <v>447</v>
      </c>
      <c r="B1000" t="s">
        <v>45</v>
      </c>
      <c r="C1000" s="52" t="s">
        <v>107</v>
      </c>
      <c r="D1000" s="52" t="s">
        <v>107</v>
      </c>
      <c r="E1000" s="52">
        <v>1</v>
      </c>
      <c r="F1000" s="52">
        <v>0</v>
      </c>
      <c r="G1000" s="52">
        <v>0</v>
      </c>
      <c r="K1000" s="15" t="s">
        <v>1458</v>
      </c>
    </row>
    <row r="1001" spans="1:12">
      <c r="A1001" t="s">
        <v>1459</v>
      </c>
      <c r="B1001" t="s">
        <v>45</v>
      </c>
      <c r="C1001" s="52" t="s">
        <v>107</v>
      </c>
      <c r="D1001" s="52" t="s">
        <v>107</v>
      </c>
      <c r="E1001" s="52" t="s">
        <v>107</v>
      </c>
      <c r="F1001" s="52">
        <v>1</v>
      </c>
      <c r="G1001" s="52">
        <v>0</v>
      </c>
      <c r="J1001" t="s">
        <v>1460</v>
      </c>
      <c r="K1001" s="15"/>
      <c r="L1001" t="s">
        <v>1461</v>
      </c>
    </row>
    <row r="1002" spans="1:12">
      <c r="A1002" t="s">
        <v>449</v>
      </c>
      <c r="B1002" t="s">
        <v>45</v>
      </c>
      <c r="C1002" s="52">
        <v>1</v>
      </c>
      <c r="D1002" s="52">
        <v>1</v>
      </c>
      <c r="E1002" s="52">
        <v>1</v>
      </c>
      <c r="F1002" s="52">
        <v>1</v>
      </c>
      <c r="G1002" s="52">
        <v>1</v>
      </c>
      <c r="K1002" s="15"/>
    </row>
    <row r="1003" spans="1:12">
      <c r="A1003" t="s">
        <v>889</v>
      </c>
      <c r="B1003" t="s">
        <v>45</v>
      </c>
      <c r="C1003" s="52" t="s">
        <v>107</v>
      </c>
      <c r="D1003" s="52" t="s">
        <v>107</v>
      </c>
      <c r="E1003" s="52" t="s">
        <v>107</v>
      </c>
      <c r="F1003" s="52" t="s">
        <v>107</v>
      </c>
      <c r="G1003" s="52">
        <v>1</v>
      </c>
    </row>
    <row r="1004" spans="1:12">
      <c r="A1004" t="s">
        <v>537</v>
      </c>
      <c r="B1004" t="s">
        <v>45</v>
      </c>
      <c r="C1004" s="52">
        <v>1</v>
      </c>
      <c r="D1004" s="52">
        <v>1</v>
      </c>
      <c r="E1004" s="52">
        <v>1</v>
      </c>
      <c r="F1004" s="52">
        <v>1</v>
      </c>
      <c r="G1004" s="52">
        <v>1</v>
      </c>
      <c r="K1004" s="15"/>
    </row>
    <row r="1005" spans="1:12">
      <c r="A1005" t="s">
        <v>538</v>
      </c>
      <c r="B1005" t="s">
        <v>45</v>
      </c>
      <c r="C1005" s="52" t="s">
        <v>107</v>
      </c>
      <c r="D1005" s="52" t="s">
        <v>107</v>
      </c>
      <c r="E1005" s="52" t="s">
        <v>107</v>
      </c>
      <c r="F1005" s="52">
        <v>1</v>
      </c>
      <c r="G1005" s="52">
        <v>1</v>
      </c>
      <c r="J1005" t="s">
        <v>1462</v>
      </c>
      <c r="K1005" s="15"/>
    </row>
    <row r="1006" spans="1:12">
      <c r="A1006" t="s">
        <v>1463</v>
      </c>
      <c r="B1006" t="s">
        <v>45</v>
      </c>
      <c r="C1006" s="52">
        <v>1</v>
      </c>
      <c r="D1006" s="52">
        <v>0</v>
      </c>
      <c r="E1006" s="52">
        <v>0</v>
      </c>
      <c r="F1006" s="52">
        <v>0</v>
      </c>
      <c r="G1006" s="52">
        <v>0</v>
      </c>
      <c r="K1006" s="15"/>
    </row>
    <row r="1007" spans="1:12">
      <c r="A1007" t="s">
        <v>1200</v>
      </c>
      <c r="B1007" t="s">
        <v>45</v>
      </c>
      <c r="C1007" s="52" t="s">
        <v>107</v>
      </c>
      <c r="D1007" s="52">
        <v>1</v>
      </c>
      <c r="E1007" s="52">
        <v>0</v>
      </c>
      <c r="F1007" s="52">
        <v>1</v>
      </c>
      <c r="G1007" s="52">
        <v>1</v>
      </c>
      <c r="J1007" t="s">
        <v>1464</v>
      </c>
      <c r="K1007" s="15">
        <v>4650</v>
      </c>
    </row>
    <row r="1008" spans="1:12">
      <c r="A1008" t="s">
        <v>452</v>
      </c>
      <c r="B1008" t="s">
        <v>45</v>
      </c>
      <c r="C1008" s="52">
        <v>1</v>
      </c>
      <c r="D1008" s="52">
        <v>1</v>
      </c>
      <c r="E1008" s="52">
        <v>1</v>
      </c>
      <c r="F1008" s="52">
        <v>1</v>
      </c>
      <c r="G1008" s="52">
        <v>1</v>
      </c>
      <c r="K1008" s="15">
        <v>4653</v>
      </c>
    </row>
    <row r="1009" spans="1:12">
      <c r="A1009" t="s">
        <v>454</v>
      </c>
      <c r="B1009" t="s">
        <v>45</v>
      </c>
      <c r="C1009" s="52">
        <v>1</v>
      </c>
      <c r="D1009" s="52">
        <v>1</v>
      </c>
      <c r="E1009" s="52">
        <v>1</v>
      </c>
      <c r="F1009" s="52">
        <v>1</v>
      </c>
      <c r="G1009" s="52">
        <v>1</v>
      </c>
      <c r="K1009" s="15"/>
    </row>
    <row r="1010" spans="1:12">
      <c r="A1010" t="s">
        <v>540</v>
      </c>
      <c r="B1010" t="s">
        <v>45</v>
      </c>
      <c r="C1010" s="52">
        <v>1</v>
      </c>
      <c r="D1010" s="52">
        <v>1</v>
      </c>
      <c r="E1010" s="52">
        <v>1</v>
      </c>
      <c r="F1010" s="52">
        <v>1</v>
      </c>
      <c r="G1010" s="52">
        <v>0</v>
      </c>
      <c r="K1010" s="15"/>
    </row>
    <row r="1011" spans="1:12">
      <c r="A1011" t="s">
        <v>740</v>
      </c>
      <c r="B1011" t="s">
        <v>45</v>
      </c>
      <c r="C1011" s="52">
        <v>1</v>
      </c>
      <c r="D1011" s="52">
        <v>0</v>
      </c>
      <c r="E1011" s="52">
        <v>0</v>
      </c>
      <c r="F1011" s="52">
        <v>0</v>
      </c>
      <c r="G1011" s="52">
        <v>0</v>
      </c>
      <c r="K1011" s="15"/>
    </row>
    <row r="1012" spans="1:12">
      <c r="A1012" t="s">
        <v>657</v>
      </c>
      <c r="B1012" t="s">
        <v>45</v>
      </c>
      <c r="C1012" s="52">
        <v>1</v>
      </c>
      <c r="D1012" s="52">
        <v>0</v>
      </c>
      <c r="E1012" s="52">
        <v>1</v>
      </c>
      <c r="F1012" s="52">
        <v>1</v>
      </c>
      <c r="G1012" s="52">
        <v>1</v>
      </c>
      <c r="K1012" s="15"/>
    </row>
    <row r="1013" spans="1:12">
      <c r="A1013" t="s">
        <v>456</v>
      </c>
      <c r="B1013" t="s">
        <v>45</v>
      </c>
      <c r="C1013" s="52">
        <v>1</v>
      </c>
      <c r="D1013" s="52">
        <v>1</v>
      </c>
      <c r="E1013" s="52">
        <v>1</v>
      </c>
      <c r="F1013" s="52">
        <v>1</v>
      </c>
      <c r="G1013" s="52">
        <v>1</v>
      </c>
      <c r="K1013" s="15" t="s">
        <v>1465</v>
      </c>
    </row>
    <row r="1014" spans="1:12">
      <c r="A1014" t="s">
        <v>457</v>
      </c>
      <c r="B1014" t="s">
        <v>45</v>
      </c>
      <c r="C1014" s="52">
        <v>1</v>
      </c>
      <c r="D1014" s="52">
        <v>1</v>
      </c>
      <c r="E1014" s="52">
        <v>1</v>
      </c>
      <c r="F1014" s="52">
        <v>1</v>
      </c>
      <c r="G1014" s="52">
        <v>1</v>
      </c>
      <c r="K1014" s="15"/>
    </row>
    <row r="1015" spans="1:12">
      <c r="A1015" t="s">
        <v>461</v>
      </c>
      <c r="B1015" t="s">
        <v>45</v>
      </c>
      <c r="C1015" s="52" t="s">
        <v>107</v>
      </c>
      <c r="D1015" s="52">
        <v>1</v>
      </c>
      <c r="E1015" s="52">
        <v>1</v>
      </c>
      <c r="F1015" s="52">
        <v>0</v>
      </c>
      <c r="G1015" s="52">
        <v>0</v>
      </c>
      <c r="K1015" s="15" t="s">
        <v>1466</v>
      </c>
    </row>
    <row r="1016" spans="1:12">
      <c r="A1016" t="s">
        <v>465</v>
      </c>
      <c r="B1016" t="s">
        <v>45</v>
      </c>
      <c r="C1016" s="52">
        <v>1</v>
      </c>
      <c r="D1016" s="52">
        <v>1</v>
      </c>
      <c r="E1016" s="52">
        <v>1</v>
      </c>
      <c r="F1016" s="52">
        <v>1</v>
      </c>
      <c r="G1016" s="52">
        <v>1</v>
      </c>
      <c r="K1016" s="15"/>
      <c r="L1016" t="s">
        <v>1467</v>
      </c>
    </row>
    <row r="1017" spans="1:12">
      <c r="A1017" t="s">
        <v>468</v>
      </c>
      <c r="B1017" t="s">
        <v>45</v>
      </c>
      <c r="C1017" s="52">
        <v>1</v>
      </c>
      <c r="D1017" s="52">
        <v>1</v>
      </c>
      <c r="E1017" s="52">
        <v>1</v>
      </c>
      <c r="F1017" s="52">
        <v>1</v>
      </c>
      <c r="G1017" s="52">
        <v>1</v>
      </c>
      <c r="K1017" s="15"/>
    </row>
    <row r="1018" spans="1:12">
      <c r="A1018" t="s">
        <v>1056</v>
      </c>
      <c r="B1018" t="s">
        <v>45</v>
      </c>
      <c r="C1018" s="52">
        <v>1</v>
      </c>
      <c r="D1018" s="52">
        <v>1</v>
      </c>
      <c r="E1018" s="52">
        <v>1</v>
      </c>
      <c r="F1018" s="52">
        <v>1</v>
      </c>
      <c r="G1018" s="52">
        <v>0</v>
      </c>
      <c r="K1018" s="15" t="s">
        <v>1468</v>
      </c>
    </row>
    <row r="1019" spans="1:12">
      <c r="A1019" t="s">
        <v>663</v>
      </c>
      <c r="B1019" t="s">
        <v>45</v>
      </c>
      <c r="C1019" s="52" t="s">
        <v>107</v>
      </c>
      <c r="D1019" s="52">
        <v>1</v>
      </c>
      <c r="E1019" s="52">
        <v>1</v>
      </c>
      <c r="F1019" s="52">
        <v>1</v>
      </c>
      <c r="G1019" s="52">
        <v>0</v>
      </c>
      <c r="K1019" s="15" t="s">
        <v>1469</v>
      </c>
    </row>
    <row r="1020" spans="1:12">
      <c r="A1020" t="s">
        <v>664</v>
      </c>
      <c r="B1020" t="s">
        <v>45</v>
      </c>
      <c r="C1020" s="52">
        <v>1</v>
      </c>
      <c r="D1020" s="52">
        <v>0</v>
      </c>
      <c r="E1020" s="52">
        <v>1</v>
      </c>
      <c r="F1020" s="52">
        <v>0</v>
      </c>
      <c r="G1020" s="52">
        <v>0</v>
      </c>
      <c r="K1020" s="15"/>
    </row>
    <row r="1021" spans="1:12">
      <c r="A1021" t="s">
        <v>546</v>
      </c>
      <c r="B1021" t="s">
        <v>45</v>
      </c>
      <c r="C1021" s="52">
        <v>1</v>
      </c>
      <c r="D1021" s="52">
        <v>0</v>
      </c>
      <c r="E1021" s="52">
        <v>1</v>
      </c>
      <c r="F1021" s="52">
        <v>0</v>
      </c>
      <c r="G1021" s="52">
        <v>0</v>
      </c>
      <c r="K1021" s="15"/>
    </row>
    <row r="1022" spans="1:12">
      <c r="A1022" t="s">
        <v>469</v>
      </c>
      <c r="B1022" t="s">
        <v>45</v>
      </c>
      <c r="C1022" s="52">
        <v>1</v>
      </c>
      <c r="D1022" s="52">
        <v>1</v>
      </c>
      <c r="E1022" s="52">
        <v>1</v>
      </c>
      <c r="F1022" s="52">
        <v>1</v>
      </c>
      <c r="G1022" s="52">
        <v>1</v>
      </c>
      <c r="K1022" s="15"/>
    </row>
    <row r="1023" spans="1:12">
      <c r="A1023" t="s">
        <v>666</v>
      </c>
      <c r="B1023" t="s">
        <v>45</v>
      </c>
      <c r="C1023" s="52">
        <v>1</v>
      </c>
      <c r="D1023" s="52">
        <v>1</v>
      </c>
      <c r="E1023" s="52">
        <v>1</v>
      </c>
      <c r="F1023" s="52">
        <v>1</v>
      </c>
      <c r="G1023" s="52">
        <v>1</v>
      </c>
      <c r="K1023" s="15"/>
    </row>
    <row r="1024" spans="1:12">
      <c r="A1024" t="s">
        <v>549</v>
      </c>
      <c r="B1024" t="s">
        <v>45</v>
      </c>
      <c r="C1024" s="52">
        <v>1</v>
      </c>
      <c r="D1024" s="52">
        <v>1</v>
      </c>
      <c r="E1024" s="52">
        <v>1</v>
      </c>
      <c r="F1024" s="52">
        <v>1</v>
      </c>
      <c r="G1024" s="52">
        <v>1</v>
      </c>
      <c r="K1024" s="15"/>
    </row>
    <row r="1025" spans="1:12">
      <c r="A1025" t="s">
        <v>1061</v>
      </c>
      <c r="B1025" t="s">
        <v>45</v>
      </c>
      <c r="C1025" s="52" t="s">
        <v>107</v>
      </c>
      <c r="D1025" s="52" t="s">
        <v>107</v>
      </c>
      <c r="E1025" s="52" t="s">
        <v>107</v>
      </c>
      <c r="F1025" s="52">
        <v>1</v>
      </c>
      <c r="G1025" s="52">
        <v>0</v>
      </c>
      <c r="J1025" t="s">
        <v>1434</v>
      </c>
      <c r="K1025" s="15"/>
      <c r="L1025" t="s">
        <v>1470</v>
      </c>
    </row>
    <row r="1026" spans="1:12">
      <c r="A1026" t="s">
        <v>667</v>
      </c>
      <c r="B1026" t="s">
        <v>45</v>
      </c>
      <c r="C1026" s="52">
        <v>1</v>
      </c>
      <c r="D1026" s="52">
        <v>0</v>
      </c>
      <c r="E1026" s="52">
        <v>1</v>
      </c>
      <c r="F1026" s="52">
        <v>1</v>
      </c>
      <c r="G1026" s="52">
        <v>1</v>
      </c>
      <c r="K1026" s="15"/>
    </row>
    <row r="1027" spans="1:12">
      <c r="A1027" t="s">
        <v>766</v>
      </c>
      <c r="B1027" t="s">
        <v>45</v>
      </c>
      <c r="C1027" s="52">
        <v>1</v>
      </c>
      <c r="D1027" s="52">
        <v>1</v>
      </c>
      <c r="E1027" s="52">
        <v>1</v>
      </c>
      <c r="F1027" s="52">
        <v>1</v>
      </c>
      <c r="G1027" s="52">
        <v>1</v>
      </c>
      <c r="K1027" s="15" t="s">
        <v>1471</v>
      </c>
    </row>
    <row r="1028" spans="1:12">
      <c r="A1028" t="s">
        <v>552</v>
      </c>
      <c r="B1028" t="s">
        <v>45</v>
      </c>
      <c r="C1028" s="52" t="s">
        <v>107</v>
      </c>
      <c r="D1028" s="52" t="s">
        <v>107</v>
      </c>
      <c r="E1028" s="52" t="s">
        <v>107</v>
      </c>
      <c r="F1028" s="52">
        <v>1</v>
      </c>
      <c r="G1028" s="52">
        <v>1</v>
      </c>
      <c r="J1028" t="s">
        <v>1472</v>
      </c>
      <c r="K1028" s="15"/>
    </row>
    <row r="1029" spans="1:12">
      <c r="A1029" t="s">
        <v>1217</v>
      </c>
      <c r="B1029" t="s">
        <v>45</v>
      </c>
      <c r="C1029" s="52" t="s">
        <v>107</v>
      </c>
      <c r="D1029" s="52" t="s">
        <v>107</v>
      </c>
      <c r="E1029" s="52" t="s">
        <v>107</v>
      </c>
      <c r="F1029" s="52">
        <v>1</v>
      </c>
      <c r="G1029" s="52">
        <v>0</v>
      </c>
      <c r="J1029" t="s">
        <v>1473</v>
      </c>
      <c r="K1029" s="15"/>
    </row>
    <row r="1030" spans="1:12">
      <c r="A1030" t="s">
        <v>471</v>
      </c>
      <c r="B1030" t="s">
        <v>45</v>
      </c>
      <c r="C1030" s="52" t="s">
        <v>107</v>
      </c>
      <c r="D1030" s="52">
        <v>1</v>
      </c>
      <c r="E1030" s="52">
        <v>1</v>
      </c>
      <c r="F1030" s="52">
        <v>0</v>
      </c>
      <c r="G1030" s="52">
        <v>0</v>
      </c>
      <c r="K1030" s="15"/>
    </row>
    <row r="1031" spans="1:12">
      <c r="A1031" t="s">
        <v>609</v>
      </c>
      <c r="B1031" t="s">
        <v>45</v>
      </c>
      <c r="C1031" s="52">
        <v>1</v>
      </c>
      <c r="D1031" s="52">
        <v>0</v>
      </c>
      <c r="E1031" s="52">
        <v>0</v>
      </c>
      <c r="F1031" s="52">
        <v>0</v>
      </c>
      <c r="G1031" s="52">
        <v>0</v>
      </c>
      <c r="K1031" s="15"/>
      <c r="L1031" t="s">
        <v>610</v>
      </c>
    </row>
    <row r="1032" spans="1:12">
      <c r="A1032" t="s">
        <v>473</v>
      </c>
      <c r="B1032" t="s">
        <v>45</v>
      </c>
      <c r="C1032" s="52">
        <v>1</v>
      </c>
      <c r="D1032" s="52">
        <v>1</v>
      </c>
      <c r="E1032" s="52">
        <v>1</v>
      </c>
      <c r="F1032" s="52">
        <v>1</v>
      </c>
      <c r="G1032" s="52">
        <v>1</v>
      </c>
      <c r="K1032" s="15" t="s">
        <v>1474</v>
      </c>
    </row>
    <row r="1033" spans="1:12">
      <c r="A1033" t="s">
        <v>475</v>
      </c>
      <c r="B1033" t="s">
        <v>45</v>
      </c>
      <c r="C1033" s="52">
        <v>1</v>
      </c>
      <c r="D1033" s="52">
        <v>1</v>
      </c>
      <c r="E1033" s="52">
        <v>1</v>
      </c>
      <c r="F1033" s="52">
        <v>1</v>
      </c>
      <c r="G1033" s="52">
        <v>1</v>
      </c>
      <c r="K1033" s="15"/>
    </row>
    <row r="1034" spans="1:12">
      <c r="A1034" t="s">
        <v>671</v>
      </c>
      <c r="B1034" t="s">
        <v>45</v>
      </c>
      <c r="C1034" s="52" t="s">
        <v>107</v>
      </c>
      <c r="D1034" s="52" t="s">
        <v>107</v>
      </c>
      <c r="E1034" s="52" t="s">
        <v>107</v>
      </c>
      <c r="F1034" s="52">
        <v>1</v>
      </c>
      <c r="G1034" s="52">
        <v>0</v>
      </c>
      <c r="J1034" t="s">
        <v>1475</v>
      </c>
      <c r="K1034" s="15"/>
    </row>
    <row r="1035" spans="1:12">
      <c r="A1035" t="s">
        <v>480</v>
      </c>
      <c r="B1035" t="s">
        <v>45</v>
      </c>
      <c r="C1035" s="52">
        <v>1</v>
      </c>
      <c r="D1035" s="52">
        <v>1</v>
      </c>
      <c r="E1035" s="52">
        <v>1</v>
      </c>
      <c r="F1035" s="52">
        <v>1</v>
      </c>
      <c r="G1035" s="52">
        <v>1</v>
      </c>
      <c r="K1035" s="15"/>
      <c r="L1035" t="s">
        <v>481</v>
      </c>
    </row>
    <row r="1036" spans="1:12">
      <c r="A1036" t="s">
        <v>779</v>
      </c>
      <c r="B1036" t="s">
        <v>45</v>
      </c>
      <c r="C1036" s="52" t="s">
        <v>107</v>
      </c>
      <c r="D1036" s="52" t="s">
        <v>107</v>
      </c>
      <c r="E1036" s="52">
        <v>1</v>
      </c>
      <c r="F1036" s="52">
        <v>1</v>
      </c>
      <c r="G1036" s="52">
        <v>0</v>
      </c>
      <c r="J1036" t="s">
        <v>1476</v>
      </c>
      <c r="K1036" s="15" t="s">
        <v>1477</v>
      </c>
    </row>
    <row r="1037" spans="1:12">
      <c r="A1037" t="s">
        <v>612</v>
      </c>
      <c r="B1037" t="s">
        <v>45</v>
      </c>
      <c r="C1037" s="52">
        <v>1</v>
      </c>
      <c r="D1037" s="52">
        <v>0</v>
      </c>
      <c r="E1037" s="52">
        <v>0</v>
      </c>
      <c r="F1037" s="52">
        <v>1</v>
      </c>
      <c r="G1037" s="52">
        <v>0</v>
      </c>
      <c r="K1037" s="15"/>
      <c r="L1037" t="s">
        <v>1478</v>
      </c>
    </row>
    <row r="1038" spans="1:12">
      <c r="A1038" t="s">
        <v>1223</v>
      </c>
      <c r="B1038" t="s">
        <v>45</v>
      </c>
      <c r="C1038" s="52">
        <v>1</v>
      </c>
      <c r="D1038" s="52">
        <v>0</v>
      </c>
      <c r="E1038" s="52">
        <v>1</v>
      </c>
      <c r="F1038" s="52">
        <v>1</v>
      </c>
      <c r="G1038" s="52">
        <v>0</v>
      </c>
      <c r="J1038" t="s">
        <v>1479</v>
      </c>
      <c r="K1038" s="15"/>
    </row>
    <row r="1039" spans="1:12">
      <c r="A1039" t="s">
        <v>484</v>
      </c>
      <c r="B1039" t="s">
        <v>45</v>
      </c>
      <c r="C1039" s="52">
        <v>1</v>
      </c>
      <c r="D1039" s="52">
        <v>1</v>
      </c>
      <c r="E1039" s="52">
        <v>0</v>
      </c>
      <c r="F1039" s="52">
        <v>1</v>
      </c>
      <c r="G1039" s="52">
        <v>0</v>
      </c>
      <c r="K1039" s="15"/>
    </row>
    <row r="1040" spans="1:12">
      <c r="A1040" t="s">
        <v>558</v>
      </c>
      <c r="B1040" t="s">
        <v>45</v>
      </c>
      <c r="C1040" s="52" t="s">
        <v>107</v>
      </c>
      <c r="D1040" s="52" t="s">
        <v>107</v>
      </c>
      <c r="E1040" s="52">
        <v>1</v>
      </c>
      <c r="F1040" s="52">
        <v>0</v>
      </c>
      <c r="G1040" s="52">
        <v>0</v>
      </c>
      <c r="K1040" s="15" t="s">
        <v>1480</v>
      </c>
      <c r="L1040" t="s">
        <v>1481</v>
      </c>
    </row>
    <row r="1041" spans="1:12">
      <c r="A1041" t="s">
        <v>485</v>
      </c>
      <c r="B1041" t="s">
        <v>45</v>
      </c>
      <c r="C1041" s="52">
        <v>1</v>
      </c>
      <c r="D1041" s="52">
        <v>1</v>
      </c>
      <c r="E1041" s="52">
        <v>1</v>
      </c>
      <c r="F1041" s="52">
        <v>1</v>
      </c>
      <c r="G1041" s="52">
        <v>1</v>
      </c>
      <c r="K1041" s="15"/>
    </row>
    <row r="1042" spans="1:12">
      <c r="A1042" t="s">
        <v>962</v>
      </c>
      <c r="B1042" t="s">
        <v>73</v>
      </c>
      <c r="C1042" s="52" t="s">
        <v>107</v>
      </c>
      <c r="D1042" s="52" t="s">
        <v>107</v>
      </c>
      <c r="E1042" s="52">
        <v>1</v>
      </c>
      <c r="F1042" s="52">
        <v>0</v>
      </c>
      <c r="G1042" s="52">
        <v>0</v>
      </c>
      <c r="K1042" t="s">
        <v>1482</v>
      </c>
    </row>
    <row r="1043" spans="1:12">
      <c r="A1043" t="s">
        <v>561</v>
      </c>
      <c r="B1043" t="s">
        <v>73</v>
      </c>
      <c r="C1043" s="52">
        <v>1</v>
      </c>
      <c r="D1043" s="52">
        <v>1</v>
      </c>
      <c r="E1043" s="52">
        <v>1</v>
      </c>
      <c r="F1043" s="52">
        <v>0</v>
      </c>
      <c r="G1043" s="52">
        <v>1</v>
      </c>
    </row>
    <row r="1044" spans="1:12">
      <c r="A1044" t="s">
        <v>684</v>
      </c>
      <c r="B1044" t="s">
        <v>73</v>
      </c>
      <c r="C1044" s="52">
        <v>1</v>
      </c>
      <c r="D1044" s="52">
        <v>1</v>
      </c>
      <c r="E1044" s="52">
        <v>1</v>
      </c>
      <c r="F1044" s="52">
        <v>1</v>
      </c>
      <c r="G1044" s="52">
        <v>1</v>
      </c>
      <c r="K1044" t="s">
        <v>1483</v>
      </c>
    </row>
    <row r="1045" spans="1:12">
      <c r="A1045" t="s">
        <v>867</v>
      </c>
      <c r="B1045" t="s">
        <v>73</v>
      </c>
      <c r="C1045" s="52" t="s">
        <v>107</v>
      </c>
      <c r="D1045" s="52">
        <v>1</v>
      </c>
      <c r="E1045" s="52">
        <v>1</v>
      </c>
      <c r="F1045" s="52">
        <v>1</v>
      </c>
      <c r="G1045" s="52">
        <v>1</v>
      </c>
    </row>
    <row r="1046" spans="1:12">
      <c r="A1046" t="s">
        <v>384</v>
      </c>
      <c r="B1046" t="s">
        <v>73</v>
      </c>
      <c r="C1046" s="52">
        <v>1</v>
      </c>
      <c r="D1046" s="52">
        <v>1</v>
      </c>
      <c r="E1046" s="52">
        <v>1</v>
      </c>
      <c r="F1046" s="52">
        <v>1</v>
      </c>
      <c r="G1046" s="52">
        <v>1</v>
      </c>
    </row>
    <row r="1047" spans="1:12">
      <c r="A1047" s="5" t="s">
        <v>1484</v>
      </c>
      <c r="B1047" t="s">
        <v>73</v>
      </c>
      <c r="C1047" s="52" t="s">
        <v>107</v>
      </c>
      <c r="D1047" s="52" t="s">
        <v>107</v>
      </c>
      <c r="E1047" s="52" t="s">
        <v>107</v>
      </c>
      <c r="F1047" s="52" t="s">
        <v>107</v>
      </c>
      <c r="G1047" s="52">
        <v>1</v>
      </c>
      <c r="H1047" s="63" t="s">
        <v>1485</v>
      </c>
    </row>
    <row r="1048" spans="1:12">
      <c r="A1048" t="s">
        <v>385</v>
      </c>
      <c r="B1048" t="s">
        <v>73</v>
      </c>
      <c r="C1048" s="52">
        <v>1</v>
      </c>
      <c r="D1048" s="52">
        <v>1</v>
      </c>
      <c r="E1048" s="52">
        <v>1</v>
      </c>
      <c r="F1048" s="52">
        <v>1</v>
      </c>
      <c r="G1048" s="52">
        <v>1</v>
      </c>
    </row>
    <row r="1049" spans="1:12">
      <c r="A1049" t="s">
        <v>389</v>
      </c>
      <c r="B1049" t="s">
        <v>73</v>
      </c>
      <c r="C1049" s="52">
        <v>1</v>
      </c>
      <c r="D1049" s="52">
        <v>1</v>
      </c>
      <c r="E1049" s="52">
        <v>1</v>
      </c>
      <c r="F1049" s="52">
        <v>1</v>
      </c>
      <c r="G1049" s="52">
        <v>1</v>
      </c>
    </row>
    <row r="1050" spans="1:12">
      <c r="A1050" t="s">
        <v>695</v>
      </c>
      <c r="B1050" t="s">
        <v>73</v>
      </c>
      <c r="C1050" s="52" t="s">
        <v>107</v>
      </c>
      <c r="D1050" s="52" t="s">
        <v>107</v>
      </c>
      <c r="E1050" s="52" t="s">
        <v>107</v>
      </c>
      <c r="F1050" s="52">
        <v>1</v>
      </c>
      <c r="G1050" s="52">
        <v>0</v>
      </c>
      <c r="J1050" t="s">
        <v>1486</v>
      </c>
      <c r="L1050" t="s">
        <v>1487</v>
      </c>
    </row>
    <row r="1051" spans="1:12">
      <c r="A1051" t="s">
        <v>505</v>
      </c>
      <c r="B1051" t="s">
        <v>73</v>
      </c>
      <c r="C1051" s="52" t="s">
        <v>107</v>
      </c>
      <c r="D1051" s="52">
        <v>1</v>
      </c>
      <c r="E1051" s="52">
        <v>1</v>
      </c>
      <c r="F1051" s="52">
        <v>1</v>
      </c>
      <c r="G1051" s="52">
        <v>0</v>
      </c>
      <c r="K1051" t="s">
        <v>1488</v>
      </c>
    </row>
    <row r="1052" spans="1:12">
      <c r="A1052" t="s">
        <v>1356</v>
      </c>
      <c r="B1052" t="s">
        <v>73</v>
      </c>
      <c r="C1052" s="52">
        <v>1</v>
      </c>
      <c r="D1052" s="52">
        <v>1</v>
      </c>
      <c r="E1052" s="52">
        <v>1</v>
      </c>
      <c r="F1052" s="52">
        <v>1</v>
      </c>
      <c r="G1052" s="52">
        <v>1</v>
      </c>
    </row>
    <row r="1053" spans="1:12">
      <c r="A1053" t="s">
        <v>390</v>
      </c>
      <c r="B1053" t="s">
        <v>73</v>
      </c>
      <c r="C1053" s="52">
        <v>1</v>
      </c>
      <c r="D1053" s="52">
        <v>1</v>
      </c>
      <c r="E1053" s="52">
        <v>1</v>
      </c>
      <c r="F1053" s="52">
        <v>1</v>
      </c>
      <c r="G1053" s="52">
        <v>1</v>
      </c>
      <c r="K1053" t="s">
        <v>1489</v>
      </c>
    </row>
    <row r="1054" spans="1:12">
      <c r="A1054" t="s">
        <v>399</v>
      </c>
      <c r="B1054" t="s">
        <v>73</v>
      </c>
      <c r="C1054" s="52">
        <v>1</v>
      </c>
      <c r="D1054" s="52">
        <v>1</v>
      </c>
      <c r="E1054" s="52">
        <v>1</v>
      </c>
      <c r="F1054" s="52">
        <v>1</v>
      </c>
      <c r="G1054" s="52">
        <v>1</v>
      </c>
    </row>
    <row r="1055" spans="1:12">
      <c r="A1055" t="s">
        <v>510</v>
      </c>
      <c r="B1055" t="s">
        <v>73</v>
      </c>
      <c r="C1055" s="52" t="s">
        <v>107</v>
      </c>
      <c r="D1055" s="52" t="s">
        <v>107</v>
      </c>
      <c r="E1055" s="52">
        <v>1</v>
      </c>
      <c r="F1055" s="52">
        <v>0</v>
      </c>
      <c r="G1055" s="52">
        <v>0</v>
      </c>
      <c r="K1055" t="s">
        <v>1490</v>
      </c>
    </row>
    <row r="1056" spans="1:12">
      <c r="A1056" t="s">
        <v>1431</v>
      </c>
      <c r="B1056" t="s">
        <v>73</v>
      </c>
      <c r="C1056" s="52" t="s">
        <v>107</v>
      </c>
      <c r="D1056" s="52">
        <v>1</v>
      </c>
      <c r="E1056" s="52">
        <v>0</v>
      </c>
      <c r="F1056" s="52">
        <v>0</v>
      </c>
      <c r="G1056" s="52">
        <v>0</v>
      </c>
      <c r="K1056" t="s">
        <v>1486</v>
      </c>
      <c r="L1056" t="s">
        <v>1491</v>
      </c>
    </row>
    <row r="1057" spans="1:11">
      <c r="A1057" t="s">
        <v>400</v>
      </c>
      <c r="B1057" t="s">
        <v>73</v>
      </c>
      <c r="C1057" s="52">
        <v>1</v>
      </c>
      <c r="D1057" s="52">
        <v>0</v>
      </c>
      <c r="E1057" s="52">
        <v>1</v>
      </c>
      <c r="F1057" s="52">
        <v>1</v>
      </c>
      <c r="G1057" s="52">
        <v>1</v>
      </c>
    </row>
    <row r="1058" spans="1:11">
      <c r="A1058" t="s">
        <v>403</v>
      </c>
      <c r="B1058" t="s">
        <v>73</v>
      </c>
      <c r="C1058" s="52" t="s">
        <v>107</v>
      </c>
      <c r="D1058" s="52">
        <v>0</v>
      </c>
      <c r="E1058" s="52">
        <v>1</v>
      </c>
      <c r="F1058" s="52">
        <v>1</v>
      </c>
      <c r="G1058" s="52">
        <v>1</v>
      </c>
    </row>
    <row r="1059" spans="1:11">
      <c r="A1059" t="s">
        <v>405</v>
      </c>
      <c r="B1059" t="s">
        <v>73</v>
      </c>
      <c r="C1059" s="52">
        <v>1</v>
      </c>
      <c r="D1059" s="52">
        <v>1</v>
      </c>
      <c r="E1059" s="52">
        <v>1</v>
      </c>
      <c r="F1059" s="52">
        <v>1</v>
      </c>
      <c r="G1059" s="52">
        <v>0</v>
      </c>
    </row>
    <row r="1060" spans="1:11">
      <c r="A1060" t="s">
        <v>406</v>
      </c>
      <c r="B1060" t="s">
        <v>73</v>
      </c>
      <c r="C1060" s="52">
        <v>1</v>
      </c>
      <c r="D1060" s="52">
        <v>0</v>
      </c>
      <c r="E1060" s="52">
        <v>1</v>
      </c>
      <c r="F1060" s="52">
        <v>1</v>
      </c>
      <c r="G1060" s="52">
        <v>1</v>
      </c>
    </row>
    <row r="1061" spans="1:11">
      <c r="A1061" t="s">
        <v>408</v>
      </c>
      <c r="B1061" t="s">
        <v>73</v>
      </c>
      <c r="C1061" s="52" t="s">
        <v>107</v>
      </c>
      <c r="D1061" s="52">
        <v>1</v>
      </c>
      <c r="E1061" s="52">
        <v>1</v>
      </c>
      <c r="F1061" s="52">
        <v>0</v>
      </c>
      <c r="G1061" s="52">
        <v>0</v>
      </c>
    </row>
    <row r="1062" spans="1:11">
      <c r="A1062" t="s">
        <v>515</v>
      </c>
      <c r="B1062" t="s">
        <v>73</v>
      </c>
      <c r="C1062" s="52">
        <v>1</v>
      </c>
      <c r="D1062" s="52">
        <v>1</v>
      </c>
      <c r="E1062" s="52">
        <v>1</v>
      </c>
      <c r="F1062" s="52">
        <v>1</v>
      </c>
      <c r="G1062" s="52">
        <v>1</v>
      </c>
    </row>
    <row r="1063" spans="1:11">
      <c r="A1063" t="s">
        <v>520</v>
      </c>
      <c r="B1063" t="s">
        <v>73</v>
      </c>
      <c r="C1063" s="52">
        <v>1</v>
      </c>
      <c r="D1063" s="52">
        <v>1</v>
      </c>
      <c r="E1063" s="52">
        <v>1</v>
      </c>
      <c r="F1063" s="52">
        <v>1</v>
      </c>
      <c r="G1063" s="52">
        <v>1</v>
      </c>
      <c r="K1063" t="s">
        <v>1492</v>
      </c>
    </row>
    <row r="1064" spans="1:11">
      <c r="A1064" t="s">
        <v>521</v>
      </c>
      <c r="B1064" t="s">
        <v>73</v>
      </c>
      <c r="C1064" s="52">
        <v>1</v>
      </c>
      <c r="D1064" s="52">
        <v>1</v>
      </c>
      <c r="E1064" s="52">
        <v>0</v>
      </c>
      <c r="F1064" s="52">
        <v>1</v>
      </c>
      <c r="G1064" s="52">
        <v>1</v>
      </c>
      <c r="K1064" t="s">
        <v>1493</v>
      </c>
    </row>
    <row r="1065" spans="1:11">
      <c r="A1065" t="s">
        <v>1494</v>
      </c>
      <c r="B1065" t="s">
        <v>73</v>
      </c>
      <c r="C1065" s="52">
        <v>1</v>
      </c>
      <c r="D1065" s="52">
        <v>1</v>
      </c>
      <c r="E1065" s="52">
        <v>1</v>
      </c>
      <c r="F1065" s="52">
        <v>1</v>
      </c>
      <c r="G1065" s="52">
        <v>1</v>
      </c>
    </row>
    <row r="1066" spans="1:11">
      <c r="A1066" t="s">
        <v>709</v>
      </c>
      <c r="B1066" t="s">
        <v>73</v>
      </c>
      <c r="C1066" s="52">
        <v>1</v>
      </c>
      <c r="D1066" s="52">
        <v>0</v>
      </c>
      <c r="E1066" s="52">
        <v>0</v>
      </c>
      <c r="F1066" s="52">
        <v>0</v>
      </c>
      <c r="G1066" s="52">
        <v>0</v>
      </c>
    </row>
    <row r="1067" spans="1:11">
      <c r="A1067" t="s">
        <v>711</v>
      </c>
      <c r="B1067" t="s">
        <v>73</v>
      </c>
      <c r="C1067" s="52">
        <v>1</v>
      </c>
      <c r="D1067" s="52">
        <v>1</v>
      </c>
      <c r="E1067" s="52">
        <v>1</v>
      </c>
      <c r="F1067" s="52">
        <v>1</v>
      </c>
      <c r="G1067" s="52">
        <v>1</v>
      </c>
    </row>
    <row r="1068" spans="1:11">
      <c r="A1068" t="s">
        <v>585</v>
      </c>
      <c r="B1068" t="s">
        <v>73</v>
      </c>
      <c r="C1068" s="52" t="s">
        <v>107</v>
      </c>
      <c r="D1068" s="52" t="s">
        <v>107</v>
      </c>
      <c r="E1068" s="52" t="s">
        <v>107</v>
      </c>
      <c r="F1068" s="52" t="s">
        <v>107</v>
      </c>
      <c r="G1068" s="52">
        <v>1</v>
      </c>
      <c r="H1068" s="52" t="s">
        <v>1495</v>
      </c>
    </row>
    <row r="1069" spans="1:11">
      <c r="A1069" t="s">
        <v>1496</v>
      </c>
      <c r="B1069" t="s">
        <v>73</v>
      </c>
      <c r="C1069" s="52">
        <v>1</v>
      </c>
      <c r="D1069" s="52">
        <v>1</v>
      </c>
      <c r="E1069" s="52">
        <v>1</v>
      </c>
      <c r="F1069" s="52">
        <v>1</v>
      </c>
      <c r="G1069" s="52">
        <v>0</v>
      </c>
    </row>
    <row r="1070" spans="1:11">
      <c r="A1070" t="s">
        <v>524</v>
      </c>
      <c r="B1070" t="s">
        <v>73</v>
      </c>
      <c r="C1070" s="52" t="s">
        <v>107</v>
      </c>
      <c r="D1070" s="52" t="s">
        <v>107</v>
      </c>
      <c r="E1070" s="52">
        <v>1</v>
      </c>
      <c r="F1070" s="52">
        <v>0</v>
      </c>
      <c r="G1070" s="52">
        <v>0</v>
      </c>
    </row>
    <row r="1071" spans="1:11">
      <c r="A1071" t="s">
        <v>419</v>
      </c>
      <c r="B1071" t="s">
        <v>73</v>
      </c>
      <c r="C1071" s="52">
        <v>1</v>
      </c>
      <c r="D1071" s="52">
        <v>0</v>
      </c>
      <c r="E1071" s="52">
        <v>1</v>
      </c>
      <c r="F1071" s="52">
        <v>1</v>
      </c>
      <c r="G1071" s="52">
        <v>1</v>
      </c>
    </row>
    <row r="1072" spans="1:11">
      <c r="A1072" t="s">
        <v>422</v>
      </c>
      <c r="B1072" t="s">
        <v>73</v>
      </c>
      <c r="C1072" s="52">
        <v>1</v>
      </c>
      <c r="D1072" s="52">
        <v>1</v>
      </c>
      <c r="E1072" s="52">
        <v>1</v>
      </c>
      <c r="F1072" s="52">
        <v>1</v>
      </c>
      <c r="G1072" s="52">
        <v>1</v>
      </c>
    </row>
    <row r="1073" spans="1:12">
      <c r="A1073" t="s">
        <v>1188</v>
      </c>
      <c r="B1073" t="s">
        <v>73</v>
      </c>
      <c r="C1073" s="52" t="s">
        <v>107</v>
      </c>
      <c r="D1073" s="52">
        <v>1</v>
      </c>
      <c r="E1073" s="52">
        <v>1</v>
      </c>
      <c r="F1073" s="52">
        <v>1</v>
      </c>
      <c r="G1073" s="52">
        <v>1</v>
      </c>
      <c r="K1073" t="s">
        <v>1497</v>
      </c>
    </row>
    <row r="1074" spans="1:12">
      <c r="A1074" t="s">
        <v>423</v>
      </c>
      <c r="B1074" t="s">
        <v>73</v>
      </c>
      <c r="C1074" s="52">
        <v>1</v>
      </c>
      <c r="D1074" s="52">
        <v>0</v>
      </c>
      <c r="E1074" s="52">
        <v>0</v>
      </c>
      <c r="F1074" s="52">
        <v>0</v>
      </c>
      <c r="G1074" s="52">
        <v>0</v>
      </c>
    </row>
    <row r="1075" spans="1:12">
      <c r="A1075" t="s">
        <v>719</v>
      </c>
      <c r="B1075" t="s">
        <v>73</v>
      </c>
      <c r="C1075" s="52" t="s">
        <v>107</v>
      </c>
      <c r="D1075" s="52" t="s">
        <v>107</v>
      </c>
      <c r="E1075" s="52">
        <v>1</v>
      </c>
      <c r="F1075" s="52">
        <v>0</v>
      </c>
      <c r="G1075" s="52">
        <v>0</v>
      </c>
      <c r="K1075" t="s">
        <v>1498</v>
      </c>
    </row>
    <row r="1076" spans="1:12">
      <c r="A1076" t="s">
        <v>424</v>
      </c>
      <c r="B1076" t="s">
        <v>73</v>
      </c>
      <c r="C1076" s="52">
        <v>1</v>
      </c>
      <c r="D1076" s="52">
        <v>1</v>
      </c>
      <c r="E1076" s="52">
        <v>1</v>
      </c>
      <c r="F1076" s="52">
        <v>1</v>
      </c>
      <c r="G1076" s="52">
        <v>1</v>
      </c>
      <c r="K1076" t="s">
        <v>1499</v>
      </c>
    </row>
    <row r="1077" spans="1:12">
      <c r="A1077" t="s">
        <v>1500</v>
      </c>
      <c r="B1077" t="s">
        <v>73</v>
      </c>
      <c r="C1077" s="52" t="s">
        <v>107</v>
      </c>
      <c r="D1077" s="52">
        <v>1</v>
      </c>
      <c r="E1077" s="52">
        <v>1</v>
      </c>
      <c r="F1077" s="52">
        <v>0</v>
      </c>
      <c r="G1077" s="52">
        <v>0</v>
      </c>
      <c r="K1077" t="s">
        <v>1501</v>
      </c>
    </row>
    <row r="1078" spans="1:12">
      <c r="A1078" t="s">
        <v>1502</v>
      </c>
      <c r="B1078" t="s">
        <v>73</v>
      </c>
      <c r="C1078" s="52">
        <v>1</v>
      </c>
      <c r="D1078" s="52">
        <v>1</v>
      </c>
      <c r="E1078" s="52">
        <v>1</v>
      </c>
      <c r="F1078" s="52">
        <v>1</v>
      </c>
      <c r="G1078" s="52">
        <v>1</v>
      </c>
      <c r="K1078" t="s">
        <v>1503</v>
      </c>
    </row>
    <row r="1079" spans="1:12">
      <c r="A1079" t="s">
        <v>435</v>
      </c>
      <c r="B1079" t="s">
        <v>73</v>
      </c>
      <c r="C1079" s="52">
        <v>1</v>
      </c>
      <c r="D1079" s="52">
        <v>1</v>
      </c>
      <c r="E1079" s="52">
        <v>1</v>
      </c>
      <c r="F1079" s="52">
        <v>1</v>
      </c>
      <c r="G1079" s="52">
        <v>1</v>
      </c>
      <c r="K1079" t="s">
        <v>1504</v>
      </c>
      <c r="L1079" t="s">
        <v>1016</v>
      </c>
    </row>
    <row r="1080" spans="1:12">
      <c r="A1080" t="s">
        <v>594</v>
      </c>
      <c r="B1080" t="s">
        <v>73</v>
      </c>
      <c r="C1080" s="52">
        <v>1</v>
      </c>
      <c r="D1080" s="52">
        <v>0</v>
      </c>
      <c r="E1080" s="52">
        <v>1</v>
      </c>
      <c r="F1080" s="52">
        <v>0</v>
      </c>
      <c r="G1080" s="52">
        <v>0</v>
      </c>
    </row>
    <row r="1081" spans="1:12">
      <c r="A1081" t="s">
        <v>439</v>
      </c>
      <c r="B1081" t="s">
        <v>73</v>
      </c>
      <c r="C1081" s="52">
        <v>1</v>
      </c>
      <c r="D1081" s="52">
        <v>1</v>
      </c>
      <c r="E1081" s="52">
        <v>1</v>
      </c>
      <c r="F1081" s="52">
        <v>1</v>
      </c>
      <c r="G1081" s="52">
        <v>1</v>
      </c>
    </row>
    <row r="1082" spans="1:12">
      <c r="A1082" t="s">
        <v>533</v>
      </c>
      <c r="B1082" t="s">
        <v>73</v>
      </c>
      <c r="C1082" s="52">
        <v>1</v>
      </c>
      <c r="D1082" s="52">
        <v>1</v>
      </c>
      <c r="E1082" s="52">
        <v>1</v>
      </c>
      <c r="F1082" s="52">
        <v>1</v>
      </c>
      <c r="G1082" s="52">
        <v>1</v>
      </c>
      <c r="H1082" s="52" t="s">
        <v>1505</v>
      </c>
      <c r="J1082" t="s">
        <v>1485</v>
      </c>
      <c r="K1082" t="s">
        <v>1506</v>
      </c>
      <c r="L1082" t="s">
        <v>1507</v>
      </c>
    </row>
    <row r="1083" spans="1:12">
      <c r="A1083" t="s">
        <v>1277</v>
      </c>
      <c r="B1083" t="s">
        <v>73</v>
      </c>
      <c r="C1083" s="52">
        <v>1</v>
      </c>
      <c r="D1083" s="52">
        <v>1</v>
      </c>
      <c r="E1083" s="52">
        <v>1</v>
      </c>
      <c r="F1083" s="52">
        <v>1</v>
      </c>
      <c r="G1083" s="52">
        <v>1</v>
      </c>
      <c r="J1083" t="s">
        <v>1508</v>
      </c>
      <c r="K1083" t="s">
        <v>1509</v>
      </c>
      <c r="L1083" t="s">
        <v>1510</v>
      </c>
    </row>
    <row r="1084" spans="1:12">
      <c r="A1084" t="s">
        <v>1511</v>
      </c>
      <c r="B1084" t="s">
        <v>73</v>
      </c>
      <c r="C1084" s="52">
        <v>1</v>
      </c>
      <c r="D1084" s="52">
        <v>1</v>
      </c>
      <c r="E1084" s="52">
        <v>1</v>
      </c>
      <c r="F1084" s="52">
        <v>1</v>
      </c>
      <c r="G1084" s="52">
        <v>1</v>
      </c>
      <c r="K1084" t="s">
        <v>1512</v>
      </c>
    </row>
    <row r="1085" spans="1:12">
      <c r="A1085" t="s">
        <v>1513</v>
      </c>
      <c r="B1085" t="s">
        <v>73</v>
      </c>
      <c r="C1085" s="52">
        <v>1</v>
      </c>
      <c r="D1085" s="52">
        <v>1</v>
      </c>
      <c r="E1085" s="52">
        <v>1</v>
      </c>
      <c r="F1085" s="52">
        <v>0</v>
      </c>
      <c r="G1085" s="52">
        <v>1</v>
      </c>
      <c r="K1085" t="s">
        <v>1514</v>
      </c>
    </row>
    <row r="1086" spans="1:12">
      <c r="A1086" t="s">
        <v>450</v>
      </c>
      <c r="B1086" t="s">
        <v>73</v>
      </c>
      <c r="C1086" s="52">
        <v>1</v>
      </c>
      <c r="D1086" s="52">
        <v>1</v>
      </c>
      <c r="E1086" s="52">
        <v>1</v>
      </c>
      <c r="F1086" s="52">
        <v>0</v>
      </c>
      <c r="G1086" s="52">
        <v>1</v>
      </c>
      <c r="K1086" t="s">
        <v>1515</v>
      </c>
    </row>
    <row r="1087" spans="1:12">
      <c r="A1087" t="s">
        <v>452</v>
      </c>
      <c r="B1087" t="s">
        <v>73</v>
      </c>
      <c r="C1087" s="52">
        <v>1</v>
      </c>
      <c r="D1087" s="52">
        <v>1</v>
      </c>
      <c r="E1087" s="52">
        <v>1</v>
      </c>
      <c r="F1087" s="52">
        <v>1</v>
      </c>
      <c r="G1087" s="52">
        <v>1</v>
      </c>
    </row>
    <row r="1088" spans="1:12">
      <c r="A1088" t="s">
        <v>454</v>
      </c>
      <c r="B1088" t="s">
        <v>73</v>
      </c>
      <c r="C1088" s="52" t="s">
        <v>107</v>
      </c>
      <c r="D1088" s="52" t="s">
        <v>107</v>
      </c>
      <c r="E1088" s="52" t="s">
        <v>107</v>
      </c>
      <c r="F1088" s="52" t="s">
        <v>107</v>
      </c>
      <c r="G1088" s="52">
        <v>1</v>
      </c>
      <c r="H1088" s="52" t="s">
        <v>1486</v>
      </c>
    </row>
    <row r="1089" spans="1:12">
      <c r="A1089" t="s">
        <v>1516</v>
      </c>
      <c r="B1089" t="s">
        <v>73</v>
      </c>
      <c r="C1089" s="52">
        <v>1</v>
      </c>
      <c r="D1089" s="52">
        <v>1</v>
      </c>
      <c r="E1089" s="52">
        <v>1</v>
      </c>
      <c r="F1089" s="52">
        <v>1</v>
      </c>
      <c r="G1089" s="52">
        <v>1</v>
      </c>
      <c r="J1089" t="s">
        <v>1517</v>
      </c>
      <c r="K1089" t="s">
        <v>1518</v>
      </c>
    </row>
    <row r="1090" spans="1:12">
      <c r="A1090" t="s">
        <v>540</v>
      </c>
      <c r="B1090" t="s">
        <v>73</v>
      </c>
      <c r="C1090" s="52">
        <v>1</v>
      </c>
      <c r="D1090" s="52">
        <v>1</v>
      </c>
      <c r="E1090" s="52">
        <v>1</v>
      </c>
      <c r="F1090" s="52">
        <v>0</v>
      </c>
      <c r="G1090" s="52">
        <v>0</v>
      </c>
    </row>
    <row r="1091" spans="1:12">
      <c r="A1091" t="s">
        <v>1298</v>
      </c>
      <c r="B1091" t="s">
        <v>73</v>
      </c>
      <c r="C1091" s="52">
        <v>1</v>
      </c>
      <c r="D1091" s="52">
        <v>1</v>
      </c>
      <c r="E1091" s="52">
        <v>1</v>
      </c>
      <c r="F1091" s="52">
        <v>1</v>
      </c>
      <c r="G1091" s="52">
        <v>1</v>
      </c>
      <c r="K1091" t="s">
        <v>1519</v>
      </c>
    </row>
    <row r="1092" spans="1:12">
      <c r="A1092" t="s">
        <v>456</v>
      </c>
      <c r="B1092" t="s">
        <v>73</v>
      </c>
      <c r="C1092" s="52">
        <v>1</v>
      </c>
      <c r="D1092" s="52">
        <v>1</v>
      </c>
      <c r="E1092" s="52">
        <v>1</v>
      </c>
      <c r="F1092" s="52">
        <v>1</v>
      </c>
      <c r="G1092" s="52">
        <v>1</v>
      </c>
      <c r="K1092" t="s">
        <v>1520</v>
      </c>
    </row>
    <row r="1093" spans="1:12">
      <c r="A1093" t="s">
        <v>465</v>
      </c>
      <c r="B1093" t="s">
        <v>73</v>
      </c>
      <c r="C1093" s="52">
        <v>1</v>
      </c>
      <c r="D1093" s="52">
        <v>1</v>
      </c>
      <c r="E1093" s="52">
        <v>1</v>
      </c>
      <c r="F1093" s="52">
        <v>1</v>
      </c>
      <c r="G1093" s="52">
        <v>1</v>
      </c>
      <c r="K1093" t="s">
        <v>1521</v>
      </c>
      <c r="L1093" t="s">
        <v>1522</v>
      </c>
    </row>
    <row r="1094" spans="1:12">
      <c r="A1094" t="s">
        <v>544</v>
      </c>
      <c r="B1094" t="s">
        <v>73</v>
      </c>
      <c r="C1094" s="52" t="s">
        <v>107</v>
      </c>
      <c r="D1094" s="52" t="s">
        <v>107</v>
      </c>
      <c r="E1094" s="52">
        <v>1</v>
      </c>
      <c r="F1094" s="52">
        <v>0</v>
      </c>
      <c r="G1094" s="52">
        <v>0</v>
      </c>
      <c r="K1094" t="s">
        <v>1523</v>
      </c>
    </row>
    <row r="1095" spans="1:12">
      <c r="A1095" t="s">
        <v>468</v>
      </c>
      <c r="B1095" t="s">
        <v>73</v>
      </c>
      <c r="C1095" s="52">
        <v>1</v>
      </c>
      <c r="D1095" s="52">
        <v>1</v>
      </c>
      <c r="E1095" s="52">
        <v>1</v>
      </c>
      <c r="F1095" s="52">
        <v>1</v>
      </c>
      <c r="G1095" s="52">
        <v>1</v>
      </c>
    </row>
    <row r="1096" spans="1:12">
      <c r="A1096" t="s">
        <v>661</v>
      </c>
      <c r="B1096" t="s">
        <v>73</v>
      </c>
      <c r="C1096" s="52">
        <v>1</v>
      </c>
      <c r="D1096" s="52">
        <v>1</v>
      </c>
      <c r="E1096" s="52">
        <v>1</v>
      </c>
      <c r="F1096" s="52">
        <v>1</v>
      </c>
      <c r="G1096" s="52">
        <v>1</v>
      </c>
    </row>
    <row r="1097" spans="1:12">
      <c r="A1097" t="s">
        <v>469</v>
      </c>
      <c r="B1097" t="s">
        <v>73</v>
      </c>
      <c r="C1097" s="52">
        <v>1</v>
      </c>
      <c r="D1097" s="52">
        <v>1</v>
      </c>
      <c r="E1097" s="52">
        <v>0</v>
      </c>
      <c r="F1097" s="52">
        <v>1</v>
      </c>
      <c r="G1097" s="52">
        <v>1</v>
      </c>
    </row>
    <row r="1098" spans="1:12">
      <c r="A1098" t="s">
        <v>666</v>
      </c>
      <c r="B1098" t="s">
        <v>73</v>
      </c>
      <c r="C1098" s="52" t="s">
        <v>107</v>
      </c>
      <c r="D1098" s="52">
        <v>1</v>
      </c>
      <c r="E1098" s="52">
        <v>1</v>
      </c>
      <c r="F1098" s="52">
        <v>1</v>
      </c>
      <c r="G1098" s="52">
        <v>1</v>
      </c>
      <c r="K1098" t="s">
        <v>1517</v>
      </c>
    </row>
    <row r="1099" spans="1:12">
      <c r="A1099" t="s">
        <v>549</v>
      </c>
      <c r="B1099" t="s">
        <v>73</v>
      </c>
      <c r="C1099" s="52" t="s">
        <v>107</v>
      </c>
      <c r="D1099" s="52" t="s">
        <v>107</v>
      </c>
      <c r="E1099" s="52">
        <v>1</v>
      </c>
      <c r="F1099" s="52">
        <v>0</v>
      </c>
      <c r="G1099" s="52">
        <v>1</v>
      </c>
      <c r="K1099" t="s">
        <v>1524</v>
      </c>
    </row>
    <row r="1100" spans="1:12">
      <c r="A1100" t="s">
        <v>1409</v>
      </c>
      <c r="B1100" t="s">
        <v>73</v>
      </c>
      <c r="C1100" s="52" t="s">
        <v>107</v>
      </c>
      <c r="D1100" s="52">
        <v>1</v>
      </c>
      <c r="E1100" s="52">
        <v>0</v>
      </c>
      <c r="F1100" s="52">
        <v>0</v>
      </c>
      <c r="G1100" s="52">
        <v>0</v>
      </c>
      <c r="K1100" t="s">
        <v>1525</v>
      </c>
    </row>
    <row r="1101" spans="1:12">
      <c r="A1101" t="s">
        <v>667</v>
      </c>
      <c r="B1101" t="s">
        <v>73</v>
      </c>
      <c r="C1101" s="52">
        <v>1</v>
      </c>
      <c r="D1101" s="52">
        <v>1</v>
      </c>
      <c r="E1101" s="52">
        <v>1</v>
      </c>
      <c r="F1101" s="52">
        <v>1</v>
      </c>
      <c r="G1101" s="52">
        <v>0</v>
      </c>
      <c r="J1101" t="s">
        <v>1488</v>
      </c>
      <c r="K1101" t="s">
        <v>1526</v>
      </c>
    </row>
    <row r="1102" spans="1:12">
      <c r="A1102" t="s">
        <v>471</v>
      </c>
      <c r="B1102" t="s">
        <v>73</v>
      </c>
      <c r="C1102" s="52" t="s">
        <v>107</v>
      </c>
      <c r="D1102" s="52" t="s">
        <v>107</v>
      </c>
      <c r="E1102" s="52" t="s">
        <v>107</v>
      </c>
      <c r="F1102" s="52">
        <v>1</v>
      </c>
      <c r="G1102" s="52">
        <v>1</v>
      </c>
      <c r="J1102" t="s">
        <v>1527</v>
      </c>
    </row>
    <row r="1103" spans="1:12">
      <c r="A1103" t="s">
        <v>955</v>
      </c>
      <c r="B1103" t="s">
        <v>73</v>
      </c>
      <c r="C1103" s="52">
        <v>1</v>
      </c>
      <c r="D1103" s="52">
        <v>1</v>
      </c>
      <c r="E1103" s="52">
        <v>0</v>
      </c>
      <c r="F1103" s="52">
        <v>1</v>
      </c>
      <c r="G1103" s="52">
        <v>0</v>
      </c>
      <c r="I1103" s="63" t="s">
        <v>1528</v>
      </c>
    </row>
    <row r="1104" spans="1:12">
      <c r="A1104" t="s">
        <v>609</v>
      </c>
      <c r="B1104" t="s">
        <v>73</v>
      </c>
      <c r="C1104" s="52" t="s">
        <v>107</v>
      </c>
      <c r="D1104" s="52">
        <v>1</v>
      </c>
      <c r="E1104" s="52">
        <v>1</v>
      </c>
      <c r="F1104" s="52">
        <v>0</v>
      </c>
      <c r="G1104" s="52">
        <v>0</v>
      </c>
      <c r="K1104" t="s">
        <v>1529</v>
      </c>
      <c r="L1104" t="s">
        <v>610</v>
      </c>
    </row>
    <row r="1105" spans="1:12">
      <c r="A1105" t="s">
        <v>956</v>
      </c>
      <c r="B1105" t="s">
        <v>73</v>
      </c>
      <c r="C1105" s="52" t="s">
        <v>107</v>
      </c>
      <c r="D1105" s="52" t="s">
        <v>107</v>
      </c>
      <c r="E1105" s="52">
        <v>1</v>
      </c>
      <c r="F1105" s="52">
        <v>0</v>
      </c>
      <c r="G1105" s="52">
        <v>1</v>
      </c>
      <c r="K1105" t="s">
        <v>1530</v>
      </c>
    </row>
    <row r="1106" spans="1:12">
      <c r="A1106" t="s">
        <v>473</v>
      </c>
      <c r="B1106" t="s">
        <v>73</v>
      </c>
      <c r="C1106" s="52">
        <v>1</v>
      </c>
      <c r="D1106" s="52">
        <v>1</v>
      </c>
      <c r="E1106" s="52">
        <v>1</v>
      </c>
      <c r="F1106" s="52">
        <v>0</v>
      </c>
      <c r="G1106" s="52">
        <v>0</v>
      </c>
      <c r="K1106" t="s">
        <v>1531</v>
      </c>
    </row>
    <row r="1107" spans="1:12">
      <c r="A1107" t="s">
        <v>1532</v>
      </c>
      <c r="B1107" t="s">
        <v>73</v>
      </c>
      <c r="C1107" s="52">
        <v>1</v>
      </c>
      <c r="D1107" s="52">
        <v>1</v>
      </c>
      <c r="E1107" s="52">
        <v>1</v>
      </c>
      <c r="F1107" s="52">
        <v>1</v>
      </c>
      <c r="G1107" s="52">
        <v>1</v>
      </c>
      <c r="J1107" t="s">
        <v>1533</v>
      </c>
      <c r="K1107" t="s">
        <v>1534</v>
      </c>
    </row>
    <row r="1108" spans="1:12">
      <c r="A1108" t="s">
        <v>477</v>
      </c>
      <c r="B1108" t="s">
        <v>73</v>
      </c>
      <c r="C1108" s="52" t="s">
        <v>107</v>
      </c>
      <c r="D1108" s="52" t="s">
        <v>107</v>
      </c>
      <c r="E1108" s="52">
        <v>1</v>
      </c>
      <c r="F1108" s="52">
        <v>0</v>
      </c>
      <c r="G1108" s="52">
        <v>0</v>
      </c>
    </row>
    <row r="1109" spans="1:12">
      <c r="A1109" t="s">
        <v>672</v>
      </c>
      <c r="B1109" t="s">
        <v>73</v>
      </c>
      <c r="C1109" s="52" t="s">
        <v>107</v>
      </c>
      <c r="D1109" s="52">
        <v>1</v>
      </c>
      <c r="E1109" s="52">
        <v>0</v>
      </c>
      <c r="F1109" s="52">
        <v>0</v>
      </c>
      <c r="G1109" s="52">
        <v>1</v>
      </c>
      <c r="K1109" t="s">
        <v>1508</v>
      </c>
    </row>
    <row r="1110" spans="1:12">
      <c r="A1110" t="s">
        <v>1320</v>
      </c>
      <c r="B1110" t="s">
        <v>73</v>
      </c>
      <c r="C1110" s="52">
        <v>1</v>
      </c>
      <c r="D1110" s="52">
        <v>1</v>
      </c>
      <c r="E1110" s="52">
        <v>0</v>
      </c>
      <c r="F1110" s="52">
        <v>0</v>
      </c>
      <c r="G1110" s="52">
        <v>0</v>
      </c>
      <c r="I1110" s="52" t="s">
        <v>1535</v>
      </c>
      <c r="K1110" t="s">
        <v>1536</v>
      </c>
    </row>
    <row r="1111" spans="1:12">
      <c r="A1111" t="s">
        <v>1157</v>
      </c>
      <c r="B1111" t="s">
        <v>73</v>
      </c>
      <c r="C1111" s="52" t="s">
        <v>107</v>
      </c>
      <c r="D1111" s="52">
        <v>1</v>
      </c>
      <c r="E1111" s="52">
        <v>1</v>
      </c>
      <c r="F1111" s="52">
        <v>1</v>
      </c>
      <c r="G1111" s="52">
        <v>0</v>
      </c>
    </row>
    <row r="1112" spans="1:12">
      <c r="A1112" t="s">
        <v>1083</v>
      </c>
      <c r="B1112" t="s">
        <v>73</v>
      </c>
      <c r="C1112" s="52">
        <v>1</v>
      </c>
      <c r="D1112" s="52">
        <v>1</v>
      </c>
      <c r="E1112" s="52">
        <v>1</v>
      </c>
      <c r="F1112" s="52">
        <v>1</v>
      </c>
      <c r="G1112" s="52">
        <v>1</v>
      </c>
      <c r="K1112" t="s">
        <v>1537</v>
      </c>
    </row>
    <row r="1113" spans="1:12">
      <c r="A1113" s="11" t="s">
        <v>779</v>
      </c>
      <c r="B1113" s="11" t="s">
        <v>73</v>
      </c>
      <c r="C1113" s="52" t="s">
        <v>107</v>
      </c>
      <c r="D1113" s="52">
        <v>1</v>
      </c>
      <c r="E1113" s="52">
        <v>0</v>
      </c>
      <c r="F1113" s="52">
        <v>0</v>
      </c>
      <c r="G1113" s="52">
        <v>1</v>
      </c>
      <c r="H1113" s="52" t="s">
        <v>1504</v>
      </c>
      <c r="K1113" s="14" t="s">
        <v>1538</v>
      </c>
    </row>
    <row r="1114" spans="1:12">
      <c r="A1114" t="s">
        <v>919</v>
      </c>
      <c r="B1114" t="s">
        <v>73</v>
      </c>
      <c r="C1114" s="52" t="s">
        <v>107</v>
      </c>
      <c r="D1114" s="52" t="s">
        <v>107</v>
      </c>
      <c r="E1114" s="52" t="s">
        <v>107</v>
      </c>
      <c r="F1114" s="52" t="s">
        <v>107</v>
      </c>
      <c r="G1114" s="52">
        <v>1</v>
      </c>
      <c r="H1114" s="52" t="s">
        <v>1527</v>
      </c>
    </row>
    <row r="1115" spans="1:12">
      <c r="A1115" t="s">
        <v>484</v>
      </c>
      <c r="B1115" t="s">
        <v>73</v>
      </c>
      <c r="C1115" s="52" t="s">
        <v>107</v>
      </c>
      <c r="D1115" s="52" t="s">
        <v>107</v>
      </c>
      <c r="E1115" s="52">
        <v>1</v>
      </c>
      <c r="F1115" s="52">
        <v>0</v>
      </c>
      <c r="G1115" s="52">
        <v>0</v>
      </c>
    </row>
    <row r="1116" spans="1:12">
      <c r="A1116" t="s">
        <v>1086</v>
      </c>
      <c r="B1116" t="s">
        <v>73</v>
      </c>
      <c r="C1116" s="52">
        <v>1</v>
      </c>
      <c r="D1116" s="52">
        <v>1</v>
      </c>
      <c r="E1116" s="52">
        <v>0</v>
      </c>
      <c r="F1116" s="52">
        <v>1</v>
      </c>
      <c r="G1116" s="52">
        <v>1</v>
      </c>
      <c r="I1116" s="52" t="s">
        <v>1539</v>
      </c>
    </row>
    <row r="1117" spans="1:12">
      <c r="A1117" t="s">
        <v>558</v>
      </c>
      <c r="B1117" t="s">
        <v>73</v>
      </c>
      <c r="C1117" s="52" t="s">
        <v>107</v>
      </c>
      <c r="D1117" s="52" t="s">
        <v>107</v>
      </c>
      <c r="E1117" s="52">
        <v>1</v>
      </c>
      <c r="F1117" s="52">
        <v>0</v>
      </c>
      <c r="G1117" s="52">
        <v>0</v>
      </c>
      <c r="K1117" t="s">
        <v>1540</v>
      </c>
      <c r="L1117" t="s">
        <v>1541</v>
      </c>
    </row>
    <row r="1118" spans="1:12">
      <c r="A1118" t="s">
        <v>488</v>
      </c>
      <c r="B1118" t="s">
        <v>73</v>
      </c>
      <c r="C1118" s="52" t="s">
        <v>107</v>
      </c>
      <c r="D1118" s="52" t="s">
        <v>107</v>
      </c>
      <c r="E1118" s="52">
        <v>1</v>
      </c>
      <c r="F1118" s="52">
        <v>0</v>
      </c>
      <c r="G1118" s="52">
        <v>0</v>
      </c>
    </row>
    <row r="1119" spans="1:12">
      <c r="A1119" t="s">
        <v>859</v>
      </c>
      <c r="B1119" t="s">
        <v>73</v>
      </c>
      <c r="C1119" s="52" t="s">
        <v>107</v>
      </c>
      <c r="D1119" s="52" t="s">
        <v>107</v>
      </c>
      <c r="E1119" s="52">
        <v>1</v>
      </c>
      <c r="F1119" s="52">
        <v>0</v>
      </c>
      <c r="G1119" s="52">
        <v>1</v>
      </c>
      <c r="K1119" t="s">
        <v>1542</v>
      </c>
    </row>
    <row r="1120" spans="1:12">
      <c r="A1120" t="s">
        <v>1173</v>
      </c>
      <c r="B1120" t="s">
        <v>60</v>
      </c>
      <c r="C1120" s="52">
        <v>1</v>
      </c>
      <c r="D1120" s="52">
        <v>1</v>
      </c>
      <c r="E1120" s="52">
        <v>1</v>
      </c>
      <c r="F1120" s="52">
        <v>1</v>
      </c>
      <c r="G1120" s="52">
        <v>1</v>
      </c>
    </row>
    <row r="1121" spans="1:11">
      <c r="A1121" t="s">
        <v>561</v>
      </c>
      <c r="B1121" t="s">
        <v>60</v>
      </c>
      <c r="C1121" s="52" t="s">
        <v>107</v>
      </c>
      <c r="D1121" s="52">
        <v>1</v>
      </c>
      <c r="E1121" s="52">
        <v>0</v>
      </c>
      <c r="F1121" s="52">
        <v>0</v>
      </c>
      <c r="G1121" s="52">
        <v>0</v>
      </c>
      <c r="K1121" t="s">
        <v>1543</v>
      </c>
    </row>
    <row r="1122" spans="1:11">
      <c r="A1122" t="s">
        <v>1342</v>
      </c>
      <c r="B1122" t="s">
        <v>60</v>
      </c>
      <c r="C1122" s="52" t="s">
        <v>107</v>
      </c>
      <c r="D1122" s="52" t="s">
        <v>107</v>
      </c>
      <c r="E1122" s="52">
        <v>1</v>
      </c>
      <c r="F1122" s="52">
        <v>1</v>
      </c>
      <c r="G1122" s="52">
        <v>1</v>
      </c>
      <c r="H1122" s="63" t="s">
        <v>1544</v>
      </c>
      <c r="I1122" s="5" t="s">
        <v>1545</v>
      </c>
      <c r="J1122" t="s">
        <v>1546</v>
      </c>
      <c r="K1122" t="s">
        <v>1547</v>
      </c>
    </row>
    <row r="1123" spans="1:11">
      <c r="A1123" t="s">
        <v>384</v>
      </c>
      <c r="B1123" t="s">
        <v>60</v>
      </c>
      <c r="C1123" s="52">
        <v>1</v>
      </c>
      <c r="D1123" s="52">
        <v>1</v>
      </c>
      <c r="E1123" s="52">
        <v>1</v>
      </c>
      <c r="F1123" s="52">
        <v>1</v>
      </c>
      <c r="G1123" s="52">
        <v>0</v>
      </c>
    </row>
    <row r="1124" spans="1:11">
      <c r="A1124" s="5" t="s">
        <v>1548</v>
      </c>
      <c r="B1124" t="s">
        <v>60</v>
      </c>
      <c r="C1124" s="52" t="s">
        <v>107</v>
      </c>
      <c r="D1124" s="52" t="s">
        <v>107</v>
      </c>
      <c r="E1124" s="52" t="s">
        <v>107</v>
      </c>
      <c r="F1124" s="52" t="s">
        <v>107</v>
      </c>
      <c r="G1124" s="52">
        <v>1</v>
      </c>
      <c r="H1124" s="63" t="s">
        <v>1549</v>
      </c>
    </row>
    <row r="1125" spans="1:11">
      <c r="A1125" t="s">
        <v>385</v>
      </c>
      <c r="B1125" t="s">
        <v>60</v>
      </c>
      <c r="C1125" s="52">
        <v>1</v>
      </c>
      <c r="D1125" s="52">
        <v>1</v>
      </c>
      <c r="E1125" s="52">
        <v>1</v>
      </c>
      <c r="F1125" s="52">
        <v>1</v>
      </c>
      <c r="G1125" s="52">
        <v>1</v>
      </c>
    </row>
    <row r="1126" spans="1:11">
      <c r="A1126" t="s">
        <v>389</v>
      </c>
      <c r="B1126" t="s">
        <v>60</v>
      </c>
      <c r="C1126" s="52">
        <v>1</v>
      </c>
      <c r="D1126" s="52">
        <v>1</v>
      </c>
      <c r="E1126" s="52">
        <v>1</v>
      </c>
      <c r="F1126" s="52">
        <v>1</v>
      </c>
      <c r="G1126" s="52">
        <v>1</v>
      </c>
    </row>
    <row r="1127" spans="1:11">
      <c r="A1127" t="s">
        <v>1550</v>
      </c>
      <c r="B1127" t="s">
        <v>60</v>
      </c>
      <c r="C1127" s="52" t="s">
        <v>107</v>
      </c>
      <c r="D1127" s="52" t="s">
        <v>107</v>
      </c>
      <c r="E1127" s="52" t="s">
        <v>107</v>
      </c>
      <c r="F1127" s="52" t="s">
        <v>107</v>
      </c>
      <c r="G1127" s="52">
        <v>1</v>
      </c>
      <c r="H1127" s="52" t="s">
        <v>1551</v>
      </c>
      <c r="I1127" s="52" t="s">
        <v>1350</v>
      </c>
    </row>
    <row r="1128" spans="1:11">
      <c r="A1128" t="s">
        <v>501</v>
      </c>
      <c r="B1128" t="s">
        <v>60</v>
      </c>
      <c r="C1128" s="52">
        <v>1</v>
      </c>
      <c r="D1128" s="52">
        <v>1</v>
      </c>
      <c r="E1128" s="52">
        <v>1</v>
      </c>
      <c r="F1128" s="52">
        <v>1</v>
      </c>
      <c r="G1128" s="52">
        <v>1</v>
      </c>
      <c r="K1128" t="s">
        <v>1552</v>
      </c>
    </row>
    <row r="1129" spans="1:11">
      <c r="A1129" t="s">
        <v>504</v>
      </c>
      <c r="B1129" t="s">
        <v>60</v>
      </c>
      <c r="C1129" s="52" t="s">
        <v>107</v>
      </c>
      <c r="D1129" s="52" t="s">
        <v>107</v>
      </c>
      <c r="E1129" s="52">
        <v>1</v>
      </c>
      <c r="F1129" s="52">
        <v>0</v>
      </c>
      <c r="G1129" s="52">
        <v>1</v>
      </c>
      <c r="K1129" t="s">
        <v>1553</v>
      </c>
    </row>
    <row r="1130" spans="1:11">
      <c r="A1130" t="s">
        <v>1554</v>
      </c>
      <c r="B1130" t="s">
        <v>60</v>
      </c>
      <c r="C1130" s="52">
        <v>1</v>
      </c>
      <c r="D1130" s="52">
        <v>1</v>
      </c>
      <c r="E1130" s="52">
        <v>0</v>
      </c>
      <c r="F1130" s="52">
        <v>0</v>
      </c>
      <c r="G1130" s="52">
        <v>0</v>
      </c>
    </row>
    <row r="1131" spans="1:11">
      <c r="A1131" t="s">
        <v>1555</v>
      </c>
      <c r="B1131" t="s">
        <v>60</v>
      </c>
      <c r="C1131" s="52">
        <v>1</v>
      </c>
      <c r="D1131" s="52">
        <v>0</v>
      </c>
      <c r="E1131" s="52">
        <v>1</v>
      </c>
      <c r="F1131" s="52">
        <v>1</v>
      </c>
      <c r="G1131" s="52">
        <v>0</v>
      </c>
      <c r="K1131" t="s">
        <v>1556</v>
      </c>
    </row>
    <row r="1132" spans="1:11">
      <c r="A1132" s="34" t="s">
        <v>1557</v>
      </c>
      <c r="B1132" t="s">
        <v>60</v>
      </c>
      <c r="C1132" s="52" t="s">
        <v>107</v>
      </c>
      <c r="D1132" s="52" t="s">
        <v>107</v>
      </c>
      <c r="E1132" s="52">
        <v>1</v>
      </c>
      <c r="F1132" s="52">
        <v>1</v>
      </c>
      <c r="G1132" s="52">
        <v>0</v>
      </c>
      <c r="J1132" t="s">
        <v>1558</v>
      </c>
      <c r="K1132" t="s">
        <v>1559</v>
      </c>
    </row>
    <row r="1133" spans="1:11">
      <c r="A1133" t="s">
        <v>986</v>
      </c>
      <c r="B1133" t="s">
        <v>60</v>
      </c>
      <c r="C1133" s="52" t="s">
        <v>107</v>
      </c>
      <c r="D1133" s="52" t="s">
        <v>107</v>
      </c>
      <c r="E1133" s="52">
        <v>1</v>
      </c>
      <c r="F1133" s="52">
        <v>0</v>
      </c>
      <c r="G1133" s="52">
        <v>0</v>
      </c>
      <c r="K1133" t="s">
        <v>1560</v>
      </c>
    </row>
    <row r="1134" spans="1:11">
      <c r="A1134" t="s">
        <v>399</v>
      </c>
      <c r="B1134" t="s">
        <v>60</v>
      </c>
      <c r="C1134" s="52">
        <v>1</v>
      </c>
      <c r="D1134" s="52">
        <v>1</v>
      </c>
      <c r="E1134" s="52">
        <v>1</v>
      </c>
      <c r="F1134" s="52">
        <v>1</v>
      </c>
      <c r="G1134" s="52">
        <v>1</v>
      </c>
    </row>
    <row r="1135" spans="1:11">
      <c r="A1135" t="s">
        <v>400</v>
      </c>
      <c r="B1135" t="s">
        <v>60</v>
      </c>
      <c r="C1135" s="52">
        <v>1</v>
      </c>
      <c r="D1135" s="52">
        <v>1</v>
      </c>
      <c r="E1135" s="52">
        <v>1</v>
      </c>
      <c r="F1135" s="52">
        <v>1</v>
      </c>
      <c r="G1135" s="52">
        <v>1</v>
      </c>
      <c r="K1135" t="s">
        <v>1561</v>
      </c>
    </row>
    <row r="1136" spans="1:11">
      <c r="A1136" t="s">
        <v>403</v>
      </c>
      <c r="B1136" t="s">
        <v>60</v>
      </c>
      <c r="C1136" s="52">
        <v>1</v>
      </c>
      <c r="D1136" s="52">
        <v>1</v>
      </c>
      <c r="E1136" s="52">
        <v>1</v>
      </c>
      <c r="F1136" s="52">
        <v>1</v>
      </c>
      <c r="G1136" s="52">
        <v>1</v>
      </c>
    </row>
    <row r="1137" spans="1:12">
      <c r="A1137" t="s">
        <v>629</v>
      </c>
      <c r="B1137" t="s">
        <v>60</v>
      </c>
      <c r="C1137" s="52" t="s">
        <v>107</v>
      </c>
      <c r="D1137" s="52" t="s">
        <v>107</v>
      </c>
      <c r="E1137" s="52">
        <v>1</v>
      </c>
      <c r="F1137" s="52">
        <v>1</v>
      </c>
      <c r="G1137" s="52">
        <v>0</v>
      </c>
      <c r="K1137" t="s">
        <v>1562</v>
      </c>
    </row>
    <row r="1138" spans="1:12">
      <c r="A1138" t="s">
        <v>806</v>
      </c>
      <c r="B1138" t="s">
        <v>60</v>
      </c>
      <c r="C1138" s="52" t="s">
        <v>107</v>
      </c>
      <c r="D1138" s="52" t="s">
        <v>107</v>
      </c>
      <c r="E1138" s="52" t="s">
        <v>107</v>
      </c>
      <c r="F1138" s="52" t="s">
        <v>107</v>
      </c>
      <c r="G1138" s="52">
        <v>1</v>
      </c>
    </row>
    <row r="1139" spans="1:12">
      <c r="A1139" s="34" t="s">
        <v>989</v>
      </c>
      <c r="B1139" t="s">
        <v>60</v>
      </c>
      <c r="C1139" s="52">
        <v>1</v>
      </c>
      <c r="D1139" s="52">
        <v>0</v>
      </c>
      <c r="E1139" s="52">
        <v>0</v>
      </c>
      <c r="F1139" s="52">
        <v>0</v>
      </c>
      <c r="G1139" s="52">
        <v>0</v>
      </c>
    </row>
    <row r="1140" spans="1:12">
      <c r="A1140" t="s">
        <v>1563</v>
      </c>
      <c r="B1140" t="s">
        <v>60</v>
      </c>
      <c r="C1140" s="52" t="s">
        <v>107</v>
      </c>
      <c r="D1140" s="52">
        <v>1</v>
      </c>
      <c r="E1140" s="52">
        <v>1</v>
      </c>
      <c r="F1140" s="52">
        <v>1</v>
      </c>
      <c r="G1140" s="52">
        <v>0</v>
      </c>
    </row>
    <row r="1141" spans="1:12">
      <c r="A1141" t="s">
        <v>408</v>
      </c>
      <c r="B1141" t="s">
        <v>60</v>
      </c>
      <c r="C1141" s="52" t="s">
        <v>107</v>
      </c>
      <c r="D1141" s="52" t="s">
        <v>107</v>
      </c>
      <c r="E1141" s="52">
        <v>1</v>
      </c>
      <c r="F1141" s="52">
        <v>0</v>
      </c>
      <c r="G1141" s="52">
        <v>0</v>
      </c>
      <c r="K1141" t="s">
        <v>1564</v>
      </c>
    </row>
    <row r="1142" spans="1:12">
      <c r="A1142" t="s">
        <v>515</v>
      </c>
      <c r="B1142" t="s">
        <v>60</v>
      </c>
      <c r="C1142" s="52">
        <v>1</v>
      </c>
      <c r="D1142" s="52">
        <v>1</v>
      </c>
      <c r="E1142" s="52">
        <v>1</v>
      </c>
      <c r="F1142" s="52">
        <v>1</v>
      </c>
      <c r="G1142" s="52">
        <v>0</v>
      </c>
    </row>
    <row r="1143" spans="1:12">
      <c r="A1143" s="5" t="s">
        <v>1565</v>
      </c>
      <c r="B1143" t="s">
        <v>60</v>
      </c>
      <c r="C1143" s="52" t="s">
        <v>107</v>
      </c>
      <c r="D1143" s="52" t="s">
        <v>107</v>
      </c>
      <c r="E1143" s="52" t="s">
        <v>107</v>
      </c>
      <c r="F1143" s="52" t="s">
        <v>107</v>
      </c>
      <c r="G1143" s="52">
        <v>1</v>
      </c>
      <c r="H1143" s="63" t="s">
        <v>1566</v>
      </c>
    </row>
    <row r="1144" spans="1:12">
      <c r="A1144" t="s">
        <v>704</v>
      </c>
      <c r="B1144" t="s">
        <v>60</v>
      </c>
      <c r="C1144" s="52" t="s">
        <v>107</v>
      </c>
      <c r="D1144" s="52" t="s">
        <v>107</v>
      </c>
      <c r="E1144" s="52">
        <v>1</v>
      </c>
      <c r="F1144" s="52">
        <v>0</v>
      </c>
      <c r="G1144" s="52">
        <v>0</v>
      </c>
      <c r="K1144" t="s">
        <v>1567</v>
      </c>
    </row>
    <row r="1145" spans="1:12">
      <c r="A1145" t="s">
        <v>1123</v>
      </c>
      <c r="B1145" t="s">
        <v>60</v>
      </c>
      <c r="C1145" s="52" t="s">
        <v>107</v>
      </c>
      <c r="D1145" s="52">
        <v>1</v>
      </c>
      <c r="E1145" s="52">
        <v>0</v>
      </c>
      <c r="F1145" s="52">
        <v>1</v>
      </c>
      <c r="G1145" s="52">
        <v>0</v>
      </c>
      <c r="K1145">
        <v>6591</v>
      </c>
      <c r="L1145" t="s">
        <v>1568</v>
      </c>
    </row>
    <row r="1146" spans="1:12">
      <c r="A1146" t="s">
        <v>636</v>
      </c>
      <c r="B1146" t="s">
        <v>60</v>
      </c>
      <c r="C1146" s="52" t="s">
        <v>107</v>
      </c>
      <c r="D1146" s="52" t="s">
        <v>107</v>
      </c>
      <c r="E1146" s="52">
        <v>1</v>
      </c>
      <c r="F1146" s="52">
        <v>0</v>
      </c>
      <c r="G1146" s="52">
        <v>0</v>
      </c>
      <c r="K1146" t="s">
        <v>1569</v>
      </c>
    </row>
    <row r="1147" spans="1:12">
      <c r="A1147" t="s">
        <v>999</v>
      </c>
      <c r="B1147" t="s">
        <v>60</v>
      </c>
      <c r="C1147" s="52" t="s">
        <v>107</v>
      </c>
      <c r="D1147" s="52">
        <v>1</v>
      </c>
      <c r="E1147" s="52">
        <v>1</v>
      </c>
      <c r="F1147" s="52">
        <v>1</v>
      </c>
      <c r="G1147" s="52">
        <v>1</v>
      </c>
      <c r="H1147" s="52" t="s">
        <v>1570</v>
      </c>
      <c r="J1147" t="s">
        <v>1549</v>
      </c>
      <c r="K1147" t="s">
        <v>1571</v>
      </c>
    </row>
    <row r="1148" spans="1:12">
      <c r="A1148" t="s">
        <v>521</v>
      </c>
      <c r="B1148" t="s">
        <v>60</v>
      </c>
      <c r="C1148" s="52">
        <v>1</v>
      </c>
      <c r="D1148" s="52">
        <v>0</v>
      </c>
      <c r="E1148" s="52">
        <v>0</v>
      </c>
      <c r="F1148" s="52">
        <v>1</v>
      </c>
      <c r="G1148" s="52">
        <v>1</v>
      </c>
    </row>
    <row r="1149" spans="1:12">
      <c r="A1149" t="s">
        <v>711</v>
      </c>
      <c r="B1149" t="s">
        <v>60</v>
      </c>
      <c r="C1149" s="52" t="s">
        <v>107</v>
      </c>
      <c r="D1149" s="52">
        <v>1</v>
      </c>
      <c r="E1149" s="52">
        <v>1</v>
      </c>
      <c r="F1149" s="52">
        <v>1</v>
      </c>
      <c r="G1149" s="52">
        <v>1</v>
      </c>
    </row>
    <row r="1150" spans="1:12">
      <c r="A1150" t="s">
        <v>416</v>
      </c>
      <c r="B1150" t="s">
        <v>60</v>
      </c>
      <c r="C1150" s="52" t="s">
        <v>107</v>
      </c>
      <c r="D1150" s="52" t="s">
        <v>107</v>
      </c>
      <c r="E1150" s="52">
        <v>1</v>
      </c>
      <c r="F1150" s="52">
        <v>1</v>
      </c>
      <c r="G1150" s="52">
        <v>0</v>
      </c>
      <c r="J1150" t="s">
        <v>1572</v>
      </c>
      <c r="K1150" t="s">
        <v>1573</v>
      </c>
    </row>
    <row r="1151" spans="1:12">
      <c r="A1151" t="s">
        <v>715</v>
      </c>
      <c r="B1151" t="s">
        <v>60</v>
      </c>
      <c r="C1151" s="52">
        <v>1</v>
      </c>
      <c r="D1151" s="52">
        <v>1</v>
      </c>
      <c r="E1151" s="52">
        <v>1</v>
      </c>
      <c r="F1151" s="52">
        <v>1</v>
      </c>
      <c r="G1151" s="52">
        <v>1</v>
      </c>
    </row>
    <row r="1152" spans="1:12">
      <c r="A1152" t="s">
        <v>1574</v>
      </c>
      <c r="B1152" t="s">
        <v>60</v>
      </c>
      <c r="C1152" s="52">
        <v>1</v>
      </c>
      <c r="D1152" s="52">
        <v>1</v>
      </c>
      <c r="E1152" s="52">
        <v>1</v>
      </c>
      <c r="F1152" s="52">
        <v>1</v>
      </c>
      <c r="G1152" s="52">
        <v>1</v>
      </c>
    </row>
    <row r="1153" spans="1:11">
      <c r="A1153" t="s">
        <v>524</v>
      </c>
      <c r="B1153" t="s">
        <v>60</v>
      </c>
      <c r="C1153" s="52" t="s">
        <v>107</v>
      </c>
      <c r="D1153" s="52" t="s">
        <v>107</v>
      </c>
      <c r="E1153" s="52" t="s">
        <v>107</v>
      </c>
      <c r="F1153" s="52" t="s">
        <v>107</v>
      </c>
      <c r="G1153" s="52">
        <v>1</v>
      </c>
    </row>
    <row r="1154" spans="1:11">
      <c r="A1154" t="s">
        <v>421</v>
      </c>
      <c r="B1154" t="s">
        <v>60</v>
      </c>
      <c r="C1154" s="52" t="s">
        <v>107</v>
      </c>
      <c r="D1154" s="52" t="s">
        <v>107</v>
      </c>
      <c r="E1154" s="52" t="s">
        <v>107</v>
      </c>
      <c r="F1154" s="52">
        <v>1</v>
      </c>
      <c r="G1154" s="52">
        <v>0</v>
      </c>
      <c r="J1154" t="s">
        <v>1575</v>
      </c>
    </row>
    <row r="1155" spans="1:11">
      <c r="A1155" t="s">
        <v>881</v>
      </c>
      <c r="B1155" t="s">
        <v>60</v>
      </c>
      <c r="C1155" s="52" t="s">
        <v>107</v>
      </c>
      <c r="D1155" s="52" t="s">
        <v>107</v>
      </c>
      <c r="E1155" s="52">
        <v>1</v>
      </c>
      <c r="F1155" s="52">
        <v>0</v>
      </c>
      <c r="G1155" s="52">
        <v>0</v>
      </c>
      <c r="K1155" t="s">
        <v>1576</v>
      </c>
    </row>
    <row r="1156" spans="1:11">
      <c r="A1156" t="s">
        <v>423</v>
      </c>
      <c r="B1156" t="s">
        <v>60</v>
      </c>
      <c r="C1156" s="52" t="s">
        <v>107</v>
      </c>
      <c r="D1156" s="52">
        <v>1</v>
      </c>
      <c r="E1156" s="52">
        <v>1</v>
      </c>
      <c r="F1156" s="52">
        <v>0</v>
      </c>
      <c r="G1156" s="52">
        <v>0</v>
      </c>
    </row>
    <row r="1157" spans="1:11">
      <c r="A1157" t="s">
        <v>424</v>
      </c>
      <c r="B1157" t="s">
        <v>60</v>
      </c>
      <c r="C1157" s="52">
        <v>1</v>
      </c>
      <c r="D1157" s="52">
        <v>0</v>
      </c>
      <c r="E1157" s="52">
        <v>1</v>
      </c>
      <c r="F1157" s="52">
        <v>1</v>
      </c>
      <c r="G1157" s="52">
        <v>1</v>
      </c>
    </row>
    <row r="1158" spans="1:11">
      <c r="A1158" t="s">
        <v>428</v>
      </c>
      <c r="B1158" t="s">
        <v>60</v>
      </c>
      <c r="C1158" s="52" t="s">
        <v>107</v>
      </c>
      <c r="D1158" s="52">
        <v>1</v>
      </c>
      <c r="E1158" s="52">
        <v>0</v>
      </c>
      <c r="F1158" s="52">
        <v>1</v>
      </c>
      <c r="G1158" s="52">
        <v>0</v>
      </c>
      <c r="K1158" t="s">
        <v>1577</v>
      </c>
    </row>
    <row r="1159" spans="1:11">
      <c r="A1159" t="s">
        <v>1015</v>
      </c>
      <c r="B1159" t="s">
        <v>60</v>
      </c>
      <c r="C1159" s="52" t="s">
        <v>107</v>
      </c>
      <c r="D1159" s="52" t="s">
        <v>107</v>
      </c>
      <c r="E1159" s="52">
        <v>1</v>
      </c>
      <c r="F1159" s="52">
        <v>0</v>
      </c>
      <c r="G1159" s="52">
        <v>0</v>
      </c>
      <c r="K1159" t="s">
        <v>1578</v>
      </c>
    </row>
    <row r="1160" spans="1:11">
      <c r="A1160" t="s">
        <v>435</v>
      </c>
      <c r="B1160" t="s">
        <v>60</v>
      </c>
      <c r="C1160" s="52">
        <v>1</v>
      </c>
      <c r="D1160" s="52">
        <v>0</v>
      </c>
      <c r="E1160" s="52">
        <v>0</v>
      </c>
      <c r="F1160" s="52">
        <v>1</v>
      </c>
      <c r="G1160" s="52">
        <v>0</v>
      </c>
    </row>
    <row r="1161" spans="1:11">
      <c r="A1161" t="s">
        <v>439</v>
      </c>
      <c r="B1161" t="s">
        <v>60</v>
      </c>
      <c r="C1161" s="52">
        <v>1</v>
      </c>
      <c r="D1161" s="52">
        <v>1</v>
      </c>
      <c r="E1161" s="52">
        <v>0</v>
      </c>
      <c r="F1161" s="52">
        <v>0</v>
      </c>
      <c r="G1161" s="52">
        <v>0</v>
      </c>
    </row>
    <row r="1162" spans="1:11">
      <c r="A1162" t="s">
        <v>646</v>
      </c>
      <c r="B1162" s="11" t="s">
        <v>60</v>
      </c>
      <c r="C1162" s="52" t="s">
        <v>107</v>
      </c>
      <c r="D1162" s="52" t="s">
        <v>107</v>
      </c>
      <c r="E1162" s="52">
        <v>1</v>
      </c>
      <c r="F1162" s="52">
        <v>0</v>
      </c>
      <c r="G1162" s="52">
        <v>0</v>
      </c>
      <c r="K1162" s="5" t="s">
        <v>1579</v>
      </c>
    </row>
    <row r="1163" spans="1:11">
      <c r="A1163" t="s">
        <v>887</v>
      </c>
      <c r="B1163" t="s">
        <v>60</v>
      </c>
      <c r="C1163" s="52" t="s">
        <v>107</v>
      </c>
      <c r="D1163" s="52">
        <v>1</v>
      </c>
      <c r="E1163" s="52">
        <v>0</v>
      </c>
      <c r="F1163" s="52">
        <v>0</v>
      </c>
      <c r="G1163" s="52">
        <v>0</v>
      </c>
      <c r="K1163">
        <v>6582</v>
      </c>
    </row>
    <row r="1164" spans="1:11">
      <c r="A1164" t="s">
        <v>440</v>
      </c>
      <c r="B1164" t="s">
        <v>60</v>
      </c>
      <c r="C1164" s="52" t="s">
        <v>107</v>
      </c>
      <c r="D1164" s="52" t="s">
        <v>107</v>
      </c>
      <c r="E1164" s="52">
        <v>1</v>
      </c>
      <c r="F1164" s="52">
        <v>1</v>
      </c>
      <c r="G1164" s="52">
        <v>1</v>
      </c>
      <c r="J1164" t="s">
        <v>1580</v>
      </c>
      <c r="K1164" t="s">
        <v>1581</v>
      </c>
    </row>
    <row r="1165" spans="1:11">
      <c r="A1165" t="s">
        <v>445</v>
      </c>
      <c r="B1165" t="s">
        <v>60</v>
      </c>
      <c r="C1165" s="52">
        <v>1</v>
      </c>
      <c r="D1165" s="52">
        <v>1</v>
      </c>
      <c r="E1165" s="52">
        <v>0</v>
      </c>
      <c r="F1165" s="52">
        <v>0</v>
      </c>
      <c r="G1165" s="52">
        <v>0</v>
      </c>
    </row>
    <row r="1166" spans="1:11">
      <c r="A1166" t="s">
        <v>446</v>
      </c>
      <c r="B1166" t="s">
        <v>60</v>
      </c>
      <c r="C1166" s="52">
        <v>1</v>
      </c>
      <c r="D1166" s="52">
        <v>1</v>
      </c>
      <c r="E1166" s="52">
        <v>1</v>
      </c>
      <c r="F1166" s="52">
        <v>1</v>
      </c>
      <c r="G1166" s="52">
        <v>0</v>
      </c>
    </row>
    <row r="1167" spans="1:11">
      <c r="A1167" t="s">
        <v>533</v>
      </c>
      <c r="B1167" t="s">
        <v>60</v>
      </c>
      <c r="C1167" s="52">
        <v>1</v>
      </c>
      <c r="D1167" s="52">
        <v>1</v>
      </c>
      <c r="E1167" s="52">
        <v>1</v>
      </c>
      <c r="F1167" s="52">
        <v>1</v>
      </c>
      <c r="G1167" s="52">
        <v>1</v>
      </c>
      <c r="H1167" s="52" t="s">
        <v>1582</v>
      </c>
      <c r="J1167" t="s">
        <v>1583</v>
      </c>
      <c r="K1167" t="s">
        <v>1584</v>
      </c>
    </row>
    <row r="1168" spans="1:11">
      <c r="A1168" t="s">
        <v>1025</v>
      </c>
      <c r="B1168" t="s">
        <v>60</v>
      </c>
      <c r="C1168" s="52">
        <v>1</v>
      </c>
      <c r="D1168" s="52">
        <v>1</v>
      </c>
      <c r="E1168" s="52">
        <v>1</v>
      </c>
      <c r="F1168" s="52">
        <v>1</v>
      </c>
      <c r="G1168" s="52">
        <v>1</v>
      </c>
    </row>
    <row r="1169" spans="1:12">
      <c r="A1169" t="s">
        <v>449</v>
      </c>
      <c r="B1169" t="s">
        <v>60</v>
      </c>
      <c r="C1169" s="52">
        <v>1</v>
      </c>
      <c r="D1169" s="52">
        <v>0</v>
      </c>
      <c r="E1169" s="52">
        <v>0</v>
      </c>
      <c r="F1169" s="52">
        <v>1</v>
      </c>
      <c r="G1169" s="52">
        <v>1</v>
      </c>
    </row>
    <row r="1170" spans="1:12">
      <c r="A1170" t="s">
        <v>737</v>
      </c>
      <c r="B1170" t="s">
        <v>60</v>
      </c>
      <c r="C1170" s="52">
        <v>1</v>
      </c>
      <c r="D1170" s="52">
        <v>1</v>
      </c>
      <c r="E1170" s="52">
        <v>1</v>
      </c>
      <c r="F1170" s="52">
        <v>0</v>
      </c>
      <c r="G1170" s="52">
        <v>0</v>
      </c>
      <c r="K1170" t="s">
        <v>1585</v>
      </c>
    </row>
    <row r="1171" spans="1:12">
      <c r="A1171" t="s">
        <v>1383</v>
      </c>
      <c r="B1171" t="s">
        <v>60</v>
      </c>
      <c r="C1171" s="52">
        <v>1</v>
      </c>
      <c r="D1171" s="52">
        <v>1</v>
      </c>
      <c r="E1171" s="52">
        <v>1</v>
      </c>
      <c r="F1171" s="52">
        <v>1</v>
      </c>
      <c r="G1171" s="52">
        <v>1</v>
      </c>
    </row>
    <row r="1172" spans="1:12">
      <c r="A1172" t="s">
        <v>889</v>
      </c>
      <c r="B1172" t="s">
        <v>60</v>
      </c>
      <c r="C1172" s="52" t="s">
        <v>107</v>
      </c>
      <c r="D1172" s="52">
        <v>1</v>
      </c>
      <c r="E1172" s="52">
        <v>1</v>
      </c>
      <c r="F1172" s="52">
        <v>1</v>
      </c>
      <c r="G1172" s="52">
        <v>1</v>
      </c>
      <c r="H1172" s="63" t="s">
        <v>1586</v>
      </c>
      <c r="J1172" t="s">
        <v>1587</v>
      </c>
    </row>
    <row r="1173" spans="1:12">
      <c r="A1173" t="s">
        <v>1588</v>
      </c>
      <c r="B1173" t="s">
        <v>60</v>
      </c>
      <c r="C1173" s="52">
        <v>1</v>
      </c>
      <c r="D1173" s="52">
        <v>1</v>
      </c>
      <c r="E1173" s="52">
        <v>1</v>
      </c>
      <c r="F1173" s="52">
        <v>1</v>
      </c>
      <c r="G1173" s="52">
        <v>1</v>
      </c>
    </row>
    <row r="1174" spans="1:12">
      <c r="A1174" t="s">
        <v>947</v>
      </c>
      <c r="B1174" t="s">
        <v>60</v>
      </c>
      <c r="C1174" s="52">
        <v>1</v>
      </c>
      <c r="D1174" s="52">
        <v>1</v>
      </c>
      <c r="E1174" s="52">
        <v>1</v>
      </c>
      <c r="F1174" s="52">
        <v>1</v>
      </c>
      <c r="G1174" s="52">
        <v>1</v>
      </c>
      <c r="H1174" s="52" t="s">
        <v>1589</v>
      </c>
      <c r="K1174">
        <v>6583</v>
      </c>
    </row>
    <row r="1175" spans="1:12">
      <c r="A1175" t="s">
        <v>537</v>
      </c>
      <c r="B1175" t="s">
        <v>60</v>
      </c>
      <c r="C1175" s="52">
        <v>1</v>
      </c>
      <c r="D1175" s="52">
        <v>1</v>
      </c>
      <c r="E1175" s="52">
        <v>1</v>
      </c>
      <c r="F1175" s="52">
        <v>1</v>
      </c>
      <c r="G1175" s="52">
        <v>1</v>
      </c>
    </row>
    <row r="1176" spans="1:12">
      <c r="A1176" t="s">
        <v>452</v>
      </c>
      <c r="B1176" t="s">
        <v>60</v>
      </c>
      <c r="C1176" s="52">
        <v>1</v>
      </c>
      <c r="D1176" s="52">
        <v>1</v>
      </c>
      <c r="E1176" s="52">
        <v>1</v>
      </c>
      <c r="F1176" s="52">
        <v>1</v>
      </c>
      <c r="G1176" s="52">
        <v>0</v>
      </c>
      <c r="K1176" t="s">
        <v>1590</v>
      </c>
    </row>
    <row r="1177" spans="1:12">
      <c r="A1177" t="s">
        <v>454</v>
      </c>
      <c r="B1177" t="s">
        <v>60</v>
      </c>
      <c r="C1177" s="52">
        <v>1</v>
      </c>
      <c r="D1177" s="52">
        <v>1</v>
      </c>
      <c r="E1177" s="52">
        <v>1</v>
      </c>
      <c r="F1177" s="52">
        <v>1</v>
      </c>
      <c r="G1177" s="52">
        <v>1</v>
      </c>
    </row>
    <row r="1178" spans="1:12">
      <c r="A1178" t="s">
        <v>540</v>
      </c>
      <c r="B1178" t="s">
        <v>60</v>
      </c>
      <c r="C1178" s="52">
        <v>1</v>
      </c>
      <c r="D1178" s="52">
        <v>1</v>
      </c>
      <c r="E1178" s="52">
        <v>1</v>
      </c>
      <c r="F1178" s="52">
        <v>1</v>
      </c>
      <c r="G1178" s="52">
        <v>1</v>
      </c>
      <c r="K1178" t="s">
        <v>1591</v>
      </c>
    </row>
    <row r="1179" spans="1:12">
      <c r="A1179" t="s">
        <v>740</v>
      </c>
      <c r="B1179" t="s">
        <v>60</v>
      </c>
      <c r="C1179" s="52">
        <v>1</v>
      </c>
      <c r="D1179" s="52">
        <v>1</v>
      </c>
      <c r="E1179" s="52">
        <v>1</v>
      </c>
      <c r="F1179" s="52">
        <v>0</v>
      </c>
      <c r="G1179" s="52">
        <v>0</v>
      </c>
      <c r="L1179" t="s">
        <v>741</v>
      </c>
    </row>
    <row r="1180" spans="1:12">
      <c r="A1180" t="s">
        <v>541</v>
      </c>
      <c r="B1180" t="s">
        <v>60</v>
      </c>
      <c r="C1180" s="52">
        <v>1</v>
      </c>
      <c r="D1180" s="52">
        <v>1</v>
      </c>
      <c r="E1180" s="52">
        <v>1</v>
      </c>
      <c r="F1180" s="52">
        <v>0</v>
      </c>
      <c r="G1180" s="52">
        <v>0</v>
      </c>
    </row>
    <row r="1181" spans="1:12">
      <c r="A1181" t="s">
        <v>896</v>
      </c>
      <c r="B1181" t="s">
        <v>60</v>
      </c>
      <c r="C1181" s="52" t="s">
        <v>107</v>
      </c>
      <c r="D1181" s="52">
        <v>1</v>
      </c>
      <c r="E1181" s="52">
        <v>0</v>
      </c>
      <c r="F1181" s="52">
        <v>0</v>
      </c>
      <c r="G1181" s="52">
        <v>0</v>
      </c>
    </row>
    <row r="1182" spans="1:12">
      <c r="A1182" t="s">
        <v>745</v>
      </c>
      <c r="B1182" t="s">
        <v>60</v>
      </c>
      <c r="C1182" s="52" t="s">
        <v>107</v>
      </c>
      <c r="D1182" s="52" t="s">
        <v>107</v>
      </c>
      <c r="E1182" s="52">
        <v>1</v>
      </c>
      <c r="F1182" s="52">
        <v>1</v>
      </c>
      <c r="G1182" s="52">
        <v>0</v>
      </c>
      <c r="K1182" t="s">
        <v>1592</v>
      </c>
    </row>
    <row r="1183" spans="1:12">
      <c r="A1183" t="s">
        <v>1593</v>
      </c>
      <c r="B1183" t="s">
        <v>60</v>
      </c>
      <c r="C1183" s="52">
        <v>1</v>
      </c>
      <c r="D1183" s="52">
        <v>1</v>
      </c>
      <c r="E1183" s="52">
        <v>1</v>
      </c>
      <c r="F1183" s="52">
        <v>1</v>
      </c>
      <c r="G1183" s="52">
        <v>1</v>
      </c>
    </row>
    <row r="1184" spans="1:12">
      <c r="A1184" t="s">
        <v>1594</v>
      </c>
      <c r="B1184" t="s">
        <v>60</v>
      </c>
      <c r="C1184" s="52">
        <v>1</v>
      </c>
      <c r="D1184" s="52">
        <v>0</v>
      </c>
      <c r="E1184" s="52">
        <v>0</v>
      </c>
      <c r="F1184" s="52">
        <v>0</v>
      </c>
      <c r="G1184" s="52">
        <v>0</v>
      </c>
    </row>
    <row r="1185" spans="1:12">
      <c r="A1185" t="s">
        <v>748</v>
      </c>
      <c r="B1185" t="s">
        <v>60</v>
      </c>
      <c r="C1185" s="52" t="s">
        <v>107</v>
      </c>
      <c r="D1185" s="52">
        <v>1</v>
      </c>
      <c r="E1185" s="52">
        <v>1</v>
      </c>
      <c r="F1185" s="52">
        <v>0</v>
      </c>
      <c r="G1185" s="52">
        <v>0</v>
      </c>
      <c r="L1185" t="s">
        <v>1297</v>
      </c>
    </row>
    <row r="1186" spans="1:12">
      <c r="A1186" t="s">
        <v>1298</v>
      </c>
      <c r="B1186" t="s">
        <v>60</v>
      </c>
      <c r="C1186" s="52">
        <v>1</v>
      </c>
      <c r="D1186" s="52">
        <v>1</v>
      </c>
      <c r="E1186" s="52">
        <v>1</v>
      </c>
      <c r="F1186" s="52">
        <v>1</v>
      </c>
      <c r="G1186" s="52">
        <v>1</v>
      </c>
    </row>
    <row r="1187" spans="1:12">
      <c r="A1187" t="s">
        <v>750</v>
      </c>
      <c r="B1187" t="s">
        <v>60</v>
      </c>
      <c r="C1187" s="52">
        <v>1</v>
      </c>
      <c r="D1187" s="52">
        <v>0</v>
      </c>
      <c r="E1187" s="52">
        <v>1</v>
      </c>
      <c r="F1187" s="52">
        <v>1</v>
      </c>
      <c r="G1187" s="52">
        <v>0</v>
      </c>
      <c r="K1187" t="s">
        <v>1595</v>
      </c>
    </row>
    <row r="1188" spans="1:12">
      <c r="A1188" t="s">
        <v>456</v>
      </c>
      <c r="B1188" t="s">
        <v>60</v>
      </c>
      <c r="C1188" s="52" t="s">
        <v>107</v>
      </c>
      <c r="D1188" s="52">
        <v>1</v>
      </c>
      <c r="E1188" s="52">
        <v>1</v>
      </c>
      <c r="F1188" s="52">
        <v>1</v>
      </c>
      <c r="G1188" s="52">
        <v>0</v>
      </c>
    </row>
    <row r="1189" spans="1:12">
      <c r="A1189" t="s">
        <v>457</v>
      </c>
      <c r="B1189" t="s">
        <v>60</v>
      </c>
      <c r="C1189" s="52">
        <v>1</v>
      </c>
      <c r="D1189" s="52">
        <v>1</v>
      </c>
      <c r="E1189" s="52">
        <v>1</v>
      </c>
      <c r="F1189" s="52">
        <v>1</v>
      </c>
      <c r="G1189" s="52">
        <v>0</v>
      </c>
      <c r="J1189" t="s">
        <v>1596</v>
      </c>
    </row>
    <row r="1190" spans="1:12">
      <c r="A1190" t="s">
        <v>461</v>
      </c>
      <c r="B1190" t="s">
        <v>60</v>
      </c>
      <c r="C1190" s="52">
        <v>1</v>
      </c>
      <c r="D1190" s="52">
        <v>0</v>
      </c>
      <c r="E1190" s="52">
        <v>1</v>
      </c>
      <c r="F1190" s="52">
        <v>1</v>
      </c>
      <c r="G1190" s="52">
        <v>1</v>
      </c>
      <c r="H1190" s="52" t="s">
        <v>1549</v>
      </c>
      <c r="J1190" t="s">
        <v>1597</v>
      </c>
      <c r="K1190" t="s">
        <v>1598</v>
      </c>
    </row>
    <row r="1191" spans="1:12">
      <c r="A1191" t="s">
        <v>1402</v>
      </c>
      <c r="B1191" t="s">
        <v>60</v>
      </c>
      <c r="C1191" s="52">
        <v>1</v>
      </c>
      <c r="D1191" s="52">
        <v>1</v>
      </c>
      <c r="E1191" s="52">
        <v>0</v>
      </c>
      <c r="F1191" s="52">
        <v>1</v>
      </c>
      <c r="G1191" s="52">
        <v>0</v>
      </c>
    </row>
    <row r="1192" spans="1:12">
      <c r="A1192" t="s">
        <v>904</v>
      </c>
      <c r="B1192" t="s">
        <v>60</v>
      </c>
      <c r="C1192" s="52" t="s">
        <v>107</v>
      </c>
      <c r="D1192" s="52" t="s">
        <v>107</v>
      </c>
      <c r="E1192" s="52" t="s">
        <v>107</v>
      </c>
      <c r="F1192" s="52" t="s">
        <v>107</v>
      </c>
      <c r="G1192" s="52">
        <v>1</v>
      </c>
    </row>
    <row r="1193" spans="1:12">
      <c r="A1193" t="s">
        <v>465</v>
      </c>
      <c r="B1193" t="s">
        <v>60</v>
      </c>
      <c r="C1193" s="52">
        <v>1</v>
      </c>
      <c r="D1193" s="52">
        <v>1</v>
      </c>
      <c r="E1193" s="52">
        <v>1</v>
      </c>
      <c r="F1193" s="52">
        <v>1</v>
      </c>
      <c r="G1193" s="52">
        <v>1</v>
      </c>
      <c r="L1193" t="s">
        <v>1522</v>
      </c>
    </row>
    <row r="1194" spans="1:12">
      <c r="A1194" t="s">
        <v>544</v>
      </c>
      <c r="B1194" t="s">
        <v>60</v>
      </c>
      <c r="C1194" s="52">
        <v>1</v>
      </c>
      <c r="D1194" s="52">
        <v>1</v>
      </c>
      <c r="E1194" s="52">
        <v>0</v>
      </c>
      <c r="F1194" s="52">
        <v>0</v>
      </c>
      <c r="G1194" s="52">
        <v>0</v>
      </c>
    </row>
    <row r="1195" spans="1:12">
      <c r="A1195" t="s">
        <v>664</v>
      </c>
      <c r="B1195" t="s">
        <v>60</v>
      </c>
      <c r="C1195" s="52">
        <v>1</v>
      </c>
      <c r="D1195" s="52">
        <v>1</v>
      </c>
      <c r="E1195" s="52">
        <v>1</v>
      </c>
      <c r="F1195" s="52">
        <v>1</v>
      </c>
      <c r="G1195" s="52">
        <v>1</v>
      </c>
    </row>
    <row r="1196" spans="1:12">
      <c r="A1196" t="s">
        <v>1599</v>
      </c>
      <c r="B1196" t="s">
        <v>60</v>
      </c>
      <c r="C1196" s="52" t="s">
        <v>107</v>
      </c>
      <c r="D1196" s="52">
        <v>1</v>
      </c>
      <c r="E1196" s="52">
        <v>0</v>
      </c>
      <c r="F1196" s="52">
        <v>0</v>
      </c>
      <c r="G1196" s="52">
        <v>0</v>
      </c>
      <c r="K1196" t="s">
        <v>1600</v>
      </c>
    </row>
    <row r="1197" spans="1:12">
      <c r="A1197" t="s">
        <v>546</v>
      </c>
      <c r="B1197" t="s">
        <v>60</v>
      </c>
      <c r="C1197" s="52">
        <v>1</v>
      </c>
      <c r="D1197" s="52">
        <v>0</v>
      </c>
      <c r="E1197" s="52">
        <v>1</v>
      </c>
      <c r="F1197" s="52">
        <v>1</v>
      </c>
      <c r="G1197" s="52">
        <v>1</v>
      </c>
    </row>
    <row r="1198" spans="1:12">
      <c r="A1198" t="s">
        <v>547</v>
      </c>
      <c r="B1198" t="s">
        <v>60</v>
      </c>
      <c r="C1198" s="52">
        <v>1</v>
      </c>
      <c r="D1198" s="52">
        <v>1</v>
      </c>
      <c r="E1198" s="52">
        <v>1</v>
      </c>
      <c r="F1198" s="52">
        <v>1</v>
      </c>
      <c r="G1198" s="52">
        <v>0</v>
      </c>
      <c r="J1198" t="s">
        <v>1601</v>
      </c>
      <c r="K1198" s="5" t="s">
        <v>1602</v>
      </c>
    </row>
    <row r="1199" spans="1:12">
      <c r="A1199" t="s">
        <v>469</v>
      </c>
      <c r="B1199" t="s">
        <v>60</v>
      </c>
      <c r="C1199" s="52">
        <v>1</v>
      </c>
      <c r="D1199" s="52">
        <v>1</v>
      </c>
      <c r="E1199" s="52">
        <v>0</v>
      </c>
      <c r="F1199" s="52">
        <v>1</v>
      </c>
      <c r="G1199" s="52">
        <v>1</v>
      </c>
    </row>
    <row r="1200" spans="1:12">
      <c r="A1200" t="s">
        <v>666</v>
      </c>
      <c r="B1200" t="s">
        <v>60</v>
      </c>
      <c r="C1200" s="52" t="s">
        <v>107</v>
      </c>
      <c r="D1200" s="52">
        <v>1</v>
      </c>
      <c r="E1200" s="52">
        <v>0</v>
      </c>
      <c r="F1200" s="52">
        <v>1</v>
      </c>
      <c r="G1200" s="52">
        <v>0</v>
      </c>
    </row>
    <row r="1201" spans="1:12">
      <c r="A1201" t="s">
        <v>1603</v>
      </c>
      <c r="B1201" t="s">
        <v>60</v>
      </c>
      <c r="C1201" s="52">
        <v>1</v>
      </c>
      <c r="D1201" s="52">
        <v>0</v>
      </c>
      <c r="E1201" s="52">
        <v>0</v>
      </c>
      <c r="F1201" s="52">
        <v>0</v>
      </c>
      <c r="G1201" s="52">
        <v>0</v>
      </c>
    </row>
    <row r="1202" spans="1:12">
      <c r="A1202" t="s">
        <v>1604</v>
      </c>
      <c r="B1202" t="s">
        <v>60</v>
      </c>
      <c r="C1202" s="52" t="s">
        <v>107</v>
      </c>
      <c r="D1202" s="52" t="s">
        <v>107</v>
      </c>
      <c r="E1202" s="52" t="s">
        <v>107</v>
      </c>
      <c r="F1202" s="52">
        <v>1</v>
      </c>
      <c r="G1202" s="52">
        <v>0</v>
      </c>
      <c r="J1202" t="s">
        <v>1605</v>
      </c>
      <c r="L1202" t="s">
        <v>1606</v>
      </c>
    </row>
    <row r="1203" spans="1:12">
      <c r="A1203" t="s">
        <v>550</v>
      </c>
      <c r="B1203" t="s">
        <v>60</v>
      </c>
      <c r="C1203" s="52" t="s">
        <v>107</v>
      </c>
      <c r="D1203" s="52" t="s">
        <v>107</v>
      </c>
      <c r="E1203" s="52" t="s">
        <v>107</v>
      </c>
      <c r="F1203" s="52" t="s">
        <v>107</v>
      </c>
      <c r="G1203" s="52">
        <v>1</v>
      </c>
    </row>
    <row r="1204" spans="1:12">
      <c r="A1204" t="s">
        <v>769</v>
      </c>
      <c r="B1204" t="s">
        <v>60</v>
      </c>
      <c r="C1204" s="52">
        <v>1</v>
      </c>
      <c r="D1204" s="52">
        <v>0</v>
      </c>
      <c r="E1204" s="52">
        <v>0</v>
      </c>
      <c r="F1204" s="52">
        <v>0</v>
      </c>
      <c r="G1204" s="52">
        <v>0</v>
      </c>
    </row>
    <row r="1205" spans="1:12">
      <c r="A1205" t="s">
        <v>552</v>
      </c>
      <c r="B1205" t="s">
        <v>60</v>
      </c>
      <c r="C1205" s="52" t="s">
        <v>107</v>
      </c>
      <c r="D1205" s="52" t="s">
        <v>107</v>
      </c>
      <c r="E1205" s="52">
        <v>1</v>
      </c>
      <c r="F1205" s="52">
        <v>1</v>
      </c>
      <c r="G1205" s="52">
        <v>1</v>
      </c>
      <c r="K1205" t="s">
        <v>1607</v>
      </c>
    </row>
    <row r="1206" spans="1:12">
      <c r="A1206" t="s">
        <v>473</v>
      </c>
      <c r="B1206" t="s">
        <v>60</v>
      </c>
      <c r="C1206" s="52">
        <v>1</v>
      </c>
      <c r="D1206" s="52">
        <v>0</v>
      </c>
      <c r="E1206" s="52">
        <v>1</v>
      </c>
      <c r="F1206" s="52">
        <v>1</v>
      </c>
      <c r="G1206" s="52">
        <v>0</v>
      </c>
    </row>
    <row r="1207" spans="1:12">
      <c r="A1207" t="s">
        <v>475</v>
      </c>
      <c r="B1207" t="s">
        <v>60</v>
      </c>
      <c r="C1207" s="52">
        <v>1</v>
      </c>
      <c r="D1207" s="52">
        <v>1</v>
      </c>
      <c r="E1207" s="52">
        <v>1</v>
      </c>
      <c r="F1207" s="52">
        <v>1</v>
      </c>
      <c r="G1207" s="52">
        <v>1</v>
      </c>
    </row>
    <row r="1208" spans="1:12">
      <c r="A1208" t="s">
        <v>853</v>
      </c>
      <c r="B1208" t="s">
        <v>60</v>
      </c>
      <c r="C1208" s="52">
        <v>1</v>
      </c>
      <c r="D1208" s="52">
        <v>0</v>
      </c>
      <c r="E1208" s="52">
        <v>0</v>
      </c>
      <c r="F1208" s="52">
        <v>0</v>
      </c>
      <c r="G1208" s="52">
        <v>0</v>
      </c>
    </row>
    <row r="1209" spans="1:12">
      <c r="A1209" t="s">
        <v>1608</v>
      </c>
      <c r="B1209" t="s">
        <v>60</v>
      </c>
      <c r="C1209" s="52" t="s">
        <v>107</v>
      </c>
      <c r="D1209" s="52" t="s">
        <v>107</v>
      </c>
      <c r="E1209" s="52">
        <v>1</v>
      </c>
      <c r="F1209" s="52">
        <v>1</v>
      </c>
      <c r="G1209" s="52">
        <v>1</v>
      </c>
      <c r="J1209" t="s">
        <v>1609</v>
      </c>
      <c r="K1209" t="s">
        <v>1610</v>
      </c>
    </row>
    <row r="1210" spans="1:12">
      <c r="A1210" t="s">
        <v>1318</v>
      </c>
      <c r="B1210" t="s">
        <v>60</v>
      </c>
      <c r="C1210" s="52" t="s">
        <v>107</v>
      </c>
      <c r="D1210" s="52" t="s">
        <v>107</v>
      </c>
      <c r="E1210" s="52" t="s">
        <v>107</v>
      </c>
      <c r="F1210" s="52">
        <v>1</v>
      </c>
      <c r="G1210" s="52">
        <v>0</v>
      </c>
      <c r="J1210" t="s">
        <v>1611</v>
      </c>
    </row>
    <row r="1211" spans="1:12">
      <c r="A1211" t="s">
        <v>779</v>
      </c>
      <c r="B1211" t="s">
        <v>60</v>
      </c>
      <c r="C1211" s="52" t="s">
        <v>107</v>
      </c>
      <c r="D1211" s="52" t="s">
        <v>107</v>
      </c>
      <c r="E1211" s="52">
        <v>1</v>
      </c>
      <c r="F1211" s="52">
        <v>1</v>
      </c>
      <c r="G1211" s="52">
        <v>1</v>
      </c>
      <c r="J1211" t="s">
        <v>1612</v>
      </c>
      <c r="K1211" t="s">
        <v>1613</v>
      </c>
    </row>
    <row r="1212" spans="1:12">
      <c r="A1212" t="s">
        <v>612</v>
      </c>
      <c r="B1212" t="s">
        <v>60</v>
      </c>
      <c r="C1212" s="52">
        <v>1</v>
      </c>
      <c r="D1212" s="52">
        <v>1</v>
      </c>
      <c r="E1212" s="52">
        <v>0</v>
      </c>
      <c r="F1212" s="52">
        <v>0</v>
      </c>
      <c r="G1212" s="52">
        <v>0</v>
      </c>
    </row>
    <row r="1213" spans="1:12">
      <c r="A1213" t="s">
        <v>484</v>
      </c>
      <c r="B1213" t="s">
        <v>60</v>
      </c>
      <c r="C1213" s="52">
        <v>1</v>
      </c>
      <c r="D1213" s="52">
        <v>1</v>
      </c>
      <c r="E1213" s="52">
        <v>1</v>
      </c>
      <c r="F1213" s="52">
        <v>1</v>
      </c>
      <c r="G1213" s="52">
        <v>0</v>
      </c>
    </row>
    <row r="1214" spans="1:12">
      <c r="A1214" t="s">
        <v>920</v>
      </c>
      <c r="B1214" t="s">
        <v>60</v>
      </c>
      <c r="C1214" s="52" t="s">
        <v>107</v>
      </c>
      <c r="D1214" s="52">
        <v>1</v>
      </c>
      <c r="E1214" s="52">
        <v>0</v>
      </c>
      <c r="F1214" s="52">
        <v>1</v>
      </c>
      <c r="G1214" s="52">
        <v>0</v>
      </c>
    </row>
    <row r="1215" spans="1:12">
      <c r="A1215" t="s">
        <v>615</v>
      </c>
      <c r="B1215" t="s">
        <v>60</v>
      </c>
      <c r="C1215" s="52" t="s">
        <v>107</v>
      </c>
      <c r="D1215" s="52">
        <v>1</v>
      </c>
      <c r="E1215" s="52">
        <v>0</v>
      </c>
      <c r="F1215" s="52">
        <v>0</v>
      </c>
      <c r="G1215" s="52">
        <v>0</v>
      </c>
      <c r="L1215" t="s">
        <v>617</v>
      </c>
    </row>
    <row r="1216" spans="1:12">
      <c r="A1216" t="s">
        <v>615</v>
      </c>
      <c r="B1216" t="s">
        <v>60</v>
      </c>
      <c r="C1216" s="52" t="s">
        <v>107</v>
      </c>
      <c r="D1216" s="52">
        <v>1</v>
      </c>
      <c r="E1216" s="52">
        <v>0</v>
      </c>
      <c r="F1216" s="52">
        <v>0</v>
      </c>
      <c r="G1216" s="52">
        <v>0</v>
      </c>
      <c r="K1216">
        <v>6585</v>
      </c>
      <c r="L1216" t="s">
        <v>1333</v>
      </c>
    </row>
    <row r="1217" spans="1:12">
      <c r="A1217" t="s">
        <v>558</v>
      </c>
      <c r="B1217" t="s">
        <v>60</v>
      </c>
      <c r="C1217" s="52" t="s">
        <v>107</v>
      </c>
      <c r="D1217" s="52" t="s">
        <v>107</v>
      </c>
      <c r="E1217" s="52">
        <v>1</v>
      </c>
      <c r="F1217" s="52">
        <v>0</v>
      </c>
      <c r="G1217" s="52">
        <v>0</v>
      </c>
      <c r="K1217" t="s">
        <v>1614</v>
      </c>
      <c r="L1217" t="s">
        <v>1615</v>
      </c>
    </row>
    <row r="1218" spans="1:12">
      <c r="A1218" s="11" t="s">
        <v>792</v>
      </c>
      <c r="B1218" s="11" t="s">
        <v>60</v>
      </c>
      <c r="C1218" s="52" t="s">
        <v>107</v>
      </c>
      <c r="D1218" s="52">
        <v>1</v>
      </c>
      <c r="E1218" s="52">
        <v>0</v>
      </c>
      <c r="F1218" s="52">
        <v>0</v>
      </c>
      <c r="G1218" s="52">
        <v>0</v>
      </c>
      <c r="K1218" t="s">
        <v>1616</v>
      </c>
    </row>
    <row r="1219" spans="1:12">
      <c r="A1219" t="s">
        <v>488</v>
      </c>
      <c r="B1219" t="s">
        <v>60</v>
      </c>
      <c r="C1219" s="52" t="s">
        <v>107</v>
      </c>
      <c r="D1219" s="52" t="s">
        <v>107</v>
      </c>
      <c r="E1219" s="52" t="s">
        <v>107</v>
      </c>
      <c r="F1219" s="52">
        <v>1</v>
      </c>
      <c r="G1219" s="52">
        <v>1</v>
      </c>
      <c r="H1219" s="52" t="s">
        <v>1617</v>
      </c>
      <c r="J1219" t="s">
        <v>1618</v>
      </c>
    </row>
    <row r="1220" spans="1:12">
      <c r="A1220" t="s">
        <v>679</v>
      </c>
      <c r="B1220" t="s">
        <v>60</v>
      </c>
      <c r="C1220" s="52" t="s">
        <v>107</v>
      </c>
      <c r="D1220" s="52">
        <v>1</v>
      </c>
      <c r="E1220" s="52">
        <v>0</v>
      </c>
      <c r="F1220" s="52">
        <v>0</v>
      </c>
      <c r="G1220" s="52">
        <v>0</v>
      </c>
      <c r="K1220" t="s">
        <v>1619</v>
      </c>
    </row>
    <row r="1221" spans="1:12">
      <c r="A1221" t="s">
        <v>859</v>
      </c>
      <c r="B1221" t="s">
        <v>60</v>
      </c>
      <c r="C1221" s="52" t="s">
        <v>107</v>
      </c>
      <c r="D1221" s="52" t="s">
        <v>107</v>
      </c>
      <c r="E1221" s="52">
        <v>1</v>
      </c>
      <c r="F1221" s="52">
        <v>0</v>
      </c>
      <c r="G1221" s="52">
        <v>0</v>
      </c>
      <c r="K1221" t="s">
        <v>1620</v>
      </c>
    </row>
    <row r="1222" spans="1:12">
      <c r="A1222" t="s">
        <v>499</v>
      </c>
      <c r="B1222" t="s">
        <v>57</v>
      </c>
      <c r="C1222" s="52">
        <v>1</v>
      </c>
      <c r="D1222" s="52">
        <v>0</v>
      </c>
      <c r="E1222" s="52">
        <v>0</v>
      </c>
      <c r="F1222" s="52">
        <v>0</v>
      </c>
      <c r="G1222" s="52">
        <v>0</v>
      </c>
    </row>
    <row r="1223" spans="1:12">
      <c r="A1223" t="s">
        <v>384</v>
      </c>
      <c r="B1223" t="s">
        <v>57</v>
      </c>
      <c r="C1223" s="52">
        <v>1</v>
      </c>
      <c r="D1223" s="52">
        <v>1</v>
      </c>
      <c r="E1223" s="52">
        <v>1</v>
      </c>
      <c r="F1223" s="52">
        <v>1</v>
      </c>
      <c r="G1223" s="52">
        <v>1</v>
      </c>
    </row>
    <row r="1224" spans="1:12">
      <c r="A1224" t="s">
        <v>686</v>
      </c>
      <c r="B1224" t="s">
        <v>57</v>
      </c>
      <c r="C1224" s="52">
        <v>1</v>
      </c>
      <c r="D1224" s="52">
        <v>1</v>
      </c>
      <c r="E1224" s="52">
        <v>1</v>
      </c>
      <c r="F1224" s="52">
        <v>1</v>
      </c>
      <c r="G1224" s="52">
        <v>1</v>
      </c>
    </row>
    <row r="1225" spans="1:12">
      <c r="A1225" t="s">
        <v>385</v>
      </c>
      <c r="B1225" t="s">
        <v>57</v>
      </c>
      <c r="C1225" s="52">
        <v>1</v>
      </c>
      <c r="D1225" s="52">
        <v>1</v>
      </c>
      <c r="E1225" s="52">
        <v>1</v>
      </c>
      <c r="F1225" s="52">
        <v>1</v>
      </c>
      <c r="G1225" s="52">
        <v>1</v>
      </c>
    </row>
    <row r="1226" spans="1:12">
      <c r="A1226" t="s">
        <v>1621</v>
      </c>
      <c r="B1226" t="s">
        <v>57</v>
      </c>
      <c r="C1226" s="52">
        <v>1</v>
      </c>
      <c r="D1226" s="52">
        <v>0</v>
      </c>
      <c r="E1226" s="52">
        <v>0</v>
      </c>
      <c r="F1226" s="52">
        <v>0</v>
      </c>
      <c r="G1226" s="52">
        <v>0</v>
      </c>
    </row>
    <row r="1227" spans="1:12">
      <c r="A1227" t="s">
        <v>389</v>
      </c>
      <c r="B1227" t="s">
        <v>57</v>
      </c>
      <c r="C1227" s="52" t="s">
        <v>107</v>
      </c>
      <c r="D1227" s="52" t="s">
        <v>107</v>
      </c>
      <c r="E1227" s="52">
        <v>1</v>
      </c>
      <c r="F1227" s="52">
        <v>0</v>
      </c>
      <c r="G1227" s="52">
        <v>1</v>
      </c>
      <c r="K1227" t="s">
        <v>1622</v>
      </c>
    </row>
    <row r="1228" spans="1:12">
      <c r="A1228" t="s">
        <v>393</v>
      </c>
      <c r="B1228" t="s">
        <v>57</v>
      </c>
      <c r="C1228" s="52">
        <v>1</v>
      </c>
      <c r="D1228" s="52">
        <v>1</v>
      </c>
      <c r="E1228" s="52">
        <v>0</v>
      </c>
      <c r="F1228" s="52">
        <v>0</v>
      </c>
      <c r="G1228" s="52">
        <v>0</v>
      </c>
      <c r="L1228" t="s">
        <v>395</v>
      </c>
    </row>
    <row r="1229" spans="1:12">
      <c r="A1229" t="s">
        <v>399</v>
      </c>
      <c r="B1229" t="s">
        <v>57</v>
      </c>
      <c r="C1229" s="52">
        <v>1</v>
      </c>
      <c r="D1229" s="52">
        <v>1</v>
      </c>
      <c r="E1229" s="52">
        <v>1</v>
      </c>
      <c r="F1229" s="52">
        <v>1</v>
      </c>
      <c r="G1229" s="52">
        <v>1</v>
      </c>
    </row>
    <row r="1230" spans="1:12">
      <c r="A1230" t="s">
        <v>400</v>
      </c>
      <c r="B1230" t="s">
        <v>57</v>
      </c>
      <c r="C1230" s="52" t="s">
        <v>107</v>
      </c>
      <c r="D1230" s="52">
        <v>1</v>
      </c>
      <c r="E1230" s="52">
        <v>1</v>
      </c>
      <c r="F1230" s="52">
        <v>1</v>
      </c>
      <c r="G1230" s="52">
        <v>1</v>
      </c>
      <c r="K1230">
        <v>38</v>
      </c>
    </row>
    <row r="1231" spans="1:12">
      <c r="A1231" t="s">
        <v>403</v>
      </c>
      <c r="B1231" t="s">
        <v>57</v>
      </c>
      <c r="C1231" s="52">
        <v>1</v>
      </c>
      <c r="D1231" s="52">
        <v>1</v>
      </c>
      <c r="E1231" s="52">
        <v>1</v>
      </c>
      <c r="F1231" s="52">
        <v>1</v>
      </c>
      <c r="G1231" s="52">
        <v>1</v>
      </c>
    </row>
    <row r="1232" spans="1:12">
      <c r="A1232" t="s">
        <v>408</v>
      </c>
      <c r="B1232" t="s">
        <v>57</v>
      </c>
      <c r="C1232" s="52">
        <v>1</v>
      </c>
      <c r="D1232" s="52">
        <v>0</v>
      </c>
      <c r="E1232" s="52">
        <v>1</v>
      </c>
      <c r="F1232" s="52">
        <v>0</v>
      </c>
      <c r="G1232" s="52">
        <v>0</v>
      </c>
    </row>
    <row r="1233" spans="1:12">
      <c r="A1233" t="s">
        <v>701</v>
      </c>
      <c r="B1233" t="s">
        <v>57</v>
      </c>
      <c r="C1233" s="52" t="s">
        <v>107</v>
      </c>
      <c r="D1233" s="52" t="s">
        <v>107</v>
      </c>
      <c r="E1233" s="52" t="s">
        <v>107</v>
      </c>
      <c r="F1233" s="52">
        <v>1</v>
      </c>
      <c r="G1233" s="52">
        <v>0</v>
      </c>
      <c r="J1233" t="s">
        <v>1623</v>
      </c>
    </row>
    <row r="1234" spans="1:12">
      <c r="A1234" t="s">
        <v>521</v>
      </c>
      <c r="B1234" t="s">
        <v>57</v>
      </c>
      <c r="C1234" s="52" t="s">
        <v>107</v>
      </c>
      <c r="D1234" s="52">
        <v>1</v>
      </c>
      <c r="E1234" s="52">
        <v>1</v>
      </c>
      <c r="F1234" s="52">
        <v>1</v>
      </c>
      <c r="G1234" s="52">
        <v>0</v>
      </c>
      <c r="K1234">
        <v>45</v>
      </c>
    </row>
    <row r="1235" spans="1:12">
      <c r="A1235" t="s">
        <v>524</v>
      </c>
      <c r="B1235" t="s">
        <v>57</v>
      </c>
      <c r="C1235" s="52">
        <v>1</v>
      </c>
      <c r="D1235" s="52">
        <v>1</v>
      </c>
      <c r="E1235" s="52">
        <v>1</v>
      </c>
      <c r="F1235" s="52">
        <v>1</v>
      </c>
      <c r="G1235" s="52">
        <v>1</v>
      </c>
    </row>
    <row r="1236" spans="1:12">
      <c r="A1236" t="s">
        <v>419</v>
      </c>
      <c r="B1236" t="s">
        <v>57</v>
      </c>
      <c r="C1236" s="52">
        <v>1</v>
      </c>
      <c r="D1236" s="52">
        <v>1</v>
      </c>
      <c r="E1236" s="52">
        <v>1</v>
      </c>
      <c r="F1236" s="52">
        <v>1</v>
      </c>
      <c r="G1236" s="52">
        <v>1</v>
      </c>
    </row>
    <row r="1237" spans="1:12">
      <c r="A1237" t="s">
        <v>422</v>
      </c>
      <c r="B1237" t="s">
        <v>57</v>
      </c>
      <c r="C1237" s="52">
        <v>1</v>
      </c>
      <c r="D1237" s="52">
        <v>1</v>
      </c>
      <c r="E1237" s="52">
        <v>1</v>
      </c>
      <c r="F1237" s="52">
        <v>1</v>
      </c>
      <c r="G1237" s="52">
        <v>1</v>
      </c>
    </row>
    <row r="1238" spans="1:12">
      <c r="A1238" t="s">
        <v>645</v>
      </c>
      <c r="B1238" t="s">
        <v>57</v>
      </c>
      <c r="C1238" s="52" t="s">
        <v>107</v>
      </c>
      <c r="D1238" s="52" t="s">
        <v>107</v>
      </c>
      <c r="E1238" s="52">
        <v>1</v>
      </c>
      <c r="F1238" s="52">
        <v>0</v>
      </c>
      <c r="G1238" s="52">
        <v>1</v>
      </c>
      <c r="K1238" t="s">
        <v>1624</v>
      </c>
    </row>
    <row r="1239" spans="1:12">
      <c r="A1239" t="s">
        <v>424</v>
      </c>
      <c r="B1239" t="s">
        <v>57</v>
      </c>
      <c r="C1239" s="52">
        <v>1</v>
      </c>
      <c r="D1239" s="52">
        <v>1</v>
      </c>
      <c r="E1239" s="52">
        <v>1</v>
      </c>
      <c r="F1239" s="52">
        <v>1</v>
      </c>
      <c r="G1239" s="52">
        <v>1</v>
      </c>
    </row>
    <row r="1240" spans="1:12">
      <c r="A1240" t="s">
        <v>529</v>
      </c>
      <c r="B1240" t="s">
        <v>57</v>
      </c>
      <c r="C1240" s="52" t="s">
        <v>107</v>
      </c>
      <c r="D1240" s="52" t="s">
        <v>107</v>
      </c>
      <c r="E1240" s="52">
        <v>1</v>
      </c>
      <c r="F1240" s="52">
        <v>0</v>
      </c>
      <c r="G1240" s="52">
        <v>0</v>
      </c>
      <c r="K1240" t="s">
        <v>1625</v>
      </c>
    </row>
    <row r="1241" spans="1:12">
      <c r="A1241" t="s">
        <v>428</v>
      </c>
      <c r="B1241" t="s">
        <v>57</v>
      </c>
      <c r="C1241" s="52">
        <v>1</v>
      </c>
      <c r="D1241" s="52">
        <v>1</v>
      </c>
      <c r="E1241" s="52">
        <v>1</v>
      </c>
      <c r="F1241" s="52">
        <v>1</v>
      </c>
      <c r="G1241" s="52">
        <v>1</v>
      </c>
    </row>
    <row r="1242" spans="1:12">
      <c r="A1242" t="s">
        <v>435</v>
      </c>
      <c r="B1242" t="s">
        <v>57</v>
      </c>
      <c r="C1242" s="52">
        <v>1</v>
      </c>
      <c r="D1242" s="52">
        <v>1</v>
      </c>
      <c r="E1242" s="52">
        <v>1</v>
      </c>
      <c r="F1242" s="52">
        <v>1</v>
      </c>
      <c r="G1242" s="52">
        <v>1</v>
      </c>
      <c r="I1242" s="52" t="s">
        <v>1455</v>
      </c>
      <c r="K1242" t="s">
        <v>1626</v>
      </c>
    </row>
    <row r="1243" spans="1:12">
      <c r="A1243" t="s">
        <v>439</v>
      </c>
      <c r="B1243" t="s">
        <v>57</v>
      </c>
      <c r="C1243" s="52">
        <v>1</v>
      </c>
      <c r="D1243" s="52">
        <v>1</v>
      </c>
      <c r="E1243" s="52">
        <v>1</v>
      </c>
      <c r="F1243" s="52">
        <v>1</v>
      </c>
      <c r="G1243" s="52">
        <v>1</v>
      </c>
    </row>
    <row r="1244" spans="1:12">
      <c r="A1244" t="s">
        <v>440</v>
      </c>
      <c r="B1244" t="s">
        <v>57</v>
      </c>
      <c r="C1244" s="52">
        <v>1</v>
      </c>
      <c r="D1244" s="52">
        <v>1</v>
      </c>
      <c r="E1244" s="52">
        <v>0</v>
      </c>
      <c r="F1244" s="52">
        <v>1</v>
      </c>
      <c r="G1244" s="52">
        <v>0</v>
      </c>
      <c r="I1244" s="52" t="s">
        <v>1627</v>
      </c>
      <c r="J1244" t="s">
        <v>1628</v>
      </c>
      <c r="K1244" t="s">
        <v>1629</v>
      </c>
    </row>
    <row r="1245" spans="1:12">
      <c r="A1245" t="s">
        <v>1630</v>
      </c>
      <c r="B1245" t="s">
        <v>57</v>
      </c>
      <c r="C1245" s="52">
        <v>1</v>
      </c>
      <c r="D1245" s="52">
        <v>1</v>
      </c>
      <c r="E1245" s="52">
        <v>1</v>
      </c>
      <c r="F1245" s="52">
        <v>1</v>
      </c>
      <c r="G1245" s="52">
        <v>0</v>
      </c>
      <c r="I1245" s="52" t="s">
        <v>1627</v>
      </c>
      <c r="J1245" t="s">
        <v>1631</v>
      </c>
      <c r="K1245" t="s">
        <v>1632</v>
      </c>
    </row>
    <row r="1246" spans="1:12">
      <c r="A1246" t="s">
        <v>446</v>
      </c>
      <c r="B1246" t="s">
        <v>57</v>
      </c>
      <c r="C1246" s="52" t="s">
        <v>107</v>
      </c>
      <c r="D1246" s="52" t="s">
        <v>107</v>
      </c>
      <c r="E1246" s="52">
        <v>1</v>
      </c>
      <c r="F1246" s="52">
        <v>0</v>
      </c>
      <c r="G1246" s="52">
        <v>0</v>
      </c>
      <c r="K1246" t="s">
        <v>1633</v>
      </c>
    </row>
    <row r="1247" spans="1:12">
      <c r="A1247" t="s">
        <v>533</v>
      </c>
      <c r="B1247" t="s">
        <v>57</v>
      </c>
      <c r="C1247" s="52">
        <v>1</v>
      </c>
      <c r="D1247" s="52">
        <v>0</v>
      </c>
      <c r="E1247" s="52">
        <v>1</v>
      </c>
      <c r="F1247" s="52">
        <v>1</v>
      </c>
      <c r="G1247" s="52">
        <v>1</v>
      </c>
      <c r="J1247" t="s">
        <v>1634</v>
      </c>
      <c r="K1247" t="s">
        <v>1635</v>
      </c>
      <c r="L1247" t="s">
        <v>1636</v>
      </c>
    </row>
    <row r="1248" spans="1:12">
      <c r="A1248" t="s">
        <v>1025</v>
      </c>
      <c r="B1248" t="s">
        <v>57</v>
      </c>
      <c r="C1248" s="52" t="s">
        <v>107</v>
      </c>
      <c r="D1248" s="52" t="s">
        <v>107</v>
      </c>
      <c r="E1248" s="52">
        <v>1</v>
      </c>
      <c r="F1248" s="52">
        <v>0</v>
      </c>
      <c r="G1248" s="52">
        <v>0</v>
      </c>
      <c r="K1248" t="s">
        <v>1637</v>
      </c>
    </row>
    <row r="1249" spans="1:12">
      <c r="A1249" t="s">
        <v>450</v>
      </c>
      <c r="B1249" t="s">
        <v>57</v>
      </c>
      <c r="C1249" s="52">
        <v>1</v>
      </c>
      <c r="D1249" s="52">
        <v>1</v>
      </c>
      <c r="E1249" s="52">
        <v>1</v>
      </c>
      <c r="F1249" s="52">
        <v>1</v>
      </c>
      <c r="G1249" s="52">
        <v>1</v>
      </c>
      <c r="J1249" t="s">
        <v>1638</v>
      </c>
      <c r="K1249" t="s">
        <v>1639</v>
      </c>
    </row>
    <row r="1250" spans="1:12">
      <c r="A1250" t="s">
        <v>452</v>
      </c>
      <c r="B1250" t="s">
        <v>57</v>
      </c>
      <c r="C1250" s="52" t="s">
        <v>107</v>
      </c>
      <c r="D1250" s="52" t="s">
        <v>107</v>
      </c>
      <c r="E1250" s="52">
        <v>1</v>
      </c>
      <c r="F1250" s="52">
        <v>1</v>
      </c>
      <c r="G1250" s="52">
        <v>1</v>
      </c>
      <c r="K1250" t="s">
        <v>1640</v>
      </c>
    </row>
    <row r="1251" spans="1:12">
      <c r="A1251" t="s">
        <v>454</v>
      </c>
      <c r="B1251" t="s">
        <v>57</v>
      </c>
      <c r="C1251" s="52" t="s">
        <v>107</v>
      </c>
      <c r="D1251" s="52" t="s">
        <v>107</v>
      </c>
      <c r="E1251" s="52">
        <v>1</v>
      </c>
      <c r="F1251" s="52">
        <v>1</v>
      </c>
      <c r="G1251" s="52">
        <v>1</v>
      </c>
      <c r="K1251" t="s">
        <v>1641</v>
      </c>
    </row>
    <row r="1252" spans="1:12">
      <c r="A1252" t="s">
        <v>1298</v>
      </c>
      <c r="B1252" t="s">
        <v>57</v>
      </c>
      <c r="C1252" s="52">
        <v>1</v>
      </c>
      <c r="D1252" s="52">
        <v>1</v>
      </c>
      <c r="E1252" s="52">
        <v>1</v>
      </c>
      <c r="F1252" s="52">
        <v>1</v>
      </c>
      <c r="G1252" s="52">
        <v>1</v>
      </c>
    </row>
    <row r="1253" spans="1:12">
      <c r="A1253" s="5" t="s">
        <v>1642</v>
      </c>
      <c r="B1253" t="s">
        <v>57</v>
      </c>
      <c r="C1253" s="52" t="s">
        <v>107</v>
      </c>
      <c r="D1253" s="52" t="s">
        <v>107</v>
      </c>
      <c r="E1253" s="52" t="s">
        <v>107</v>
      </c>
      <c r="F1253" s="52" t="s">
        <v>107</v>
      </c>
      <c r="G1253" s="52">
        <v>1</v>
      </c>
      <c r="H1253" s="63" t="s">
        <v>1638</v>
      </c>
    </row>
    <row r="1254" spans="1:12">
      <c r="A1254" t="s">
        <v>456</v>
      </c>
      <c r="B1254" t="s">
        <v>57</v>
      </c>
      <c r="C1254" s="52" t="s">
        <v>107</v>
      </c>
      <c r="D1254" s="52">
        <v>1</v>
      </c>
      <c r="E1254" s="52">
        <v>1</v>
      </c>
      <c r="F1254" s="52">
        <v>1</v>
      </c>
      <c r="G1254" s="52">
        <v>1</v>
      </c>
      <c r="K1254" t="s">
        <v>1643</v>
      </c>
    </row>
    <row r="1255" spans="1:12">
      <c r="A1255" t="s">
        <v>457</v>
      </c>
      <c r="B1255" t="s">
        <v>57</v>
      </c>
      <c r="C1255" s="52">
        <v>1</v>
      </c>
      <c r="D1255" s="52">
        <v>1</v>
      </c>
      <c r="E1255" s="52">
        <v>1</v>
      </c>
      <c r="F1255" s="52">
        <v>1</v>
      </c>
      <c r="G1255" s="52">
        <v>1</v>
      </c>
      <c r="J1255" t="s">
        <v>1644</v>
      </c>
      <c r="K1255" t="s">
        <v>1645</v>
      </c>
      <c r="L1255" t="s">
        <v>1646</v>
      </c>
    </row>
    <row r="1256" spans="1:12">
      <c r="A1256" t="s">
        <v>753</v>
      </c>
      <c r="B1256" t="s">
        <v>57</v>
      </c>
      <c r="C1256" s="52">
        <v>1</v>
      </c>
      <c r="D1256" s="52">
        <v>1</v>
      </c>
      <c r="E1256" s="52">
        <v>1</v>
      </c>
      <c r="F1256" s="52">
        <v>1</v>
      </c>
      <c r="G1256" s="52">
        <v>1</v>
      </c>
      <c r="J1256" t="s">
        <v>1647</v>
      </c>
      <c r="K1256" t="s">
        <v>1648</v>
      </c>
    </row>
    <row r="1257" spans="1:12">
      <c r="A1257" t="s">
        <v>465</v>
      </c>
      <c r="B1257" t="s">
        <v>57</v>
      </c>
      <c r="C1257" s="52">
        <v>1</v>
      </c>
      <c r="D1257" s="52">
        <v>1</v>
      </c>
      <c r="E1257" s="52">
        <v>1</v>
      </c>
      <c r="F1257" s="52">
        <v>1</v>
      </c>
      <c r="G1257" s="52">
        <v>1</v>
      </c>
      <c r="L1257" t="s">
        <v>607</v>
      </c>
    </row>
    <row r="1258" spans="1:12">
      <c r="A1258" t="s">
        <v>468</v>
      </c>
      <c r="B1258" t="s">
        <v>57</v>
      </c>
      <c r="C1258" s="52">
        <v>1</v>
      </c>
      <c r="D1258" s="52">
        <v>1</v>
      </c>
      <c r="E1258" s="52">
        <v>1</v>
      </c>
      <c r="F1258" s="52">
        <v>1</v>
      </c>
      <c r="G1258" s="52">
        <v>1</v>
      </c>
    </row>
    <row r="1259" spans="1:12">
      <c r="A1259" t="s">
        <v>663</v>
      </c>
      <c r="B1259" t="s">
        <v>57</v>
      </c>
      <c r="C1259" s="52" t="s">
        <v>107</v>
      </c>
      <c r="D1259" s="52">
        <v>1</v>
      </c>
      <c r="E1259" s="52">
        <v>1</v>
      </c>
      <c r="F1259" s="52">
        <v>1</v>
      </c>
      <c r="G1259" s="52">
        <v>1</v>
      </c>
      <c r="K1259">
        <v>61</v>
      </c>
    </row>
    <row r="1260" spans="1:12">
      <c r="A1260" t="s">
        <v>546</v>
      </c>
      <c r="B1260" t="s">
        <v>57</v>
      </c>
      <c r="C1260" s="52" t="s">
        <v>107</v>
      </c>
      <c r="D1260" s="52">
        <v>1</v>
      </c>
      <c r="E1260" s="52">
        <v>0</v>
      </c>
      <c r="F1260" s="52">
        <v>0</v>
      </c>
      <c r="G1260" s="52">
        <v>0</v>
      </c>
    </row>
    <row r="1261" spans="1:12">
      <c r="A1261" t="s">
        <v>470</v>
      </c>
      <c r="B1261" t="s">
        <v>57</v>
      </c>
      <c r="C1261" s="52" t="s">
        <v>107</v>
      </c>
      <c r="D1261" s="52">
        <v>1</v>
      </c>
      <c r="E1261" s="52">
        <v>1</v>
      </c>
      <c r="F1261" s="52">
        <v>1</v>
      </c>
      <c r="G1261" s="52">
        <v>1</v>
      </c>
      <c r="K1261">
        <v>47</v>
      </c>
    </row>
    <row r="1262" spans="1:12">
      <c r="A1262" t="s">
        <v>552</v>
      </c>
      <c r="B1262" t="s">
        <v>57</v>
      </c>
      <c r="C1262" s="52">
        <v>1</v>
      </c>
      <c r="D1262" s="52">
        <v>1</v>
      </c>
      <c r="E1262" s="52">
        <v>1</v>
      </c>
      <c r="F1262" s="52">
        <v>0</v>
      </c>
      <c r="G1262" s="52">
        <v>1</v>
      </c>
    </row>
    <row r="1263" spans="1:12">
      <c r="A1263" t="s">
        <v>609</v>
      </c>
      <c r="B1263" t="s">
        <v>57</v>
      </c>
      <c r="C1263" s="52">
        <v>1</v>
      </c>
      <c r="D1263" s="52">
        <v>1</v>
      </c>
      <c r="E1263" s="52">
        <v>1</v>
      </c>
      <c r="F1263" s="52">
        <v>1</v>
      </c>
      <c r="G1263" s="52">
        <v>0</v>
      </c>
      <c r="J1263" t="s">
        <v>1649</v>
      </c>
      <c r="K1263">
        <v>51</v>
      </c>
      <c r="L1263" t="s">
        <v>610</v>
      </c>
    </row>
    <row r="1264" spans="1:12">
      <c r="A1264" t="s">
        <v>473</v>
      </c>
      <c r="B1264" t="s">
        <v>57</v>
      </c>
      <c r="C1264" s="52" t="s">
        <v>107</v>
      </c>
      <c r="D1264" s="52">
        <v>1</v>
      </c>
      <c r="E1264" s="52">
        <v>1</v>
      </c>
      <c r="F1264" s="52">
        <v>1</v>
      </c>
      <c r="G1264" s="52">
        <v>1</v>
      </c>
      <c r="K1264" t="s">
        <v>1650</v>
      </c>
    </row>
    <row r="1265" spans="1:12">
      <c r="A1265" t="s">
        <v>475</v>
      </c>
      <c r="B1265" t="s">
        <v>57</v>
      </c>
      <c r="C1265" s="52">
        <v>1</v>
      </c>
      <c r="D1265" s="52">
        <v>0</v>
      </c>
      <c r="E1265" s="52">
        <v>1</v>
      </c>
      <c r="F1265" s="52">
        <v>0</v>
      </c>
      <c r="G1265" s="52">
        <v>1</v>
      </c>
    </row>
    <row r="1266" spans="1:12">
      <c r="A1266" t="s">
        <v>853</v>
      </c>
      <c r="B1266" t="s">
        <v>57</v>
      </c>
      <c r="C1266" s="52" t="s">
        <v>107</v>
      </c>
      <c r="D1266" s="52" t="s">
        <v>107</v>
      </c>
      <c r="E1266" s="52">
        <v>1</v>
      </c>
      <c r="F1266" s="52">
        <v>1</v>
      </c>
      <c r="G1266" s="52">
        <v>1</v>
      </c>
      <c r="J1266" t="s">
        <v>1651</v>
      </c>
      <c r="K1266" t="s">
        <v>1652</v>
      </c>
    </row>
    <row r="1267" spans="1:12">
      <c r="A1267" t="s">
        <v>477</v>
      </c>
      <c r="B1267" t="s">
        <v>57</v>
      </c>
      <c r="C1267" s="52">
        <v>1</v>
      </c>
      <c r="D1267" s="52">
        <v>1</v>
      </c>
      <c r="E1267" s="52">
        <v>1</v>
      </c>
      <c r="F1267" s="52">
        <v>1</v>
      </c>
      <c r="G1267" s="52">
        <v>1</v>
      </c>
    </row>
    <row r="1268" spans="1:12">
      <c r="A1268" t="s">
        <v>480</v>
      </c>
      <c r="B1268" t="s">
        <v>57</v>
      </c>
      <c r="C1268" s="52">
        <v>1</v>
      </c>
      <c r="D1268" s="52">
        <v>1</v>
      </c>
      <c r="E1268" s="52">
        <v>1</v>
      </c>
      <c r="F1268" s="52">
        <v>1</v>
      </c>
      <c r="G1268" s="52">
        <v>1</v>
      </c>
      <c r="L1268" t="s">
        <v>481</v>
      </c>
    </row>
    <row r="1269" spans="1:12">
      <c r="A1269" t="s">
        <v>558</v>
      </c>
      <c r="B1269" t="s">
        <v>57</v>
      </c>
      <c r="C1269" s="52" t="s">
        <v>107</v>
      </c>
      <c r="D1269" s="52" t="s">
        <v>107</v>
      </c>
      <c r="E1269" s="52">
        <v>1</v>
      </c>
      <c r="F1269" s="52">
        <v>0</v>
      </c>
      <c r="G1269" s="52">
        <v>0</v>
      </c>
      <c r="K1269" t="s">
        <v>1653</v>
      </c>
      <c r="L1269" t="s">
        <v>1654</v>
      </c>
    </row>
    <row r="1270" spans="1:12">
      <c r="A1270" t="s">
        <v>485</v>
      </c>
      <c r="B1270" t="s">
        <v>57</v>
      </c>
      <c r="C1270" s="52">
        <v>1</v>
      </c>
      <c r="D1270" s="52">
        <v>1</v>
      </c>
      <c r="E1270" s="52">
        <v>1</v>
      </c>
      <c r="F1270" s="52">
        <v>1</v>
      </c>
      <c r="G1270" s="52">
        <v>1</v>
      </c>
    </row>
    <row r="1271" spans="1:12">
      <c r="A1271" t="s">
        <v>1655</v>
      </c>
      <c r="B1271" t="s">
        <v>57</v>
      </c>
      <c r="C1271" s="52" t="s">
        <v>107</v>
      </c>
      <c r="D1271" s="52" t="s">
        <v>107</v>
      </c>
      <c r="E1271" s="52">
        <v>1</v>
      </c>
      <c r="F1271" s="52">
        <v>0</v>
      </c>
      <c r="G1271" s="52">
        <v>0</v>
      </c>
      <c r="K1271" t="s">
        <v>1656</v>
      </c>
    </row>
    <row r="1272" spans="1:12">
      <c r="A1272" t="s">
        <v>679</v>
      </c>
      <c r="B1272" t="s">
        <v>57</v>
      </c>
      <c r="C1272" s="52">
        <v>1</v>
      </c>
      <c r="D1272" s="52">
        <v>1</v>
      </c>
      <c r="E1272" s="52">
        <v>1</v>
      </c>
      <c r="F1272" s="52">
        <v>1</v>
      </c>
      <c r="G1272" s="52">
        <v>1</v>
      </c>
      <c r="J1272" t="s">
        <v>1657</v>
      </c>
      <c r="K1272" t="s">
        <v>1658</v>
      </c>
    </row>
    <row r="1273" spans="1:12">
      <c r="A1273" t="s">
        <v>859</v>
      </c>
      <c r="B1273" t="s">
        <v>57</v>
      </c>
      <c r="C1273" s="52" t="s">
        <v>107</v>
      </c>
      <c r="D1273" s="52">
        <v>1</v>
      </c>
      <c r="E1273" s="52">
        <v>0</v>
      </c>
      <c r="F1273" s="52">
        <v>1</v>
      </c>
      <c r="G1273" s="52">
        <v>1</v>
      </c>
      <c r="K1273">
        <v>46</v>
      </c>
    </row>
    <row r="1274" spans="1:12">
      <c r="A1274" t="s">
        <v>1659</v>
      </c>
      <c r="B1274" t="s">
        <v>72</v>
      </c>
      <c r="C1274" s="52">
        <v>1</v>
      </c>
      <c r="D1274" s="52">
        <v>0</v>
      </c>
      <c r="E1274" s="52">
        <v>0</v>
      </c>
      <c r="F1274" s="52">
        <v>0</v>
      </c>
      <c r="G1274" s="52">
        <v>0</v>
      </c>
    </row>
    <row r="1275" spans="1:12">
      <c r="A1275" t="s">
        <v>561</v>
      </c>
      <c r="B1275" t="s">
        <v>72</v>
      </c>
      <c r="C1275" s="52">
        <v>1</v>
      </c>
      <c r="D1275" s="52">
        <v>1</v>
      </c>
      <c r="E1275" s="52">
        <v>0</v>
      </c>
      <c r="F1275" s="52">
        <v>1</v>
      </c>
      <c r="G1275" s="52">
        <v>1</v>
      </c>
    </row>
    <row r="1276" spans="1:12">
      <c r="A1276" t="s">
        <v>867</v>
      </c>
      <c r="B1276" t="s">
        <v>72</v>
      </c>
      <c r="C1276" s="52" t="s">
        <v>107</v>
      </c>
      <c r="D1276" s="52">
        <v>1</v>
      </c>
      <c r="E1276" s="52">
        <v>0</v>
      </c>
      <c r="F1276" s="52">
        <v>0</v>
      </c>
      <c r="G1276" s="52">
        <v>0</v>
      </c>
    </row>
    <row r="1277" spans="1:12">
      <c r="A1277" t="s">
        <v>384</v>
      </c>
      <c r="B1277" t="s">
        <v>72</v>
      </c>
      <c r="C1277" s="52">
        <v>1</v>
      </c>
      <c r="D1277" s="52">
        <v>1</v>
      </c>
      <c r="E1277" s="52">
        <v>1</v>
      </c>
      <c r="F1277" s="52">
        <v>1</v>
      </c>
      <c r="G1277" s="52">
        <v>0</v>
      </c>
    </row>
    <row r="1278" spans="1:12">
      <c r="A1278" t="s">
        <v>685</v>
      </c>
      <c r="B1278" t="s">
        <v>72</v>
      </c>
      <c r="C1278" s="52" t="s">
        <v>107</v>
      </c>
      <c r="D1278" s="52">
        <v>1</v>
      </c>
      <c r="E1278" s="52">
        <v>0</v>
      </c>
      <c r="F1278" s="52">
        <v>0</v>
      </c>
      <c r="G1278" s="52">
        <v>0</v>
      </c>
    </row>
    <row r="1279" spans="1:12">
      <c r="A1279" t="s">
        <v>1660</v>
      </c>
      <c r="B1279" t="s">
        <v>72</v>
      </c>
      <c r="C1279" s="52" t="s">
        <v>107</v>
      </c>
      <c r="D1279" s="52" t="s">
        <v>107</v>
      </c>
      <c r="E1279" s="52">
        <v>1</v>
      </c>
      <c r="F1279" s="52">
        <v>1</v>
      </c>
      <c r="G1279" s="52">
        <v>0</v>
      </c>
      <c r="K1279" t="s">
        <v>1661</v>
      </c>
    </row>
    <row r="1280" spans="1:12">
      <c r="A1280" t="s">
        <v>385</v>
      </c>
      <c r="B1280" t="s">
        <v>72</v>
      </c>
      <c r="C1280" s="52">
        <v>1</v>
      </c>
      <c r="D1280" s="52">
        <v>1</v>
      </c>
      <c r="E1280" s="52">
        <v>1</v>
      </c>
      <c r="F1280" s="52">
        <v>1</v>
      </c>
      <c r="G1280" s="52">
        <v>1</v>
      </c>
    </row>
    <row r="1281" spans="1:12">
      <c r="A1281" t="s">
        <v>562</v>
      </c>
      <c r="B1281" t="s">
        <v>72</v>
      </c>
      <c r="C1281" s="52" t="s">
        <v>107</v>
      </c>
      <c r="D1281" s="52" t="s">
        <v>107</v>
      </c>
      <c r="E1281" s="52" t="s">
        <v>107</v>
      </c>
      <c r="F1281" s="52">
        <v>1</v>
      </c>
      <c r="G1281" s="52">
        <v>0</v>
      </c>
      <c r="J1281" t="s">
        <v>1662</v>
      </c>
      <c r="L1281" t="s">
        <v>1663</v>
      </c>
    </row>
    <row r="1282" spans="1:12">
      <c r="A1282" t="s">
        <v>966</v>
      </c>
      <c r="B1282" t="s">
        <v>72</v>
      </c>
      <c r="C1282" s="52" t="s">
        <v>107</v>
      </c>
      <c r="D1282" s="52">
        <v>1</v>
      </c>
      <c r="E1282" s="52">
        <v>0</v>
      </c>
      <c r="F1282" s="52">
        <v>1</v>
      </c>
      <c r="G1282" s="52">
        <v>0</v>
      </c>
      <c r="K1282" t="s">
        <v>1664</v>
      </c>
    </row>
    <row r="1283" spans="1:12">
      <c r="A1283" t="s">
        <v>386</v>
      </c>
      <c r="B1283" t="s">
        <v>72</v>
      </c>
      <c r="C1283" s="52" t="s">
        <v>107</v>
      </c>
      <c r="D1283" s="52" t="s">
        <v>107</v>
      </c>
      <c r="E1283" s="52">
        <v>1</v>
      </c>
      <c r="F1283" s="52">
        <v>1</v>
      </c>
      <c r="G1283" s="52">
        <v>0</v>
      </c>
      <c r="J1283" t="s">
        <v>1665</v>
      </c>
      <c r="K1283" t="s">
        <v>1666</v>
      </c>
    </row>
    <row r="1284" spans="1:12">
      <c r="A1284" t="s">
        <v>389</v>
      </c>
      <c r="B1284" t="s">
        <v>72</v>
      </c>
      <c r="C1284" s="52">
        <v>1</v>
      </c>
      <c r="D1284" s="52">
        <v>1</v>
      </c>
      <c r="E1284" s="52">
        <v>1</v>
      </c>
      <c r="F1284" s="52">
        <v>1</v>
      </c>
      <c r="G1284" s="52">
        <v>1</v>
      </c>
    </row>
    <row r="1285" spans="1:12">
      <c r="A1285" t="s">
        <v>691</v>
      </c>
      <c r="B1285" t="s">
        <v>72</v>
      </c>
      <c r="C1285" s="52" t="s">
        <v>107</v>
      </c>
      <c r="D1285" s="52" t="s">
        <v>107</v>
      </c>
      <c r="E1285" s="52">
        <v>1</v>
      </c>
      <c r="F1285" s="52">
        <v>1</v>
      </c>
      <c r="G1285" s="52">
        <v>0</v>
      </c>
      <c r="J1285" t="s">
        <v>1667</v>
      </c>
      <c r="K1285" t="s">
        <v>1668</v>
      </c>
    </row>
    <row r="1286" spans="1:12">
      <c r="A1286" t="s">
        <v>501</v>
      </c>
      <c r="B1286" t="s">
        <v>72</v>
      </c>
      <c r="C1286" s="52">
        <v>1</v>
      </c>
      <c r="D1286" s="52">
        <v>1</v>
      </c>
      <c r="E1286" s="52">
        <v>1</v>
      </c>
      <c r="F1286" s="52">
        <v>1</v>
      </c>
      <c r="G1286" s="52">
        <v>1</v>
      </c>
      <c r="I1286" s="52" t="s">
        <v>1669</v>
      </c>
      <c r="J1286" t="s">
        <v>1670</v>
      </c>
      <c r="K1286" t="s">
        <v>1671</v>
      </c>
      <c r="L1286" t="s">
        <v>1672</v>
      </c>
    </row>
    <row r="1287" spans="1:12">
      <c r="A1287" t="s">
        <v>504</v>
      </c>
      <c r="B1287" t="s">
        <v>72</v>
      </c>
      <c r="C1287" s="52">
        <v>1</v>
      </c>
      <c r="D1287" s="52">
        <v>1</v>
      </c>
      <c r="E1287" s="52">
        <v>0</v>
      </c>
      <c r="F1287" s="52">
        <v>1</v>
      </c>
      <c r="G1287" s="52">
        <v>1</v>
      </c>
    </row>
    <row r="1288" spans="1:12">
      <c r="A1288" t="s">
        <v>505</v>
      </c>
      <c r="B1288" t="s">
        <v>72</v>
      </c>
      <c r="C1288" s="52">
        <v>1</v>
      </c>
      <c r="D1288" s="52">
        <v>1</v>
      </c>
      <c r="E1288" s="52">
        <v>1</v>
      </c>
      <c r="F1288" s="52">
        <v>0</v>
      </c>
      <c r="G1288" s="52">
        <v>0</v>
      </c>
    </row>
    <row r="1289" spans="1:12">
      <c r="A1289" t="s">
        <v>937</v>
      </c>
      <c r="B1289" t="s">
        <v>72</v>
      </c>
      <c r="C1289" s="52">
        <v>1</v>
      </c>
      <c r="D1289" s="52">
        <v>0</v>
      </c>
      <c r="E1289" s="52">
        <v>0</v>
      </c>
      <c r="F1289" s="52">
        <v>0</v>
      </c>
      <c r="G1289" s="52">
        <v>0</v>
      </c>
    </row>
    <row r="1290" spans="1:12">
      <c r="A1290" t="s">
        <v>1673</v>
      </c>
      <c r="B1290" t="s">
        <v>72</v>
      </c>
      <c r="C1290" s="52">
        <v>1</v>
      </c>
      <c r="D1290" s="52">
        <v>0</v>
      </c>
      <c r="E1290" s="52">
        <v>0</v>
      </c>
      <c r="F1290" s="52">
        <v>1</v>
      </c>
      <c r="G1290" s="52">
        <v>0</v>
      </c>
    </row>
    <row r="1291" spans="1:12">
      <c r="A1291" t="s">
        <v>1674</v>
      </c>
      <c r="B1291" t="s">
        <v>72</v>
      </c>
      <c r="C1291" s="52" t="s">
        <v>107</v>
      </c>
      <c r="D1291" s="52">
        <v>1</v>
      </c>
      <c r="E1291" s="52">
        <v>0</v>
      </c>
      <c r="F1291" s="52">
        <v>1</v>
      </c>
      <c r="G1291" s="52">
        <v>1</v>
      </c>
    </row>
    <row r="1292" spans="1:12">
      <c r="A1292" t="s">
        <v>399</v>
      </c>
      <c r="B1292" t="s">
        <v>72</v>
      </c>
      <c r="C1292" s="52">
        <v>1</v>
      </c>
      <c r="D1292" s="52">
        <v>1</v>
      </c>
      <c r="E1292" s="52">
        <v>1</v>
      </c>
      <c r="F1292" s="52">
        <v>1</v>
      </c>
      <c r="G1292" s="52">
        <v>1</v>
      </c>
    </row>
    <row r="1293" spans="1:12">
      <c r="A1293" t="s">
        <v>509</v>
      </c>
      <c r="B1293" t="s">
        <v>72</v>
      </c>
      <c r="C1293" s="52" t="s">
        <v>107</v>
      </c>
      <c r="D1293" s="52" t="s">
        <v>107</v>
      </c>
      <c r="E1293" s="52">
        <v>1</v>
      </c>
      <c r="F1293" s="52">
        <v>0</v>
      </c>
      <c r="G1293" s="52">
        <v>0</v>
      </c>
      <c r="K1293" t="s">
        <v>1675</v>
      </c>
      <c r="L1293" t="s">
        <v>1491</v>
      </c>
    </row>
    <row r="1294" spans="1:12">
      <c r="A1294" t="s">
        <v>1431</v>
      </c>
      <c r="B1294" t="s">
        <v>72</v>
      </c>
      <c r="C1294" s="52" t="s">
        <v>107</v>
      </c>
      <c r="D1294" s="52" t="s">
        <v>107</v>
      </c>
      <c r="E1294" s="52" t="s">
        <v>107</v>
      </c>
      <c r="F1294" s="52">
        <v>1</v>
      </c>
      <c r="G1294" s="52">
        <v>0</v>
      </c>
      <c r="J1294" t="s">
        <v>1676</v>
      </c>
    </row>
    <row r="1295" spans="1:12">
      <c r="A1295" t="s">
        <v>400</v>
      </c>
      <c r="B1295" t="s">
        <v>72</v>
      </c>
      <c r="C1295" s="52">
        <v>1</v>
      </c>
      <c r="D1295" s="52">
        <v>1</v>
      </c>
      <c r="E1295" s="52">
        <v>1</v>
      </c>
      <c r="F1295" s="52">
        <v>1</v>
      </c>
      <c r="G1295" s="52">
        <v>1</v>
      </c>
      <c r="K1295" t="s">
        <v>1677</v>
      </c>
    </row>
    <row r="1296" spans="1:12">
      <c r="A1296" t="s">
        <v>403</v>
      </c>
      <c r="B1296" t="s">
        <v>72</v>
      </c>
      <c r="C1296" s="52">
        <v>1</v>
      </c>
      <c r="D1296" s="52">
        <v>1</v>
      </c>
      <c r="E1296" s="52">
        <v>1</v>
      </c>
      <c r="F1296" s="52">
        <v>1</v>
      </c>
      <c r="G1296" s="52">
        <v>1</v>
      </c>
      <c r="H1296" s="52" t="s">
        <v>1678</v>
      </c>
    </row>
    <row r="1297" spans="1:12">
      <c r="A1297" t="s">
        <v>806</v>
      </c>
      <c r="B1297" t="s">
        <v>72</v>
      </c>
      <c r="C1297" s="52">
        <v>1</v>
      </c>
      <c r="D1297" s="52">
        <v>1</v>
      </c>
      <c r="E1297" s="52">
        <v>1</v>
      </c>
      <c r="F1297" s="52">
        <v>0</v>
      </c>
      <c r="G1297" s="52">
        <v>0</v>
      </c>
    </row>
    <row r="1298" spans="1:12">
      <c r="A1298" t="s">
        <v>1180</v>
      </c>
      <c r="B1298" t="s">
        <v>72</v>
      </c>
      <c r="C1298" s="52" t="s">
        <v>107</v>
      </c>
      <c r="D1298" s="52" t="s">
        <v>107</v>
      </c>
      <c r="E1298" s="52" t="s">
        <v>107</v>
      </c>
      <c r="F1298" s="52">
        <v>1</v>
      </c>
      <c r="G1298" s="52">
        <v>0</v>
      </c>
      <c r="J1298" t="s">
        <v>1679</v>
      </c>
    </row>
    <row r="1299" spans="1:12">
      <c r="A1299" t="s">
        <v>406</v>
      </c>
      <c r="B1299" t="s">
        <v>72</v>
      </c>
      <c r="C1299" s="52">
        <v>1</v>
      </c>
      <c r="D1299" s="52">
        <v>1</v>
      </c>
      <c r="E1299" s="52">
        <v>1</v>
      </c>
      <c r="F1299" s="52">
        <v>0</v>
      </c>
      <c r="G1299" s="52">
        <v>0</v>
      </c>
    </row>
    <row r="1300" spans="1:12">
      <c r="A1300" s="34" t="s">
        <v>989</v>
      </c>
      <c r="B1300" t="s">
        <v>72</v>
      </c>
      <c r="C1300" s="52" t="s">
        <v>107</v>
      </c>
      <c r="D1300" s="52" t="s">
        <v>107</v>
      </c>
      <c r="E1300" s="52" t="s">
        <v>107</v>
      </c>
      <c r="F1300" s="52">
        <v>1</v>
      </c>
      <c r="G1300" s="52">
        <v>0</v>
      </c>
      <c r="J1300" t="s">
        <v>1680</v>
      </c>
      <c r="L1300" t="s">
        <v>622</v>
      </c>
    </row>
    <row r="1301" spans="1:12">
      <c r="A1301" t="s">
        <v>1681</v>
      </c>
      <c r="B1301" t="s">
        <v>72</v>
      </c>
      <c r="C1301" s="52" t="s">
        <v>107</v>
      </c>
      <c r="D1301" s="52" t="s">
        <v>107</v>
      </c>
      <c r="E1301" s="52" t="s">
        <v>107</v>
      </c>
      <c r="F1301" s="52">
        <v>1</v>
      </c>
      <c r="G1301" s="52">
        <v>0</v>
      </c>
      <c r="J1301" t="s">
        <v>1682</v>
      </c>
      <c r="L1301" t="s">
        <v>1683</v>
      </c>
    </row>
    <row r="1302" spans="1:12">
      <c r="A1302" t="s">
        <v>1684</v>
      </c>
      <c r="B1302" t="s">
        <v>72</v>
      </c>
      <c r="C1302" s="52" t="s">
        <v>107</v>
      </c>
      <c r="D1302" s="52">
        <v>1</v>
      </c>
      <c r="E1302" s="52">
        <v>0</v>
      </c>
      <c r="F1302" s="52">
        <v>0</v>
      </c>
      <c r="G1302" s="52">
        <v>0</v>
      </c>
    </row>
    <row r="1303" spans="1:12">
      <c r="A1303" t="s">
        <v>701</v>
      </c>
      <c r="B1303" t="s">
        <v>72</v>
      </c>
      <c r="C1303" s="52" t="s">
        <v>107</v>
      </c>
      <c r="D1303" s="52" t="s">
        <v>107</v>
      </c>
      <c r="E1303" s="52" t="s">
        <v>107</v>
      </c>
      <c r="F1303" s="52">
        <v>1</v>
      </c>
      <c r="G1303" s="52">
        <v>0</v>
      </c>
      <c r="J1303" t="s">
        <v>1685</v>
      </c>
      <c r="L1303" t="s">
        <v>1686</v>
      </c>
    </row>
    <row r="1304" spans="1:12">
      <c r="A1304" s="34" t="s">
        <v>409</v>
      </c>
      <c r="B1304" t="s">
        <v>72</v>
      </c>
      <c r="C1304" s="52">
        <v>1</v>
      </c>
      <c r="D1304" s="52">
        <v>1</v>
      </c>
      <c r="E1304" s="52">
        <v>0</v>
      </c>
      <c r="F1304" s="52">
        <v>1</v>
      </c>
      <c r="G1304" s="52">
        <v>0</v>
      </c>
      <c r="K1304" t="s">
        <v>1687</v>
      </c>
    </row>
    <row r="1305" spans="1:12">
      <c r="A1305" t="s">
        <v>515</v>
      </c>
      <c r="B1305" t="s">
        <v>72</v>
      </c>
      <c r="C1305" s="52">
        <v>1</v>
      </c>
      <c r="D1305" s="52">
        <v>1</v>
      </c>
      <c r="E1305" s="52">
        <v>1</v>
      </c>
      <c r="F1305" s="52">
        <v>1</v>
      </c>
      <c r="G1305" s="52">
        <v>0</v>
      </c>
    </row>
    <row r="1306" spans="1:12">
      <c r="A1306" t="s">
        <v>1688</v>
      </c>
      <c r="B1306" t="s">
        <v>72</v>
      </c>
      <c r="C1306" s="52">
        <v>1</v>
      </c>
      <c r="D1306" s="52">
        <v>0</v>
      </c>
      <c r="E1306" s="52">
        <v>0</v>
      </c>
      <c r="F1306" s="52">
        <v>0</v>
      </c>
      <c r="G1306" s="52">
        <v>0</v>
      </c>
    </row>
    <row r="1307" spans="1:12">
      <c r="A1307" t="s">
        <v>1123</v>
      </c>
      <c r="B1307" t="s">
        <v>72</v>
      </c>
      <c r="C1307" s="52" t="s">
        <v>107</v>
      </c>
      <c r="D1307" s="52" t="s">
        <v>107</v>
      </c>
      <c r="E1307" s="52" t="s">
        <v>107</v>
      </c>
      <c r="F1307" s="52">
        <v>1</v>
      </c>
      <c r="G1307" s="52">
        <v>0</v>
      </c>
      <c r="J1307" t="s">
        <v>1689</v>
      </c>
    </row>
    <row r="1308" spans="1:12">
      <c r="A1308" t="s">
        <v>1259</v>
      </c>
      <c r="B1308" t="s">
        <v>72</v>
      </c>
      <c r="C1308" s="52" t="s">
        <v>107</v>
      </c>
      <c r="D1308" s="52">
        <v>1</v>
      </c>
      <c r="E1308" s="52">
        <v>0</v>
      </c>
      <c r="F1308" s="52">
        <v>0</v>
      </c>
      <c r="G1308" s="52">
        <v>0</v>
      </c>
      <c r="K1308" t="s">
        <v>1690</v>
      </c>
    </row>
    <row r="1309" spans="1:12">
      <c r="A1309" t="s">
        <v>522</v>
      </c>
      <c r="B1309" t="s">
        <v>72</v>
      </c>
      <c r="C1309" s="52" t="s">
        <v>107</v>
      </c>
      <c r="D1309" s="52" t="s">
        <v>107</v>
      </c>
      <c r="E1309" s="52" t="s">
        <v>107</v>
      </c>
      <c r="F1309" s="52">
        <v>1</v>
      </c>
      <c r="G1309" s="52">
        <v>0</v>
      </c>
      <c r="J1309" t="s">
        <v>1691</v>
      </c>
    </row>
    <row r="1310" spans="1:12">
      <c r="A1310" t="s">
        <v>642</v>
      </c>
      <c r="B1310" t="s">
        <v>72</v>
      </c>
      <c r="C1310" s="52" t="s">
        <v>107</v>
      </c>
      <c r="D1310" s="52">
        <v>1</v>
      </c>
      <c r="E1310" s="52">
        <v>1</v>
      </c>
      <c r="F1310" s="52">
        <v>1</v>
      </c>
      <c r="G1310" s="52">
        <v>1</v>
      </c>
      <c r="H1310" s="52" t="s">
        <v>1692</v>
      </c>
      <c r="I1310" s="52" t="s">
        <v>1693</v>
      </c>
      <c r="J1310" t="s">
        <v>1694</v>
      </c>
      <c r="K1310" t="s">
        <v>1695</v>
      </c>
      <c r="L1310" t="s">
        <v>1186</v>
      </c>
    </row>
    <row r="1311" spans="1:12">
      <c r="A1311" t="s">
        <v>715</v>
      </c>
      <c r="B1311" t="s">
        <v>72</v>
      </c>
      <c r="C1311" s="52">
        <v>1</v>
      </c>
      <c r="D1311" s="52">
        <v>1</v>
      </c>
      <c r="E1311" s="52">
        <v>1</v>
      </c>
      <c r="F1311" s="52">
        <v>1</v>
      </c>
      <c r="G1311" s="52">
        <v>1</v>
      </c>
      <c r="J1311" t="s">
        <v>1696</v>
      </c>
      <c r="K1311" t="s">
        <v>1697</v>
      </c>
    </row>
    <row r="1312" spans="1:12">
      <c r="A1312" t="s">
        <v>524</v>
      </c>
      <c r="B1312" t="s">
        <v>72</v>
      </c>
      <c r="C1312" s="52">
        <v>1</v>
      </c>
      <c r="D1312" s="52">
        <v>1</v>
      </c>
      <c r="E1312" s="52">
        <v>0</v>
      </c>
      <c r="F1312" s="52">
        <v>1</v>
      </c>
      <c r="G1312" s="52">
        <v>0</v>
      </c>
    </row>
    <row r="1313" spans="1:12">
      <c r="A1313" t="s">
        <v>419</v>
      </c>
      <c r="B1313" t="s">
        <v>72</v>
      </c>
      <c r="C1313" s="52">
        <v>1</v>
      </c>
      <c r="D1313" s="52">
        <v>1</v>
      </c>
      <c r="E1313" s="52">
        <v>1</v>
      </c>
      <c r="F1313" s="52">
        <v>1</v>
      </c>
      <c r="G1313" s="52">
        <v>1</v>
      </c>
    </row>
    <row r="1314" spans="1:12">
      <c r="A1314" t="s">
        <v>423</v>
      </c>
      <c r="B1314" t="s">
        <v>72</v>
      </c>
      <c r="C1314" s="52">
        <v>1</v>
      </c>
      <c r="D1314" s="52">
        <v>1</v>
      </c>
      <c r="E1314" s="52">
        <v>1</v>
      </c>
      <c r="F1314" s="52">
        <v>1</v>
      </c>
      <c r="G1314" s="52">
        <v>1</v>
      </c>
    </row>
    <row r="1315" spans="1:12">
      <c r="A1315" t="s">
        <v>424</v>
      </c>
      <c r="B1315" t="s">
        <v>72</v>
      </c>
      <c r="C1315" s="52">
        <v>1</v>
      </c>
      <c r="D1315" s="52">
        <v>1</v>
      </c>
      <c r="E1315" s="52">
        <v>1</v>
      </c>
      <c r="F1315" s="52">
        <v>1</v>
      </c>
      <c r="G1315" s="52">
        <v>1</v>
      </c>
    </row>
    <row r="1316" spans="1:12">
      <c r="A1316" t="s">
        <v>529</v>
      </c>
      <c r="B1316" t="s">
        <v>72</v>
      </c>
      <c r="C1316" s="52" t="s">
        <v>107</v>
      </c>
      <c r="D1316" s="52" t="s">
        <v>107</v>
      </c>
      <c r="E1316" s="52">
        <v>1</v>
      </c>
      <c r="F1316" s="52">
        <v>1</v>
      </c>
      <c r="G1316" s="52">
        <v>0</v>
      </c>
      <c r="K1316" t="s">
        <v>1698</v>
      </c>
    </row>
    <row r="1317" spans="1:12">
      <c r="A1317" t="s">
        <v>1699</v>
      </c>
      <c r="B1317" t="s">
        <v>72</v>
      </c>
      <c r="C1317" s="52" t="s">
        <v>107</v>
      </c>
      <c r="D1317" s="52" t="s">
        <v>107</v>
      </c>
      <c r="E1317" s="52" t="s">
        <v>107</v>
      </c>
      <c r="F1317" s="52" t="s">
        <v>107</v>
      </c>
      <c r="G1317" s="52">
        <v>1</v>
      </c>
    </row>
    <row r="1318" spans="1:12">
      <c r="A1318" t="s">
        <v>1700</v>
      </c>
      <c r="B1318" t="s">
        <v>72</v>
      </c>
      <c r="C1318" s="52" t="s">
        <v>107</v>
      </c>
      <c r="D1318" s="52">
        <v>1</v>
      </c>
      <c r="E1318" s="52">
        <v>0</v>
      </c>
      <c r="F1318" s="52">
        <v>1</v>
      </c>
      <c r="G1318" s="52">
        <v>1</v>
      </c>
    </row>
    <row r="1319" spans="1:12">
      <c r="A1319" t="s">
        <v>432</v>
      </c>
      <c r="B1319" t="s">
        <v>72</v>
      </c>
      <c r="C1319" s="52" t="s">
        <v>107</v>
      </c>
      <c r="D1319" s="52" t="s">
        <v>107</v>
      </c>
      <c r="E1319" s="52" t="s">
        <v>107</v>
      </c>
      <c r="F1319" s="52">
        <v>1</v>
      </c>
      <c r="G1319" s="52">
        <v>0</v>
      </c>
      <c r="J1319" t="s">
        <v>1701</v>
      </c>
      <c r="L1319" t="s">
        <v>1702</v>
      </c>
    </row>
    <row r="1320" spans="1:12">
      <c r="A1320" t="s">
        <v>435</v>
      </c>
      <c r="B1320" t="s">
        <v>72</v>
      </c>
      <c r="C1320" s="52">
        <v>1</v>
      </c>
      <c r="D1320" s="52">
        <v>1</v>
      </c>
      <c r="E1320" s="52">
        <v>1</v>
      </c>
      <c r="F1320" s="52">
        <v>1</v>
      </c>
      <c r="G1320" s="52">
        <v>1</v>
      </c>
      <c r="L1320" t="s">
        <v>1016</v>
      </c>
    </row>
    <row r="1321" spans="1:12">
      <c r="A1321" t="s">
        <v>439</v>
      </c>
      <c r="B1321" t="s">
        <v>72</v>
      </c>
      <c r="C1321" s="52">
        <v>1</v>
      </c>
      <c r="D1321" s="52">
        <v>0</v>
      </c>
      <c r="E1321" s="52">
        <v>1</v>
      </c>
      <c r="F1321" s="52">
        <v>1</v>
      </c>
      <c r="G1321" s="52">
        <v>1</v>
      </c>
    </row>
    <row r="1322" spans="1:12">
      <c r="A1322" t="s">
        <v>1703</v>
      </c>
      <c r="B1322" t="s">
        <v>72</v>
      </c>
      <c r="C1322" s="52">
        <v>1</v>
      </c>
      <c r="D1322" s="52">
        <v>0</v>
      </c>
      <c r="E1322" s="52">
        <v>0</v>
      </c>
      <c r="F1322" s="52">
        <v>0</v>
      </c>
      <c r="G1322" s="52">
        <v>0</v>
      </c>
    </row>
    <row r="1323" spans="1:12">
      <c r="A1323" s="34" t="s">
        <v>440</v>
      </c>
      <c r="B1323" t="s">
        <v>72</v>
      </c>
      <c r="C1323" s="52" t="s">
        <v>107</v>
      </c>
      <c r="D1323" s="52">
        <v>1</v>
      </c>
      <c r="E1323" s="52">
        <v>1</v>
      </c>
      <c r="F1323" s="52">
        <v>0</v>
      </c>
      <c r="G1323" s="52">
        <v>0</v>
      </c>
      <c r="K1323" t="s">
        <v>1704</v>
      </c>
      <c r="L1323" t="s">
        <v>1192</v>
      </c>
    </row>
    <row r="1324" spans="1:12">
      <c r="A1324" t="s">
        <v>728</v>
      </c>
      <c r="B1324" t="s">
        <v>72</v>
      </c>
      <c r="C1324" s="52">
        <v>1</v>
      </c>
      <c r="D1324" s="52">
        <v>1</v>
      </c>
      <c r="E1324" s="52">
        <v>0</v>
      </c>
      <c r="F1324" s="52">
        <v>1</v>
      </c>
      <c r="G1324" s="52">
        <v>0</v>
      </c>
      <c r="J1324" t="s">
        <v>1705</v>
      </c>
      <c r="K1324" t="s">
        <v>1678</v>
      </c>
    </row>
    <row r="1325" spans="1:12">
      <c r="A1325" t="s">
        <v>446</v>
      </c>
      <c r="B1325" t="s">
        <v>72</v>
      </c>
      <c r="C1325" s="52">
        <v>1</v>
      </c>
      <c r="D1325" s="52">
        <v>1</v>
      </c>
      <c r="E1325" s="52">
        <v>1</v>
      </c>
      <c r="F1325" s="52">
        <v>1</v>
      </c>
      <c r="G1325" s="52">
        <v>0</v>
      </c>
    </row>
    <row r="1326" spans="1:12">
      <c r="A1326" t="s">
        <v>447</v>
      </c>
      <c r="B1326" t="s">
        <v>72</v>
      </c>
      <c r="C1326" s="52" t="s">
        <v>107</v>
      </c>
      <c r="D1326" s="52">
        <v>1</v>
      </c>
      <c r="E1326" s="52">
        <v>0</v>
      </c>
      <c r="F1326" s="52">
        <v>1</v>
      </c>
      <c r="G1326" s="52">
        <v>1</v>
      </c>
      <c r="I1326" s="52" t="s">
        <v>1706</v>
      </c>
      <c r="K1326" t="s">
        <v>1707</v>
      </c>
      <c r="L1326" t="s">
        <v>601</v>
      </c>
    </row>
    <row r="1327" spans="1:12">
      <c r="A1327" t="s">
        <v>536</v>
      </c>
      <c r="B1327" t="s">
        <v>72</v>
      </c>
      <c r="C1327" s="52" t="s">
        <v>107</v>
      </c>
      <c r="D1327" s="52" t="s">
        <v>107</v>
      </c>
      <c r="E1327" s="52">
        <v>1</v>
      </c>
      <c r="F1327" s="52">
        <v>1</v>
      </c>
      <c r="G1327" s="52">
        <v>1</v>
      </c>
      <c r="K1327" t="s">
        <v>1708</v>
      </c>
    </row>
    <row r="1328" spans="1:12">
      <c r="A1328" t="s">
        <v>1277</v>
      </c>
      <c r="B1328" t="s">
        <v>72</v>
      </c>
      <c r="C1328" s="52">
        <v>1</v>
      </c>
      <c r="D1328" s="52">
        <v>0</v>
      </c>
      <c r="E1328" s="52">
        <v>0</v>
      </c>
      <c r="F1328" s="52">
        <v>0</v>
      </c>
      <c r="G1328" s="52">
        <v>0</v>
      </c>
    </row>
    <row r="1329" spans="1:12">
      <c r="A1329" t="s">
        <v>449</v>
      </c>
      <c r="B1329" t="s">
        <v>72</v>
      </c>
      <c r="C1329" s="52">
        <v>1</v>
      </c>
      <c r="D1329" s="52">
        <v>1</v>
      </c>
      <c r="E1329" s="52">
        <v>1</v>
      </c>
      <c r="F1329" s="52">
        <v>1</v>
      </c>
      <c r="G1329" s="52">
        <v>1</v>
      </c>
    </row>
    <row r="1330" spans="1:12">
      <c r="A1330" t="s">
        <v>947</v>
      </c>
      <c r="B1330" t="s">
        <v>72</v>
      </c>
      <c r="C1330" s="52" t="s">
        <v>107</v>
      </c>
      <c r="D1330" s="52">
        <v>1</v>
      </c>
      <c r="E1330" s="52">
        <v>1</v>
      </c>
      <c r="F1330" s="52">
        <v>1</v>
      </c>
      <c r="G1330" s="52">
        <v>1</v>
      </c>
      <c r="H1330" s="52" t="s">
        <v>1709</v>
      </c>
      <c r="J1330" t="s">
        <v>1710</v>
      </c>
      <c r="K1330" t="s">
        <v>1711</v>
      </c>
    </row>
    <row r="1331" spans="1:12">
      <c r="A1331" t="s">
        <v>452</v>
      </c>
      <c r="B1331" t="s">
        <v>72</v>
      </c>
      <c r="C1331" s="52" t="s">
        <v>107</v>
      </c>
      <c r="D1331" s="52" t="s">
        <v>107</v>
      </c>
      <c r="E1331" s="52">
        <v>1</v>
      </c>
      <c r="F1331" s="52">
        <v>1</v>
      </c>
      <c r="G1331" s="52">
        <v>0</v>
      </c>
      <c r="K1331" t="s">
        <v>1712</v>
      </c>
    </row>
    <row r="1332" spans="1:12">
      <c r="A1332" t="s">
        <v>454</v>
      </c>
      <c r="B1332" t="s">
        <v>72</v>
      </c>
      <c r="C1332" s="52">
        <v>1</v>
      </c>
      <c r="D1332" s="52">
        <v>1</v>
      </c>
      <c r="E1332" s="52">
        <v>1</v>
      </c>
      <c r="F1332" s="52">
        <v>1</v>
      </c>
      <c r="G1332" s="52">
        <v>1</v>
      </c>
      <c r="K1332" t="s">
        <v>1713</v>
      </c>
    </row>
    <row r="1333" spans="1:12">
      <c r="A1333" t="s">
        <v>540</v>
      </c>
      <c r="B1333" t="s">
        <v>72</v>
      </c>
      <c r="C1333" s="52">
        <v>1</v>
      </c>
      <c r="D1333" s="52">
        <v>1</v>
      </c>
      <c r="E1333" s="52">
        <v>0</v>
      </c>
      <c r="F1333" s="52">
        <v>1</v>
      </c>
      <c r="G1333" s="52">
        <v>1</v>
      </c>
    </row>
    <row r="1334" spans="1:12">
      <c r="A1334" t="s">
        <v>740</v>
      </c>
      <c r="B1334" t="s">
        <v>72</v>
      </c>
      <c r="C1334" s="52">
        <v>1</v>
      </c>
      <c r="D1334" s="52">
        <v>1</v>
      </c>
      <c r="E1334" s="52">
        <v>1</v>
      </c>
      <c r="F1334" s="52">
        <v>0</v>
      </c>
      <c r="G1334" s="52">
        <v>0</v>
      </c>
      <c r="L1334" t="s">
        <v>741</v>
      </c>
    </row>
    <row r="1335" spans="1:12">
      <c r="A1335" t="s">
        <v>742</v>
      </c>
      <c r="B1335" t="s">
        <v>72</v>
      </c>
      <c r="C1335" s="52" t="s">
        <v>107</v>
      </c>
      <c r="D1335" s="52">
        <v>1</v>
      </c>
      <c r="E1335" s="52">
        <v>0</v>
      </c>
      <c r="F1335" s="52">
        <v>0</v>
      </c>
      <c r="G1335" s="52">
        <v>0</v>
      </c>
      <c r="K1335" t="s">
        <v>1714</v>
      </c>
    </row>
    <row r="1336" spans="1:12">
      <c r="A1336" t="s">
        <v>605</v>
      </c>
      <c r="B1336" t="s">
        <v>72</v>
      </c>
      <c r="C1336" s="52" t="s">
        <v>107</v>
      </c>
      <c r="D1336" s="52">
        <v>1</v>
      </c>
      <c r="E1336" s="52">
        <v>1</v>
      </c>
      <c r="F1336" s="52">
        <v>1</v>
      </c>
      <c r="G1336" s="52">
        <v>0</v>
      </c>
      <c r="J1336" t="s">
        <v>1715</v>
      </c>
      <c r="K1336" t="s">
        <v>1716</v>
      </c>
    </row>
    <row r="1337" spans="1:12">
      <c r="A1337" t="s">
        <v>1292</v>
      </c>
      <c r="B1337" t="s">
        <v>72</v>
      </c>
      <c r="C1337" s="52" t="s">
        <v>107</v>
      </c>
      <c r="D1337" s="52">
        <v>1</v>
      </c>
      <c r="E1337" s="52">
        <v>1</v>
      </c>
      <c r="F1337" s="52">
        <v>0</v>
      </c>
      <c r="G1337" s="52">
        <v>0</v>
      </c>
      <c r="K1337" t="s">
        <v>1717</v>
      </c>
      <c r="L1337" t="s">
        <v>1718</v>
      </c>
    </row>
    <row r="1338" spans="1:12">
      <c r="A1338" t="s">
        <v>836</v>
      </c>
      <c r="B1338" t="s">
        <v>72</v>
      </c>
      <c r="C1338" s="52">
        <v>1</v>
      </c>
      <c r="D1338" s="52">
        <v>1</v>
      </c>
      <c r="E1338" s="52">
        <v>1</v>
      </c>
      <c r="F1338" s="52">
        <v>0</v>
      </c>
      <c r="G1338" s="52">
        <v>0</v>
      </c>
    </row>
    <row r="1339" spans="1:12">
      <c r="A1339" t="s">
        <v>1719</v>
      </c>
      <c r="B1339" t="s">
        <v>72</v>
      </c>
      <c r="C1339" s="52">
        <v>1</v>
      </c>
      <c r="D1339" s="52">
        <v>1</v>
      </c>
      <c r="E1339" s="52">
        <v>1</v>
      </c>
      <c r="F1339" s="52">
        <v>0</v>
      </c>
      <c r="G1339" s="52">
        <v>0</v>
      </c>
    </row>
    <row r="1340" spans="1:12">
      <c r="A1340" t="s">
        <v>746</v>
      </c>
      <c r="B1340" t="s">
        <v>72</v>
      </c>
      <c r="C1340" s="52" t="s">
        <v>107</v>
      </c>
      <c r="D1340" s="52">
        <v>1</v>
      </c>
      <c r="E1340" s="52">
        <v>1</v>
      </c>
      <c r="F1340" s="52">
        <v>0</v>
      </c>
      <c r="G1340" s="52">
        <v>1</v>
      </c>
      <c r="K1340" t="s">
        <v>1720</v>
      </c>
    </row>
    <row r="1341" spans="1:12">
      <c r="A1341" t="s">
        <v>456</v>
      </c>
      <c r="B1341" t="s">
        <v>72</v>
      </c>
      <c r="C1341" s="52" t="s">
        <v>107</v>
      </c>
      <c r="D1341" s="52">
        <v>1</v>
      </c>
      <c r="E1341" s="52">
        <v>1</v>
      </c>
      <c r="F1341" s="52">
        <v>1</v>
      </c>
      <c r="G1341" s="52">
        <v>1</v>
      </c>
      <c r="J1341" t="s">
        <v>1721</v>
      </c>
    </row>
    <row r="1342" spans="1:12">
      <c r="A1342" t="s">
        <v>457</v>
      </c>
      <c r="B1342" t="s">
        <v>72</v>
      </c>
      <c r="C1342" s="52">
        <v>1</v>
      </c>
      <c r="D1342" s="52">
        <v>0</v>
      </c>
      <c r="E1342" s="52">
        <v>1</v>
      </c>
      <c r="F1342" s="52">
        <v>1</v>
      </c>
      <c r="G1342" s="52">
        <v>1</v>
      </c>
    </row>
    <row r="1343" spans="1:12">
      <c r="A1343" t="s">
        <v>1722</v>
      </c>
      <c r="B1343" t="s">
        <v>72</v>
      </c>
      <c r="C1343" s="52">
        <v>1</v>
      </c>
      <c r="D1343" s="52">
        <v>1</v>
      </c>
      <c r="E1343" s="52">
        <v>1</v>
      </c>
      <c r="F1343" s="52">
        <v>1</v>
      </c>
      <c r="G1343" s="52">
        <v>1</v>
      </c>
      <c r="J1343" t="s">
        <v>1723</v>
      </c>
      <c r="K1343" t="s">
        <v>1724</v>
      </c>
    </row>
    <row r="1344" spans="1:12">
      <c r="A1344" t="s">
        <v>465</v>
      </c>
      <c r="B1344" t="s">
        <v>72</v>
      </c>
      <c r="C1344" s="52">
        <v>1</v>
      </c>
      <c r="D1344" s="52">
        <v>1</v>
      </c>
      <c r="E1344" s="52">
        <v>1</v>
      </c>
      <c r="F1344" s="52">
        <v>1</v>
      </c>
      <c r="G1344" s="52">
        <v>1</v>
      </c>
      <c r="J1344" t="s">
        <v>1725</v>
      </c>
      <c r="L1344" t="s">
        <v>1726</v>
      </c>
    </row>
    <row r="1345" spans="1:12">
      <c r="A1345" t="s">
        <v>468</v>
      </c>
      <c r="B1345" t="s">
        <v>72</v>
      </c>
      <c r="C1345" s="52">
        <v>1</v>
      </c>
      <c r="D1345" s="52">
        <v>1</v>
      </c>
      <c r="E1345" s="52">
        <v>1</v>
      </c>
      <c r="F1345" s="52">
        <v>1</v>
      </c>
      <c r="G1345" s="52">
        <v>0</v>
      </c>
    </row>
    <row r="1346" spans="1:12">
      <c r="A1346" t="s">
        <v>663</v>
      </c>
      <c r="B1346" t="s">
        <v>72</v>
      </c>
      <c r="C1346" s="52" t="s">
        <v>107</v>
      </c>
      <c r="D1346" s="52">
        <v>1</v>
      </c>
      <c r="E1346" s="52">
        <v>1</v>
      </c>
      <c r="F1346" s="52">
        <v>0</v>
      </c>
      <c r="G1346" s="52">
        <v>0</v>
      </c>
    </row>
    <row r="1347" spans="1:12">
      <c r="A1347" t="s">
        <v>664</v>
      </c>
      <c r="B1347" t="s">
        <v>72</v>
      </c>
      <c r="C1347" s="52">
        <v>1</v>
      </c>
      <c r="D1347" s="52">
        <v>1</v>
      </c>
      <c r="E1347" s="52">
        <v>1</v>
      </c>
      <c r="F1347" s="52">
        <v>1</v>
      </c>
      <c r="G1347" s="52">
        <v>1</v>
      </c>
      <c r="K1347" t="s">
        <v>1727</v>
      </c>
    </row>
    <row r="1348" spans="1:12">
      <c r="A1348" t="s">
        <v>546</v>
      </c>
      <c r="B1348" t="s">
        <v>72</v>
      </c>
      <c r="C1348" s="52">
        <v>1</v>
      </c>
      <c r="D1348" s="52">
        <v>1</v>
      </c>
      <c r="E1348" s="52">
        <v>1</v>
      </c>
      <c r="F1348" s="52">
        <v>1</v>
      </c>
      <c r="G1348" s="52">
        <v>1</v>
      </c>
    </row>
    <row r="1349" spans="1:12">
      <c r="A1349" t="s">
        <v>469</v>
      </c>
      <c r="B1349" t="s">
        <v>72</v>
      </c>
      <c r="C1349" s="52">
        <v>1</v>
      </c>
      <c r="D1349" s="52">
        <v>1</v>
      </c>
      <c r="E1349" s="52">
        <v>1</v>
      </c>
      <c r="F1349" s="52">
        <v>1</v>
      </c>
      <c r="G1349" s="52">
        <v>1</v>
      </c>
    </row>
    <row r="1350" spans="1:12">
      <c r="A1350" t="s">
        <v>666</v>
      </c>
      <c r="B1350" t="s">
        <v>72</v>
      </c>
      <c r="C1350" s="52" t="s">
        <v>107</v>
      </c>
      <c r="D1350" s="52">
        <v>1</v>
      </c>
      <c r="E1350" s="52">
        <v>1</v>
      </c>
      <c r="F1350" s="52">
        <v>1</v>
      </c>
      <c r="G1350" s="52">
        <v>0</v>
      </c>
    </row>
    <row r="1351" spans="1:12">
      <c r="A1351" t="s">
        <v>549</v>
      </c>
      <c r="B1351" t="s">
        <v>72</v>
      </c>
      <c r="C1351" s="52" t="s">
        <v>107</v>
      </c>
      <c r="D1351" s="52" t="s">
        <v>107</v>
      </c>
      <c r="E1351" s="52" t="s">
        <v>107</v>
      </c>
      <c r="F1351" s="52" t="s">
        <v>107</v>
      </c>
      <c r="G1351" s="52">
        <v>1</v>
      </c>
    </row>
    <row r="1352" spans="1:12">
      <c r="A1352" t="s">
        <v>1728</v>
      </c>
      <c r="B1352" t="s">
        <v>72</v>
      </c>
      <c r="C1352" s="52">
        <v>1</v>
      </c>
      <c r="D1352" s="52">
        <v>0</v>
      </c>
      <c r="E1352" s="52">
        <v>0</v>
      </c>
      <c r="F1352" s="52">
        <v>0</v>
      </c>
      <c r="G1352" s="52">
        <v>0</v>
      </c>
    </row>
    <row r="1353" spans="1:12">
      <c r="A1353" t="s">
        <v>471</v>
      </c>
      <c r="B1353" t="s">
        <v>72</v>
      </c>
      <c r="C1353" s="52" t="s">
        <v>107</v>
      </c>
      <c r="D1353" s="52">
        <v>1</v>
      </c>
      <c r="E1353" s="52">
        <v>0</v>
      </c>
      <c r="F1353" s="52">
        <v>1</v>
      </c>
      <c r="G1353" s="52">
        <v>0</v>
      </c>
    </row>
    <row r="1354" spans="1:12">
      <c r="A1354" t="s">
        <v>609</v>
      </c>
      <c r="B1354" t="s">
        <v>72</v>
      </c>
      <c r="C1354" s="52">
        <v>1</v>
      </c>
      <c r="D1354" s="52">
        <v>0</v>
      </c>
      <c r="E1354" s="52">
        <v>0</v>
      </c>
      <c r="F1354" s="52">
        <v>0</v>
      </c>
      <c r="G1354" s="52">
        <v>0</v>
      </c>
      <c r="L1354" t="s">
        <v>610</v>
      </c>
    </row>
    <row r="1355" spans="1:12">
      <c r="A1355" t="s">
        <v>475</v>
      </c>
      <c r="B1355" t="s">
        <v>72</v>
      </c>
      <c r="C1355" s="52">
        <v>1</v>
      </c>
      <c r="D1355" s="52">
        <v>1</v>
      </c>
      <c r="E1355" s="52">
        <v>1</v>
      </c>
      <c r="F1355" s="52">
        <v>1</v>
      </c>
      <c r="G1355" s="52">
        <v>1</v>
      </c>
    </row>
    <row r="1356" spans="1:12">
      <c r="A1356" t="s">
        <v>477</v>
      </c>
      <c r="B1356" t="s">
        <v>72</v>
      </c>
      <c r="C1356" s="52">
        <v>1</v>
      </c>
      <c r="D1356" s="52">
        <v>1</v>
      </c>
      <c r="E1356" s="52">
        <v>1</v>
      </c>
      <c r="F1356" s="52">
        <v>1</v>
      </c>
      <c r="G1356" s="52">
        <v>0</v>
      </c>
    </row>
    <row r="1357" spans="1:12">
      <c r="A1357" t="s">
        <v>671</v>
      </c>
      <c r="B1357" t="s">
        <v>72</v>
      </c>
      <c r="C1357" s="52" t="s">
        <v>107</v>
      </c>
      <c r="D1357" s="52" t="s">
        <v>107</v>
      </c>
      <c r="E1357" s="52" t="s">
        <v>107</v>
      </c>
      <c r="F1357" s="52">
        <v>1</v>
      </c>
      <c r="G1357" s="52">
        <v>1</v>
      </c>
    </row>
    <row r="1358" spans="1:12">
      <c r="A1358" t="s">
        <v>1157</v>
      </c>
      <c r="B1358" t="s">
        <v>72</v>
      </c>
      <c r="C1358" s="52">
        <v>1</v>
      </c>
      <c r="D1358" s="52">
        <v>1</v>
      </c>
      <c r="E1358" s="52">
        <v>1</v>
      </c>
      <c r="F1358" s="52">
        <v>1</v>
      </c>
      <c r="G1358" s="52">
        <v>0</v>
      </c>
    </row>
    <row r="1359" spans="1:12">
      <c r="A1359" t="s">
        <v>480</v>
      </c>
      <c r="B1359" t="s">
        <v>72</v>
      </c>
      <c r="C1359" s="52">
        <v>1</v>
      </c>
      <c r="D1359" s="52">
        <v>1</v>
      </c>
      <c r="E1359" s="52">
        <v>1</v>
      </c>
      <c r="F1359" s="52">
        <v>1</v>
      </c>
      <c r="G1359" s="52">
        <v>1</v>
      </c>
      <c r="L1359" t="s">
        <v>481</v>
      </c>
    </row>
    <row r="1360" spans="1:12">
      <c r="A1360" t="s">
        <v>1223</v>
      </c>
      <c r="B1360" t="s">
        <v>72</v>
      </c>
      <c r="C1360" s="52">
        <v>1</v>
      </c>
      <c r="D1360" s="52">
        <v>1</v>
      </c>
      <c r="E1360" s="52">
        <v>0</v>
      </c>
      <c r="F1360" s="52">
        <v>0</v>
      </c>
      <c r="G1360" s="52">
        <v>0</v>
      </c>
    </row>
    <row r="1361" spans="1:12">
      <c r="A1361" t="s">
        <v>484</v>
      </c>
      <c r="B1361" t="s">
        <v>72</v>
      </c>
      <c r="C1361" s="52">
        <v>1</v>
      </c>
      <c r="D1361" s="52">
        <v>1</v>
      </c>
      <c r="E1361" s="52">
        <v>1</v>
      </c>
      <c r="F1361" s="52">
        <v>1</v>
      </c>
      <c r="G1361" s="52">
        <v>1</v>
      </c>
    </row>
    <row r="1362" spans="1:12">
      <c r="A1362" t="s">
        <v>1729</v>
      </c>
      <c r="B1362" t="s">
        <v>72</v>
      </c>
      <c r="C1362" s="52" t="s">
        <v>107</v>
      </c>
      <c r="D1362" s="52" t="s">
        <v>107</v>
      </c>
      <c r="E1362" s="52">
        <v>1</v>
      </c>
      <c r="F1362" s="52">
        <v>0</v>
      </c>
      <c r="G1362" s="52">
        <v>0</v>
      </c>
      <c r="K1362" t="s">
        <v>1730</v>
      </c>
    </row>
    <row r="1363" spans="1:12">
      <c r="A1363" t="s">
        <v>1731</v>
      </c>
      <c r="B1363" t="s">
        <v>72</v>
      </c>
      <c r="C1363" s="52" t="s">
        <v>107</v>
      </c>
      <c r="D1363" s="52" t="s">
        <v>107</v>
      </c>
      <c r="E1363" s="52" t="s">
        <v>107</v>
      </c>
      <c r="F1363" s="52">
        <v>1</v>
      </c>
      <c r="G1363" s="52">
        <v>0</v>
      </c>
      <c r="L1363" t="s">
        <v>1732</v>
      </c>
    </row>
    <row r="1364" spans="1:12">
      <c r="A1364" s="11" t="s">
        <v>558</v>
      </c>
      <c r="B1364" s="11" t="s">
        <v>72</v>
      </c>
      <c r="C1364" s="52" t="s">
        <v>107</v>
      </c>
      <c r="D1364" s="52">
        <v>1</v>
      </c>
      <c r="E1364" s="52">
        <v>0</v>
      </c>
      <c r="F1364" s="52">
        <v>0</v>
      </c>
      <c r="G1364" s="52">
        <v>0</v>
      </c>
      <c r="K1364" t="s">
        <v>1733</v>
      </c>
      <c r="L1364" t="s">
        <v>415</v>
      </c>
    </row>
    <row r="1365" spans="1:12">
      <c r="A1365" t="s">
        <v>792</v>
      </c>
      <c r="B1365" t="s">
        <v>72</v>
      </c>
      <c r="C1365" s="52">
        <v>1</v>
      </c>
      <c r="D1365" s="52">
        <v>1</v>
      </c>
      <c r="E1365" s="52">
        <v>1</v>
      </c>
      <c r="F1365" s="52">
        <v>0</v>
      </c>
      <c r="G1365" s="52">
        <v>0</v>
      </c>
      <c r="K1365" t="s">
        <v>1734</v>
      </c>
      <c r="L1365" t="s">
        <v>1735</v>
      </c>
    </row>
    <row r="1366" spans="1:12">
      <c r="A1366" t="s">
        <v>485</v>
      </c>
      <c r="B1366" t="s">
        <v>72</v>
      </c>
      <c r="C1366" s="52" t="s">
        <v>107</v>
      </c>
      <c r="D1366" s="52" t="s">
        <v>107</v>
      </c>
      <c r="E1366" s="52" t="s">
        <v>107</v>
      </c>
      <c r="F1366" s="52">
        <v>1</v>
      </c>
      <c r="G1366" s="52">
        <v>0</v>
      </c>
      <c r="J1366" t="s">
        <v>1736</v>
      </c>
      <c r="L1366" t="s">
        <v>1737</v>
      </c>
    </row>
    <row r="1367" spans="1:12">
      <c r="A1367" t="s">
        <v>488</v>
      </c>
      <c r="B1367" t="s">
        <v>72</v>
      </c>
      <c r="C1367" s="52" t="s">
        <v>107</v>
      </c>
      <c r="D1367" s="52" t="s">
        <v>107</v>
      </c>
      <c r="E1367" s="52">
        <v>1</v>
      </c>
      <c r="F1367" s="52">
        <v>1</v>
      </c>
      <c r="G1367" s="52">
        <v>1</v>
      </c>
      <c r="K1367" t="s">
        <v>1738</v>
      </c>
    </row>
    <row r="1368" spans="1:12">
      <c r="A1368" s="34" t="s">
        <v>1103</v>
      </c>
      <c r="B1368" t="s">
        <v>72</v>
      </c>
      <c r="C1368" s="52">
        <v>1</v>
      </c>
      <c r="D1368" s="52">
        <v>0</v>
      </c>
      <c r="E1368" s="52">
        <v>0</v>
      </c>
      <c r="F1368" s="52">
        <v>0</v>
      </c>
      <c r="G1368" s="52">
        <v>0</v>
      </c>
      <c r="L1368" t="s">
        <v>1106</v>
      </c>
    </row>
    <row r="1369" spans="1:12">
      <c r="A1369" t="s">
        <v>560</v>
      </c>
      <c r="B1369" t="s">
        <v>72</v>
      </c>
      <c r="C1369" s="52">
        <v>1</v>
      </c>
      <c r="D1369" s="52">
        <v>1</v>
      </c>
      <c r="E1369" s="52">
        <v>1</v>
      </c>
      <c r="F1369" s="52">
        <v>1</v>
      </c>
      <c r="G1369" s="52">
        <v>1</v>
      </c>
      <c r="J1369" t="s">
        <v>1739</v>
      </c>
      <c r="K1369" t="s">
        <v>1740</v>
      </c>
    </row>
    <row r="1370" spans="1:12">
      <c r="A1370" t="s">
        <v>1173</v>
      </c>
      <c r="B1370" t="s">
        <v>71</v>
      </c>
      <c r="C1370" s="52" t="s">
        <v>107</v>
      </c>
      <c r="D1370" s="52" t="s">
        <v>107</v>
      </c>
      <c r="E1370" s="52">
        <v>0</v>
      </c>
      <c r="F1370" s="52">
        <v>0</v>
      </c>
      <c r="G1370" s="52">
        <v>0</v>
      </c>
    </row>
    <row r="1371" spans="1:12">
      <c r="A1371" t="s">
        <v>561</v>
      </c>
      <c r="B1371" t="s">
        <v>71</v>
      </c>
      <c r="C1371" s="52" t="s">
        <v>107</v>
      </c>
      <c r="D1371" s="52" t="s">
        <v>107</v>
      </c>
      <c r="E1371" s="52">
        <v>1</v>
      </c>
      <c r="F1371" s="52">
        <v>0</v>
      </c>
      <c r="G1371" s="52">
        <v>0</v>
      </c>
      <c r="K1371" t="s">
        <v>1741</v>
      </c>
    </row>
    <row r="1372" spans="1:12">
      <c r="A1372" t="s">
        <v>384</v>
      </c>
      <c r="B1372" t="s">
        <v>71</v>
      </c>
      <c r="C1372" s="52">
        <v>1</v>
      </c>
      <c r="D1372" s="52">
        <v>1</v>
      </c>
      <c r="E1372" s="52">
        <v>1</v>
      </c>
      <c r="F1372" s="52">
        <v>1</v>
      </c>
      <c r="G1372" s="52">
        <v>1</v>
      </c>
      <c r="K1372" t="s">
        <v>1742</v>
      </c>
    </row>
    <row r="1373" spans="1:12">
      <c r="A1373" t="s">
        <v>1743</v>
      </c>
      <c r="B1373" t="s">
        <v>71</v>
      </c>
      <c r="C1373" s="52" t="s">
        <v>107</v>
      </c>
      <c r="D1373" s="52">
        <v>1</v>
      </c>
      <c r="E1373" s="52">
        <v>1</v>
      </c>
      <c r="F1373" s="52">
        <v>1</v>
      </c>
      <c r="G1373" s="52">
        <v>1</v>
      </c>
      <c r="J1373" t="s">
        <v>1744</v>
      </c>
      <c r="K1373" t="s">
        <v>1745</v>
      </c>
    </row>
    <row r="1374" spans="1:12">
      <c r="A1374" t="s">
        <v>686</v>
      </c>
      <c r="B1374" t="s">
        <v>71</v>
      </c>
      <c r="C1374" s="52">
        <v>1</v>
      </c>
      <c r="D1374" s="52">
        <v>0</v>
      </c>
      <c r="E1374" s="52">
        <v>0</v>
      </c>
      <c r="F1374" s="52">
        <v>0</v>
      </c>
      <c r="G1374" s="52">
        <v>0</v>
      </c>
    </row>
    <row r="1375" spans="1:12">
      <c r="A1375" t="s">
        <v>386</v>
      </c>
      <c r="B1375" t="s">
        <v>71</v>
      </c>
      <c r="C1375" s="52" t="s">
        <v>107</v>
      </c>
      <c r="D1375" s="52" t="s">
        <v>107</v>
      </c>
      <c r="E1375" s="52">
        <v>1</v>
      </c>
      <c r="F1375" s="52">
        <v>1</v>
      </c>
      <c r="G1375" s="52">
        <v>1</v>
      </c>
      <c r="J1375" t="s">
        <v>1746</v>
      </c>
      <c r="K1375" t="s">
        <v>1747</v>
      </c>
    </row>
    <row r="1376" spans="1:12">
      <c r="A1376" t="s">
        <v>389</v>
      </c>
      <c r="B1376" t="s">
        <v>71</v>
      </c>
      <c r="C1376" s="52">
        <v>1</v>
      </c>
      <c r="D1376" s="52">
        <v>1</v>
      </c>
      <c r="E1376" s="52">
        <v>1</v>
      </c>
      <c r="F1376" s="52">
        <v>1</v>
      </c>
      <c r="G1376" s="52">
        <v>1</v>
      </c>
    </row>
    <row r="1377" spans="1:12">
      <c r="A1377" t="s">
        <v>501</v>
      </c>
      <c r="B1377" t="s">
        <v>71</v>
      </c>
      <c r="C1377" s="52">
        <v>1</v>
      </c>
      <c r="D1377" s="52">
        <v>0</v>
      </c>
      <c r="E1377" s="52">
        <v>0</v>
      </c>
      <c r="F1377" s="52">
        <v>0</v>
      </c>
      <c r="G1377" s="52">
        <v>0</v>
      </c>
    </row>
    <row r="1378" spans="1:12">
      <c r="A1378" t="s">
        <v>504</v>
      </c>
      <c r="B1378" t="s">
        <v>71</v>
      </c>
      <c r="C1378" s="52">
        <v>1</v>
      </c>
      <c r="D1378" s="52">
        <v>1</v>
      </c>
      <c r="E1378" s="52">
        <v>0</v>
      </c>
      <c r="F1378" s="52">
        <v>1</v>
      </c>
      <c r="G1378" s="52">
        <v>0</v>
      </c>
    </row>
    <row r="1379" spans="1:12">
      <c r="A1379" t="s">
        <v>505</v>
      </c>
      <c r="B1379" t="s">
        <v>71</v>
      </c>
      <c r="C1379" s="52" t="s">
        <v>107</v>
      </c>
      <c r="D1379" s="52" t="s">
        <v>107</v>
      </c>
      <c r="E1379" s="52">
        <v>1</v>
      </c>
      <c r="F1379" s="52">
        <v>1</v>
      </c>
      <c r="G1379" s="52">
        <v>1</v>
      </c>
      <c r="K1379" t="s">
        <v>1748</v>
      </c>
    </row>
    <row r="1380" spans="1:12">
      <c r="A1380" t="s">
        <v>937</v>
      </c>
      <c r="B1380" t="s">
        <v>71</v>
      </c>
      <c r="C1380" s="52">
        <v>1</v>
      </c>
      <c r="D1380" s="52">
        <v>1</v>
      </c>
      <c r="E1380" s="52">
        <v>1</v>
      </c>
      <c r="F1380" s="52">
        <v>1</v>
      </c>
      <c r="G1380" s="52">
        <v>0</v>
      </c>
    </row>
    <row r="1381" spans="1:12">
      <c r="A1381" t="s">
        <v>1749</v>
      </c>
      <c r="B1381" t="s">
        <v>71</v>
      </c>
      <c r="C1381" s="52" t="s">
        <v>107</v>
      </c>
      <c r="D1381" s="52" t="s">
        <v>107</v>
      </c>
      <c r="E1381" s="52" t="s">
        <v>107</v>
      </c>
      <c r="F1381" s="52">
        <v>1</v>
      </c>
      <c r="G1381" s="52">
        <v>1</v>
      </c>
      <c r="J1381" t="s">
        <v>1750</v>
      </c>
    </row>
    <row r="1382" spans="1:12">
      <c r="A1382" t="s">
        <v>399</v>
      </c>
      <c r="B1382" t="s">
        <v>71</v>
      </c>
      <c r="C1382" s="52">
        <v>1</v>
      </c>
      <c r="D1382" s="52">
        <v>1</v>
      </c>
      <c r="E1382" s="52">
        <v>1</v>
      </c>
      <c r="F1382" s="52">
        <v>1</v>
      </c>
      <c r="G1382" s="52">
        <v>1</v>
      </c>
    </row>
    <row r="1383" spans="1:12">
      <c r="A1383" t="s">
        <v>400</v>
      </c>
      <c r="B1383" t="s">
        <v>71</v>
      </c>
      <c r="C1383" s="52">
        <v>1</v>
      </c>
      <c r="D1383" s="52">
        <v>1</v>
      </c>
      <c r="E1383" s="52">
        <v>1</v>
      </c>
      <c r="F1383" s="52">
        <v>1</v>
      </c>
      <c r="G1383" s="52">
        <v>0</v>
      </c>
    </row>
    <row r="1384" spans="1:12">
      <c r="A1384" t="s">
        <v>403</v>
      </c>
      <c r="B1384" t="s">
        <v>71</v>
      </c>
      <c r="C1384" s="52">
        <v>1</v>
      </c>
      <c r="D1384" s="52">
        <v>1</v>
      </c>
      <c r="E1384" s="52">
        <v>1</v>
      </c>
      <c r="F1384" s="52">
        <v>1</v>
      </c>
      <c r="G1384" s="52">
        <v>1</v>
      </c>
    </row>
    <row r="1385" spans="1:12">
      <c r="A1385" t="s">
        <v>1180</v>
      </c>
      <c r="B1385" t="s">
        <v>71</v>
      </c>
      <c r="C1385" s="52">
        <v>1</v>
      </c>
      <c r="D1385" s="52">
        <v>1</v>
      </c>
      <c r="E1385" s="52">
        <v>1</v>
      </c>
      <c r="F1385" s="52">
        <v>1</v>
      </c>
      <c r="G1385" s="52">
        <v>1</v>
      </c>
      <c r="K1385" t="s">
        <v>1751</v>
      </c>
    </row>
    <row r="1386" spans="1:12">
      <c r="A1386" t="s">
        <v>406</v>
      </c>
      <c r="B1386" t="s">
        <v>71</v>
      </c>
      <c r="C1386" s="52" t="s">
        <v>107</v>
      </c>
      <c r="D1386" s="52">
        <v>1</v>
      </c>
      <c r="E1386" s="52">
        <v>0</v>
      </c>
      <c r="F1386" s="52">
        <v>1</v>
      </c>
      <c r="G1386" s="52">
        <v>0</v>
      </c>
    </row>
    <row r="1387" spans="1:12">
      <c r="A1387" t="s">
        <v>1752</v>
      </c>
      <c r="B1387" t="s">
        <v>71</v>
      </c>
      <c r="C1387" s="52" t="s">
        <v>107</v>
      </c>
      <c r="D1387" s="52">
        <v>1</v>
      </c>
      <c r="E1387" s="52">
        <v>0</v>
      </c>
      <c r="F1387" s="52">
        <v>0</v>
      </c>
      <c r="G1387" s="52">
        <v>0</v>
      </c>
    </row>
    <row r="1388" spans="1:12">
      <c r="A1388" t="s">
        <v>408</v>
      </c>
      <c r="B1388" t="s">
        <v>71</v>
      </c>
      <c r="C1388" s="52">
        <v>1</v>
      </c>
      <c r="D1388" s="52">
        <v>1</v>
      </c>
      <c r="E1388" s="52">
        <v>1</v>
      </c>
      <c r="F1388" s="52">
        <v>1</v>
      </c>
      <c r="G1388" s="52">
        <v>0</v>
      </c>
    </row>
    <row r="1389" spans="1:12">
      <c r="A1389" s="34" t="s">
        <v>409</v>
      </c>
      <c r="B1389" t="s">
        <v>71</v>
      </c>
      <c r="C1389" s="52">
        <v>1</v>
      </c>
      <c r="D1389" s="52">
        <v>1</v>
      </c>
      <c r="E1389" s="52">
        <v>1</v>
      </c>
      <c r="F1389" s="52">
        <v>1</v>
      </c>
      <c r="G1389" s="52">
        <v>1</v>
      </c>
    </row>
    <row r="1390" spans="1:12">
      <c r="A1390" t="s">
        <v>520</v>
      </c>
      <c r="B1390" t="s">
        <v>71</v>
      </c>
      <c r="C1390" s="52" t="s">
        <v>107</v>
      </c>
      <c r="D1390" s="52">
        <v>1</v>
      </c>
      <c r="E1390" s="52">
        <v>0</v>
      </c>
      <c r="F1390" s="52">
        <v>1</v>
      </c>
      <c r="G1390" s="52">
        <v>1</v>
      </c>
    </row>
    <row r="1391" spans="1:12">
      <c r="A1391" t="s">
        <v>998</v>
      </c>
      <c r="B1391" t="s">
        <v>71</v>
      </c>
      <c r="C1391" s="52" t="s">
        <v>107</v>
      </c>
      <c r="D1391" s="52" t="s">
        <v>107</v>
      </c>
      <c r="E1391" s="52" t="s">
        <v>107</v>
      </c>
      <c r="F1391" s="52">
        <v>1</v>
      </c>
      <c r="G1391" s="52">
        <v>0</v>
      </c>
      <c r="J1391" t="s">
        <v>1753</v>
      </c>
      <c r="L1391" t="s">
        <v>1754</v>
      </c>
    </row>
    <row r="1392" spans="1:12">
      <c r="A1392" t="s">
        <v>636</v>
      </c>
      <c r="B1392" t="s">
        <v>71</v>
      </c>
      <c r="C1392" s="52">
        <v>1</v>
      </c>
      <c r="D1392" s="52">
        <v>1</v>
      </c>
      <c r="E1392" s="52">
        <v>1</v>
      </c>
      <c r="F1392" s="52">
        <v>1</v>
      </c>
      <c r="G1392" s="52">
        <v>1</v>
      </c>
      <c r="J1392" t="s">
        <v>1755</v>
      </c>
      <c r="K1392" t="s">
        <v>1756</v>
      </c>
    </row>
    <row r="1393" spans="1:12">
      <c r="A1393" t="s">
        <v>711</v>
      </c>
      <c r="B1393" t="s">
        <v>71</v>
      </c>
      <c r="C1393" s="52">
        <v>1</v>
      </c>
      <c r="D1393" s="52">
        <v>1</v>
      </c>
      <c r="E1393" s="52">
        <v>1</v>
      </c>
      <c r="F1393" s="52">
        <v>1</v>
      </c>
      <c r="G1393" s="52">
        <v>1</v>
      </c>
    </row>
    <row r="1394" spans="1:12">
      <c r="A1394" t="s">
        <v>416</v>
      </c>
      <c r="B1394" t="s">
        <v>71</v>
      </c>
      <c r="C1394" s="52" t="s">
        <v>107</v>
      </c>
      <c r="D1394" s="52">
        <v>1</v>
      </c>
      <c r="E1394" s="52">
        <v>1</v>
      </c>
      <c r="F1394" s="52">
        <v>1</v>
      </c>
      <c r="G1394" s="52">
        <v>1</v>
      </c>
      <c r="J1394" t="s">
        <v>1757</v>
      </c>
      <c r="K1394" t="s">
        <v>1758</v>
      </c>
    </row>
    <row r="1395" spans="1:12">
      <c r="A1395" t="s">
        <v>524</v>
      </c>
      <c r="B1395" t="s">
        <v>71</v>
      </c>
      <c r="C1395" s="52">
        <v>1</v>
      </c>
      <c r="D1395" s="52">
        <v>1</v>
      </c>
      <c r="E1395" s="52">
        <v>1</v>
      </c>
      <c r="F1395" s="52">
        <v>1</v>
      </c>
      <c r="G1395" s="52">
        <v>1</v>
      </c>
    </row>
    <row r="1396" spans="1:12">
      <c r="A1396" t="s">
        <v>419</v>
      </c>
      <c r="B1396" t="s">
        <v>71</v>
      </c>
      <c r="C1396" s="52">
        <v>1</v>
      </c>
      <c r="D1396" s="52">
        <v>1</v>
      </c>
      <c r="E1396" s="52">
        <v>1</v>
      </c>
      <c r="F1396" s="52">
        <v>1</v>
      </c>
      <c r="G1396" s="52">
        <v>1</v>
      </c>
    </row>
    <row r="1397" spans="1:12">
      <c r="A1397" t="s">
        <v>421</v>
      </c>
      <c r="B1397" t="s">
        <v>71</v>
      </c>
      <c r="C1397" s="52">
        <v>1</v>
      </c>
      <c r="D1397" s="52">
        <v>1</v>
      </c>
      <c r="E1397" s="52">
        <v>1</v>
      </c>
      <c r="F1397" s="52">
        <v>1</v>
      </c>
      <c r="G1397" s="52">
        <v>1</v>
      </c>
    </row>
    <row r="1398" spans="1:12">
      <c r="A1398" t="s">
        <v>422</v>
      </c>
      <c r="B1398" t="s">
        <v>71</v>
      </c>
      <c r="C1398" s="52">
        <v>1</v>
      </c>
      <c r="D1398" s="52">
        <v>1</v>
      </c>
      <c r="E1398" s="52">
        <v>1</v>
      </c>
      <c r="F1398" s="52">
        <v>1</v>
      </c>
      <c r="G1398" s="52">
        <v>0</v>
      </c>
      <c r="K1398" t="s">
        <v>1759</v>
      </c>
    </row>
    <row r="1399" spans="1:12">
      <c r="A1399" t="s">
        <v>423</v>
      </c>
      <c r="B1399" t="s">
        <v>71</v>
      </c>
      <c r="C1399" s="52">
        <v>1</v>
      </c>
      <c r="D1399" s="52">
        <v>1</v>
      </c>
      <c r="E1399" s="52">
        <v>1</v>
      </c>
      <c r="F1399" s="52">
        <v>1</v>
      </c>
      <c r="G1399" s="52">
        <v>1</v>
      </c>
    </row>
    <row r="1400" spans="1:12">
      <c r="A1400" t="s">
        <v>424</v>
      </c>
      <c r="B1400" t="s">
        <v>71</v>
      </c>
      <c r="C1400" s="52">
        <v>1</v>
      </c>
      <c r="D1400" s="52">
        <v>1</v>
      </c>
      <c r="E1400" s="52">
        <v>1</v>
      </c>
      <c r="F1400" s="52">
        <v>1</v>
      </c>
      <c r="G1400" s="52">
        <v>1</v>
      </c>
    </row>
    <row r="1401" spans="1:12">
      <c r="A1401" t="s">
        <v>1700</v>
      </c>
      <c r="B1401" t="s">
        <v>71</v>
      </c>
      <c r="C1401" s="52">
        <v>1</v>
      </c>
      <c r="D1401" s="52">
        <v>1</v>
      </c>
      <c r="E1401" s="52">
        <v>1</v>
      </c>
      <c r="F1401" s="52">
        <v>0</v>
      </c>
      <c r="G1401" s="52">
        <v>0</v>
      </c>
    </row>
    <row r="1402" spans="1:12">
      <c r="A1402" t="s">
        <v>432</v>
      </c>
      <c r="B1402" t="s">
        <v>71</v>
      </c>
      <c r="C1402" s="52" t="s">
        <v>107</v>
      </c>
      <c r="D1402" s="52">
        <v>1</v>
      </c>
      <c r="E1402" s="52">
        <v>1</v>
      </c>
      <c r="F1402" s="52">
        <v>1</v>
      </c>
      <c r="G1402" s="52">
        <v>0</v>
      </c>
      <c r="J1402" t="s">
        <v>1760</v>
      </c>
      <c r="K1402" t="s">
        <v>1761</v>
      </c>
      <c r="L1402" t="s">
        <v>1762</v>
      </c>
    </row>
    <row r="1403" spans="1:12">
      <c r="A1403" s="34" t="s">
        <v>435</v>
      </c>
      <c r="B1403" t="s">
        <v>71</v>
      </c>
      <c r="C1403" s="52">
        <v>1</v>
      </c>
      <c r="D1403" s="52">
        <v>1</v>
      </c>
      <c r="E1403" s="52">
        <v>1</v>
      </c>
      <c r="F1403" s="52">
        <v>1</v>
      </c>
      <c r="G1403" s="52">
        <v>1</v>
      </c>
      <c r="I1403" s="52" t="s">
        <v>1763</v>
      </c>
      <c r="J1403" t="s">
        <v>1764</v>
      </c>
      <c r="K1403" t="s">
        <v>1765</v>
      </c>
      <c r="L1403" t="s">
        <v>1766</v>
      </c>
    </row>
    <row r="1404" spans="1:12">
      <c r="A1404" t="s">
        <v>439</v>
      </c>
      <c r="B1404" t="s">
        <v>71</v>
      </c>
      <c r="C1404" s="52" t="s">
        <v>107</v>
      </c>
      <c r="D1404" s="52" t="s">
        <v>107</v>
      </c>
      <c r="E1404" s="52" t="s">
        <v>107</v>
      </c>
      <c r="F1404" s="52">
        <v>1</v>
      </c>
      <c r="G1404" s="52">
        <v>1</v>
      </c>
    </row>
    <row r="1405" spans="1:12">
      <c r="A1405" t="s">
        <v>887</v>
      </c>
      <c r="B1405" t="s">
        <v>71</v>
      </c>
      <c r="C1405" s="52" t="s">
        <v>107</v>
      </c>
      <c r="D1405" s="52" t="s">
        <v>107</v>
      </c>
      <c r="E1405" s="52">
        <v>1</v>
      </c>
      <c r="F1405" s="52">
        <v>0</v>
      </c>
      <c r="G1405" s="52">
        <v>0</v>
      </c>
      <c r="K1405" t="s">
        <v>1767</v>
      </c>
    </row>
    <row r="1406" spans="1:12">
      <c r="A1406" t="s">
        <v>440</v>
      </c>
      <c r="B1406" t="s">
        <v>71</v>
      </c>
      <c r="C1406" s="52" t="s">
        <v>107</v>
      </c>
      <c r="D1406" s="52">
        <v>1</v>
      </c>
      <c r="E1406" s="52">
        <v>1</v>
      </c>
      <c r="F1406" s="52">
        <v>1</v>
      </c>
      <c r="G1406" s="52">
        <v>0</v>
      </c>
      <c r="J1406" t="s">
        <v>1768</v>
      </c>
      <c r="K1406" t="s">
        <v>1769</v>
      </c>
      <c r="L1406" t="s">
        <v>1192</v>
      </c>
    </row>
    <row r="1407" spans="1:12">
      <c r="A1407" t="s">
        <v>446</v>
      </c>
      <c r="B1407" t="s">
        <v>71</v>
      </c>
      <c r="C1407" s="52">
        <v>1</v>
      </c>
      <c r="D1407" s="52">
        <v>1</v>
      </c>
      <c r="E1407" s="52">
        <v>1</v>
      </c>
      <c r="F1407" s="52">
        <v>1</v>
      </c>
      <c r="G1407" s="52">
        <v>1</v>
      </c>
    </row>
    <row r="1408" spans="1:12">
      <c r="A1408" t="s">
        <v>447</v>
      </c>
      <c r="B1408" t="s">
        <v>71</v>
      </c>
      <c r="C1408" s="52" t="s">
        <v>107</v>
      </c>
      <c r="D1408" s="52" t="s">
        <v>107</v>
      </c>
      <c r="E1408" s="52" t="s">
        <v>107</v>
      </c>
      <c r="F1408" s="52">
        <v>1</v>
      </c>
      <c r="G1408" s="52">
        <v>0</v>
      </c>
      <c r="J1408" t="s">
        <v>1770</v>
      </c>
      <c r="L1408" t="s">
        <v>1771</v>
      </c>
    </row>
    <row r="1409" spans="1:12">
      <c r="A1409" t="s">
        <v>1772</v>
      </c>
      <c r="B1409" t="s">
        <v>71</v>
      </c>
      <c r="C1409" s="52" t="s">
        <v>107</v>
      </c>
      <c r="D1409" s="52">
        <v>1</v>
      </c>
      <c r="E1409" s="52">
        <v>1</v>
      </c>
      <c r="F1409" s="52">
        <v>0</v>
      </c>
      <c r="G1409" s="52">
        <v>0</v>
      </c>
    </row>
    <row r="1410" spans="1:12">
      <c r="A1410" t="s">
        <v>945</v>
      </c>
      <c r="B1410" t="s">
        <v>71</v>
      </c>
      <c r="C1410" s="52">
        <v>1</v>
      </c>
      <c r="D1410" s="52">
        <v>1</v>
      </c>
      <c r="E1410" s="52">
        <v>1</v>
      </c>
      <c r="F1410" s="52">
        <v>1</v>
      </c>
      <c r="G1410" s="52">
        <v>1</v>
      </c>
      <c r="K1410" t="s">
        <v>1773</v>
      </c>
    </row>
    <row r="1411" spans="1:12">
      <c r="A1411" t="s">
        <v>1383</v>
      </c>
      <c r="B1411" t="s">
        <v>71</v>
      </c>
      <c r="C1411" s="52">
        <v>1</v>
      </c>
      <c r="D1411" s="52">
        <v>1</v>
      </c>
      <c r="E1411" s="52">
        <v>1</v>
      </c>
      <c r="F1411" s="52">
        <v>1</v>
      </c>
      <c r="G1411" s="52">
        <v>0</v>
      </c>
    </row>
    <row r="1412" spans="1:12">
      <c r="A1412" t="s">
        <v>538</v>
      </c>
      <c r="B1412" t="s">
        <v>71</v>
      </c>
      <c r="C1412" s="52" t="s">
        <v>107</v>
      </c>
      <c r="D1412" s="52">
        <v>1</v>
      </c>
      <c r="E1412" s="52">
        <v>1</v>
      </c>
      <c r="F1412" s="52">
        <v>1</v>
      </c>
      <c r="G1412" s="52">
        <v>1</v>
      </c>
      <c r="K1412" t="s">
        <v>1774</v>
      </c>
    </row>
    <row r="1413" spans="1:12">
      <c r="A1413" t="s">
        <v>452</v>
      </c>
      <c r="B1413" t="s">
        <v>71</v>
      </c>
      <c r="C1413" s="52">
        <v>1</v>
      </c>
      <c r="D1413" s="52">
        <v>1</v>
      </c>
      <c r="E1413" s="52">
        <v>1</v>
      </c>
      <c r="F1413" s="52">
        <v>1</v>
      </c>
      <c r="G1413" s="52">
        <v>1</v>
      </c>
    </row>
    <row r="1414" spans="1:12">
      <c r="A1414" t="s">
        <v>454</v>
      </c>
      <c r="B1414" t="s">
        <v>71</v>
      </c>
      <c r="C1414" s="52">
        <v>1</v>
      </c>
      <c r="D1414" s="52">
        <v>1</v>
      </c>
      <c r="E1414" s="52">
        <v>1</v>
      </c>
      <c r="F1414" s="52">
        <v>1</v>
      </c>
      <c r="G1414" s="52">
        <v>1</v>
      </c>
      <c r="K1414" t="s">
        <v>1775</v>
      </c>
    </row>
    <row r="1415" spans="1:12">
      <c r="A1415" t="s">
        <v>540</v>
      </c>
      <c r="B1415" t="s">
        <v>71</v>
      </c>
      <c r="C1415" s="52" t="s">
        <v>107</v>
      </c>
      <c r="D1415" s="52" t="s">
        <v>107</v>
      </c>
      <c r="E1415" s="52">
        <v>1</v>
      </c>
      <c r="F1415" s="52">
        <v>0</v>
      </c>
      <c r="G1415" s="52">
        <v>1</v>
      </c>
      <c r="K1415" t="s">
        <v>1776</v>
      </c>
    </row>
    <row r="1416" spans="1:12">
      <c r="A1416" t="s">
        <v>740</v>
      </c>
      <c r="B1416" t="s">
        <v>71</v>
      </c>
      <c r="C1416" s="52" t="s">
        <v>107</v>
      </c>
      <c r="D1416" s="52" t="s">
        <v>107</v>
      </c>
      <c r="E1416" s="52">
        <v>1</v>
      </c>
      <c r="F1416" s="52">
        <v>1</v>
      </c>
      <c r="G1416" s="52">
        <v>0</v>
      </c>
      <c r="K1416" t="s">
        <v>1777</v>
      </c>
      <c r="L1416" t="s">
        <v>741</v>
      </c>
    </row>
    <row r="1417" spans="1:12">
      <c r="A1417" t="s">
        <v>541</v>
      </c>
      <c r="B1417" t="s">
        <v>71</v>
      </c>
      <c r="C1417" s="52" t="s">
        <v>107</v>
      </c>
      <c r="D1417" s="52" t="s">
        <v>107</v>
      </c>
      <c r="E1417" s="52" t="s">
        <v>107</v>
      </c>
      <c r="F1417" s="52">
        <v>1</v>
      </c>
      <c r="G1417" s="52">
        <v>0</v>
      </c>
      <c r="L1417" t="s">
        <v>622</v>
      </c>
    </row>
    <row r="1418" spans="1:12">
      <c r="A1418" t="s">
        <v>1719</v>
      </c>
      <c r="B1418" t="s">
        <v>71</v>
      </c>
      <c r="C1418" s="52">
        <v>1</v>
      </c>
      <c r="D1418" s="52">
        <v>1</v>
      </c>
      <c r="E1418" s="52">
        <v>1</v>
      </c>
      <c r="F1418" s="52">
        <v>1</v>
      </c>
      <c r="G1418" s="52">
        <v>1</v>
      </c>
    </row>
    <row r="1419" spans="1:12">
      <c r="A1419" t="s">
        <v>1778</v>
      </c>
      <c r="B1419" t="s">
        <v>71</v>
      </c>
      <c r="C1419" s="52">
        <v>1</v>
      </c>
      <c r="D1419" s="52">
        <v>1</v>
      </c>
      <c r="E1419" s="52">
        <v>1</v>
      </c>
      <c r="F1419" s="52">
        <v>1</v>
      </c>
      <c r="G1419" s="52">
        <v>1</v>
      </c>
    </row>
    <row r="1420" spans="1:12">
      <c r="A1420" t="s">
        <v>457</v>
      </c>
      <c r="B1420" t="s">
        <v>71</v>
      </c>
      <c r="C1420" s="52">
        <v>1</v>
      </c>
      <c r="D1420" s="52">
        <v>1</v>
      </c>
      <c r="E1420" s="52">
        <v>1</v>
      </c>
      <c r="F1420" s="52">
        <v>1</v>
      </c>
      <c r="G1420" s="52">
        <v>1</v>
      </c>
    </row>
    <row r="1421" spans="1:12">
      <c r="A1421" t="s">
        <v>461</v>
      </c>
      <c r="B1421" t="s">
        <v>71</v>
      </c>
      <c r="C1421" s="52" t="s">
        <v>107</v>
      </c>
      <c r="D1421" s="52" t="s">
        <v>107</v>
      </c>
      <c r="E1421" s="52">
        <v>1</v>
      </c>
      <c r="F1421" s="52">
        <v>0</v>
      </c>
      <c r="G1421" s="52">
        <v>0</v>
      </c>
      <c r="K1421" t="s">
        <v>1779</v>
      </c>
    </row>
    <row r="1422" spans="1:12">
      <c r="A1422" t="s">
        <v>465</v>
      </c>
      <c r="B1422" t="s">
        <v>71</v>
      </c>
      <c r="C1422" s="52">
        <v>1</v>
      </c>
      <c r="D1422" s="52">
        <v>1</v>
      </c>
      <c r="E1422" s="52">
        <v>1</v>
      </c>
      <c r="F1422" s="52">
        <v>1</v>
      </c>
      <c r="G1422" s="52">
        <v>1</v>
      </c>
      <c r="K1422" t="s">
        <v>1780</v>
      </c>
      <c r="L1422" t="s">
        <v>607</v>
      </c>
    </row>
    <row r="1423" spans="1:12">
      <c r="A1423" t="s">
        <v>468</v>
      </c>
      <c r="B1423" t="s">
        <v>71</v>
      </c>
      <c r="C1423" s="52">
        <v>1</v>
      </c>
      <c r="D1423" s="52">
        <v>1</v>
      </c>
      <c r="E1423" s="52">
        <v>1</v>
      </c>
      <c r="F1423" s="52">
        <v>1</v>
      </c>
      <c r="G1423" s="52">
        <v>1</v>
      </c>
    </row>
    <row r="1424" spans="1:12">
      <c r="A1424" t="s">
        <v>663</v>
      </c>
      <c r="B1424" t="s">
        <v>71</v>
      </c>
      <c r="C1424" s="52">
        <v>1</v>
      </c>
      <c r="D1424" s="52">
        <v>1</v>
      </c>
      <c r="E1424" s="52">
        <v>1</v>
      </c>
      <c r="F1424" s="52">
        <v>1</v>
      </c>
      <c r="G1424" s="52">
        <v>1</v>
      </c>
      <c r="K1424" t="s">
        <v>1781</v>
      </c>
    </row>
    <row r="1425" spans="1:12">
      <c r="A1425" t="s">
        <v>664</v>
      </c>
      <c r="B1425" t="s">
        <v>71</v>
      </c>
      <c r="C1425" s="52">
        <v>1</v>
      </c>
      <c r="D1425" s="52">
        <v>1</v>
      </c>
      <c r="E1425" s="52">
        <v>1</v>
      </c>
      <c r="F1425" s="52">
        <v>1</v>
      </c>
      <c r="G1425" s="52">
        <v>0</v>
      </c>
      <c r="K1425" t="s">
        <v>1782</v>
      </c>
    </row>
    <row r="1426" spans="1:12">
      <c r="A1426" t="s">
        <v>546</v>
      </c>
      <c r="B1426" t="s">
        <v>71</v>
      </c>
      <c r="C1426" s="52">
        <v>1</v>
      </c>
      <c r="D1426" s="52">
        <v>1</v>
      </c>
      <c r="E1426" s="52">
        <v>1</v>
      </c>
      <c r="F1426" s="52">
        <v>1</v>
      </c>
      <c r="G1426" s="52">
        <v>1</v>
      </c>
    </row>
    <row r="1427" spans="1:12">
      <c r="A1427" t="s">
        <v>469</v>
      </c>
      <c r="B1427" t="s">
        <v>71</v>
      </c>
      <c r="C1427" s="52">
        <v>1</v>
      </c>
      <c r="D1427" s="52">
        <v>1</v>
      </c>
      <c r="E1427" s="52">
        <v>1</v>
      </c>
      <c r="F1427" s="52">
        <v>1</v>
      </c>
      <c r="G1427" s="52">
        <v>1</v>
      </c>
    </row>
    <row r="1428" spans="1:12">
      <c r="A1428" t="s">
        <v>550</v>
      </c>
      <c r="B1428" t="s">
        <v>71</v>
      </c>
      <c r="C1428" s="52">
        <v>1</v>
      </c>
      <c r="D1428" s="52">
        <v>1</v>
      </c>
      <c r="E1428" s="52">
        <v>1</v>
      </c>
      <c r="F1428" s="52">
        <v>1</v>
      </c>
      <c r="G1428" s="52">
        <v>0</v>
      </c>
    </row>
    <row r="1429" spans="1:12">
      <c r="A1429" t="s">
        <v>552</v>
      </c>
      <c r="B1429" t="s">
        <v>71</v>
      </c>
      <c r="C1429" s="52">
        <v>1</v>
      </c>
      <c r="D1429" s="52">
        <v>1</v>
      </c>
      <c r="E1429" s="52">
        <v>1</v>
      </c>
      <c r="F1429" s="52">
        <v>1</v>
      </c>
      <c r="G1429" s="52">
        <v>1</v>
      </c>
    </row>
    <row r="1430" spans="1:12">
      <c r="A1430" t="s">
        <v>475</v>
      </c>
      <c r="B1430" t="s">
        <v>71</v>
      </c>
      <c r="C1430" s="52">
        <v>1</v>
      </c>
      <c r="D1430" s="52">
        <v>1</v>
      </c>
      <c r="E1430" s="52">
        <v>1</v>
      </c>
      <c r="F1430" s="52">
        <v>1</v>
      </c>
      <c r="G1430" s="52">
        <v>1</v>
      </c>
    </row>
    <row r="1431" spans="1:12">
      <c r="A1431" t="s">
        <v>555</v>
      </c>
      <c r="B1431" t="s">
        <v>71</v>
      </c>
      <c r="C1431" s="52" t="s">
        <v>107</v>
      </c>
      <c r="D1431" s="52">
        <v>1</v>
      </c>
      <c r="E1431" s="52">
        <v>1</v>
      </c>
      <c r="F1431" s="52">
        <v>1</v>
      </c>
      <c r="G1431" s="52">
        <v>0</v>
      </c>
    </row>
    <row r="1432" spans="1:12">
      <c r="A1432" t="s">
        <v>671</v>
      </c>
      <c r="B1432" t="s">
        <v>71</v>
      </c>
      <c r="C1432" s="52" t="s">
        <v>107</v>
      </c>
      <c r="D1432" s="52">
        <v>1</v>
      </c>
      <c r="E1432" s="52">
        <v>1</v>
      </c>
      <c r="F1432" s="52">
        <v>1</v>
      </c>
      <c r="G1432" s="52">
        <v>1</v>
      </c>
    </row>
    <row r="1433" spans="1:12">
      <c r="A1433" t="s">
        <v>480</v>
      </c>
      <c r="B1433" t="s">
        <v>71</v>
      </c>
      <c r="C1433" s="52">
        <v>1</v>
      </c>
      <c r="D1433" s="52">
        <v>1</v>
      </c>
      <c r="E1433" s="52">
        <v>0</v>
      </c>
      <c r="F1433" s="52">
        <v>0</v>
      </c>
      <c r="G1433" s="52">
        <v>0</v>
      </c>
      <c r="L1433" t="s">
        <v>481</v>
      </c>
    </row>
    <row r="1434" spans="1:12">
      <c r="A1434" t="s">
        <v>480</v>
      </c>
      <c r="B1434" t="s">
        <v>71</v>
      </c>
      <c r="C1434" s="52" t="s">
        <v>107</v>
      </c>
      <c r="D1434" s="52" t="s">
        <v>107</v>
      </c>
      <c r="E1434" s="52">
        <v>1</v>
      </c>
      <c r="F1434" s="52">
        <v>1</v>
      </c>
      <c r="G1434" s="52">
        <v>1</v>
      </c>
      <c r="K1434" t="s">
        <v>1783</v>
      </c>
      <c r="L1434" t="s">
        <v>483</v>
      </c>
    </row>
    <row r="1435" spans="1:12">
      <c r="A1435" t="s">
        <v>484</v>
      </c>
      <c r="B1435" t="s">
        <v>71</v>
      </c>
      <c r="C1435" s="52">
        <v>1</v>
      </c>
      <c r="D1435" s="52">
        <v>1</v>
      </c>
      <c r="E1435" s="52">
        <v>1</v>
      </c>
      <c r="F1435" s="52">
        <v>1</v>
      </c>
      <c r="G1435" s="52">
        <v>0</v>
      </c>
    </row>
    <row r="1436" spans="1:12">
      <c r="A1436" s="11" t="s">
        <v>558</v>
      </c>
      <c r="B1436" s="11" t="s">
        <v>71</v>
      </c>
      <c r="C1436" s="52" t="s">
        <v>107</v>
      </c>
      <c r="D1436" s="52">
        <v>1</v>
      </c>
      <c r="E1436" s="52">
        <v>0</v>
      </c>
      <c r="F1436" s="52">
        <v>0</v>
      </c>
      <c r="G1436" s="52">
        <v>0</v>
      </c>
      <c r="K1436" t="s">
        <v>1784</v>
      </c>
      <c r="L1436" t="s">
        <v>1785</v>
      </c>
    </row>
    <row r="1437" spans="1:12">
      <c r="A1437" s="5" t="s">
        <v>859</v>
      </c>
      <c r="B1437" t="s">
        <v>71</v>
      </c>
      <c r="C1437" s="52" t="s">
        <v>107</v>
      </c>
      <c r="D1437" s="52" t="s">
        <v>107</v>
      </c>
      <c r="E1437" s="52" t="s">
        <v>107</v>
      </c>
      <c r="F1437" s="52">
        <v>1</v>
      </c>
      <c r="G1437" s="63" t="s">
        <v>1786</v>
      </c>
      <c r="I1437" s="63" t="s">
        <v>1787</v>
      </c>
      <c r="L1437" t="s">
        <v>1788</v>
      </c>
    </row>
    <row r="1438" spans="1:12">
      <c r="A1438" t="s">
        <v>1173</v>
      </c>
      <c r="B1438" t="s">
        <v>59</v>
      </c>
      <c r="C1438" s="52" t="s">
        <v>107</v>
      </c>
      <c r="D1438" s="52">
        <v>1</v>
      </c>
      <c r="E1438" s="52">
        <v>1</v>
      </c>
      <c r="F1438" s="52">
        <v>1</v>
      </c>
      <c r="G1438" s="52">
        <v>0</v>
      </c>
      <c r="K1438" t="s">
        <v>1789</v>
      </c>
    </row>
    <row r="1439" spans="1:12">
      <c r="A1439" t="s">
        <v>384</v>
      </c>
      <c r="B1439" t="s">
        <v>59</v>
      </c>
      <c r="C1439" s="52" t="s">
        <v>107</v>
      </c>
      <c r="D1439" s="52">
        <v>1</v>
      </c>
      <c r="E1439" s="52">
        <v>0</v>
      </c>
      <c r="F1439" s="52">
        <v>0</v>
      </c>
      <c r="G1439" s="52">
        <v>1</v>
      </c>
      <c r="K1439" t="s">
        <v>1790</v>
      </c>
    </row>
    <row r="1440" spans="1:12">
      <c r="A1440" t="s">
        <v>385</v>
      </c>
      <c r="B1440" t="s">
        <v>59</v>
      </c>
      <c r="C1440" s="52" t="s">
        <v>107</v>
      </c>
      <c r="D1440" s="52">
        <v>1</v>
      </c>
      <c r="E1440" s="52">
        <v>1</v>
      </c>
      <c r="F1440" s="52">
        <v>1</v>
      </c>
      <c r="G1440" s="52">
        <v>1</v>
      </c>
    </row>
    <row r="1441" spans="1:11">
      <c r="A1441" t="s">
        <v>562</v>
      </c>
      <c r="B1441" t="s">
        <v>59</v>
      </c>
      <c r="C1441" s="52">
        <v>1</v>
      </c>
      <c r="D1441" s="52">
        <v>0</v>
      </c>
      <c r="E1441" s="52">
        <v>0</v>
      </c>
      <c r="F1441" s="52">
        <v>0</v>
      </c>
      <c r="G1441" s="52">
        <v>0</v>
      </c>
    </row>
    <row r="1442" spans="1:11">
      <c r="A1442" t="s">
        <v>569</v>
      </c>
      <c r="B1442" t="s">
        <v>59</v>
      </c>
      <c r="C1442" s="52" t="s">
        <v>107</v>
      </c>
      <c r="D1442" s="52" t="s">
        <v>107</v>
      </c>
      <c r="E1442" s="52">
        <v>1</v>
      </c>
      <c r="F1442" s="52">
        <v>0</v>
      </c>
      <c r="G1442" s="52">
        <v>1</v>
      </c>
      <c r="K1442" t="s">
        <v>1791</v>
      </c>
    </row>
    <row r="1443" spans="1:11">
      <c r="A1443" t="s">
        <v>389</v>
      </c>
      <c r="B1443" t="s">
        <v>59</v>
      </c>
      <c r="C1443" s="52">
        <v>1</v>
      </c>
      <c r="D1443" s="52">
        <v>1</v>
      </c>
      <c r="E1443" s="52">
        <v>1</v>
      </c>
      <c r="F1443" s="52">
        <v>0</v>
      </c>
      <c r="G1443" s="52">
        <v>1</v>
      </c>
    </row>
    <row r="1444" spans="1:11">
      <c r="A1444" t="s">
        <v>623</v>
      </c>
      <c r="B1444" t="s">
        <v>59</v>
      </c>
      <c r="C1444" s="52" t="s">
        <v>107</v>
      </c>
      <c r="D1444" s="52">
        <v>1</v>
      </c>
      <c r="E1444" s="52">
        <v>0</v>
      </c>
      <c r="F1444" s="52">
        <v>0</v>
      </c>
      <c r="G1444" s="52">
        <v>0</v>
      </c>
      <c r="K1444">
        <v>4946</v>
      </c>
    </row>
    <row r="1445" spans="1:11">
      <c r="A1445" t="s">
        <v>501</v>
      </c>
      <c r="B1445" t="s">
        <v>59</v>
      </c>
      <c r="C1445" s="52">
        <v>1</v>
      </c>
      <c r="D1445" s="52">
        <v>1</v>
      </c>
      <c r="E1445" s="52">
        <v>0</v>
      </c>
      <c r="F1445" s="52">
        <v>0</v>
      </c>
      <c r="G1445" s="52">
        <v>1</v>
      </c>
    </row>
    <row r="1446" spans="1:11">
      <c r="A1446" t="s">
        <v>504</v>
      </c>
      <c r="B1446" t="s">
        <v>59</v>
      </c>
      <c r="C1446" s="52" t="s">
        <v>107</v>
      </c>
      <c r="D1446" s="52" t="s">
        <v>107</v>
      </c>
      <c r="E1446" s="52">
        <v>1</v>
      </c>
      <c r="F1446" s="52">
        <v>1</v>
      </c>
      <c r="G1446" s="52">
        <v>0</v>
      </c>
      <c r="K1446" t="s">
        <v>1792</v>
      </c>
    </row>
    <row r="1447" spans="1:11">
      <c r="A1447" t="s">
        <v>1793</v>
      </c>
      <c r="B1447" t="s">
        <v>59</v>
      </c>
      <c r="C1447" s="52">
        <v>1</v>
      </c>
      <c r="D1447" s="52">
        <v>1</v>
      </c>
      <c r="E1447" s="52">
        <v>0</v>
      </c>
      <c r="F1447" s="52">
        <v>0</v>
      </c>
      <c r="G1447" s="52">
        <v>0</v>
      </c>
    </row>
    <row r="1448" spans="1:11">
      <c r="A1448" t="s">
        <v>1794</v>
      </c>
      <c r="B1448" t="s">
        <v>59</v>
      </c>
      <c r="C1448" s="52" t="s">
        <v>107</v>
      </c>
      <c r="D1448" s="52">
        <v>1</v>
      </c>
      <c r="E1448" s="52">
        <v>1</v>
      </c>
      <c r="F1448" s="52">
        <v>0</v>
      </c>
      <c r="G1448" s="52">
        <v>0</v>
      </c>
      <c r="K1448" t="s">
        <v>1795</v>
      </c>
    </row>
    <row r="1449" spans="1:11">
      <c r="A1449" t="s">
        <v>1356</v>
      </c>
      <c r="B1449" t="s">
        <v>59</v>
      </c>
      <c r="C1449" s="52" t="s">
        <v>107</v>
      </c>
      <c r="D1449" s="52">
        <v>1</v>
      </c>
      <c r="E1449" s="52">
        <v>1</v>
      </c>
      <c r="F1449" s="52">
        <v>0</v>
      </c>
      <c r="G1449" s="52">
        <v>0</v>
      </c>
    </row>
    <row r="1450" spans="1:11">
      <c r="A1450" t="s">
        <v>399</v>
      </c>
      <c r="B1450" t="s">
        <v>59</v>
      </c>
      <c r="C1450" s="52">
        <v>1</v>
      </c>
      <c r="D1450" s="52">
        <v>1</v>
      </c>
      <c r="E1450" s="52">
        <v>1</v>
      </c>
      <c r="F1450" s="52">
        <v>1</v>
      </c>
      <c r="G1450" s="52">
        <v>1</v>
      </c>
      <c r="J1450" t="s">
        <v>1796</v>
      </c>
    </row>
    <row r="1451" spans="1:11">
      <c r="A1451" t="s">
        <v>1797</v>
      </c>
      <c r="B1451" t="s">
        <v>59</v>
      </c>
      <c r="C1451" s="52">
        <v>1</v>
      </c>
      <c r="D1451" s="52">
        <v>0</v>
      </c>
      <c r="E1451" s="52">
        <v>1</v>
      </c>
      <c r="F1451" s="52">
        <v>1</v>
      </c>
      <c r="G1451" s="52">
        <v>1</v>
      </c>
      <c r="J1451" t="s">
        <v>1798</v>
      </c>
      <c r="K1451" t="s">
        <v>1799</v>
      </c>
    </row>
    <row r="1452" spans="1:11">
      <c r="A1452" t="s">
        <v>1431</v>
      </c>
      <c r="B1452" t="s">
        <v>59</v>
      </c>
      <c r="C1452" s="52" t="s">
        <v>107</v>
      </c>
      <c r="D1452" s="52">
        <v>1</v>
      </c>
      <c r="E1452" s="52">
        <v>1</v>
      </c>
      <c r="F1452" s="52">
        <v>0</v>
      </c>
      <c r="G1452" s="52">
        <v>0</v>
      </c>
      <c r="K1452" t="s">
        <v>1800</v>
      </c>
    </row>
    <row r="1453" spans="1:11">
      <c r="A1453" t="s">
        <v>403</v>
      </c>
      <c r="B1453" t="s">
        <v>59</v>
      </c>
      <c r="C1453" s="52">
        <v>1</v>
      </c>
      <c r="D1453" s="52">
        <v>1</v>
      </c>
      <c r="E1453" s="52">
        <v>1</v>
      </c>
      <c r="F1453" s="52">
        <v>1</v>
      </c>
      <c r="G1453" s="52">
        <v>1</v>
      </c>
    </row>
    <row r="1454" spans="1:11">
      <c r="A1454" t="s">
        <v>406</v>
      </c>
      <c r="B1454" t="s">
        <v>59</v>
      </c>
      <c r="C1454" s="52">
        <v>1</v>
      </c>
      <c r="D1454" s="52">
        <v>1</v>
      </c>
      <c r="E1454" s="52">
        <v>1</v>
      </c>
      <c r="F1454" s="52">
        <v>1</v>
      </c>
      <c r="G1454" s="52">
        <v>1</v>
      </c>
    </row>
    <row r="1455" spans="1:11">
      <c r="A1455" t="s">
        <v>1752</v>
      </c>
      <c r="B1455" t="s">
        <v>59</v>
      </c>
      <c r="C1455" s="52" t="s">
        <v>107</v>
      </c>
      <c r="D1455" s="52">
        <v>1</v>
      </c>
      <c r="E1455" s="52">
        <v>0</v>
      </c>
      <c r="F1455" s="52">
        <v>0</v>
      </c>
      <c r="G1455" s="52">
        <v>0</v>
      </c>
    </row>
    <row r="1456" spans="1:11">
      <c r="A1456" t="s">
        <v>408</v>
      </c>
      <c r="B1456" t="s">
        <v>59</v>
      </c>
      <c r="C1456" s="52" t="s">
        <v>107</v>
      </c>
      <c r="D1456" s="52">
        <v>1</v>
      </c>
      <c r="E1456" s="52">
        <v>1</v>
      </c>
      <c r="F1456" s="52">
        <v>1</v>
      </c>
      <c r="G1456" s="52">
        <v>1</v>
      </c>
    </row>
    <row r="1457" spans="1:11">
      <c r="A1457" t="s">
        <v>1801</v>
      </c>
      <c r="B1457" t="s">
        <v>59</v>
      </c>
      <c r="C1457" s="52">
        <v>1</v>
      </c>
      <c r="D1457" s="52">
        <v>0</v>
      </c>
      <c r="E1457" s="52">
        <v>1</v>
      </c>
      <c r="F1457" s="52">
        <v>0</v>
      </c>
      <c r="G1457" s="52">
        <v>0</v>
      </c>
    </row>
    <row r="1458" spans="1:11">
      <c r="A1458" s="34" t="s">
        <v>409</v>
      </c>
      <c r="B1458" t="s">
        <v>59</v>
      </c>
      <c r="C1458" s="52" t="s">
        <v>107</v>
      </c>
      <c r="D1458" s="52" t="s">
        <v>107</v>
      </c>
      <c r="E1458" s="52" t="s">
        <v>107</v>
      </c>
      <c r="F1458" s="52">
        <v>1</v>
      </c>
      <c r="G1458" s="52">
        <v>1</v>
      </c>
    </row>
    <row r="1459" spans="1:11">
      <c r="A1459" t="s">
        <v>515</v>
      </c>
      <c r="B1459" t="s">
        <v>59</v>
      </c>
      <c r="C1459" s="52">
        <v>1</v>
      </c>
      <c r="D1459" s="52">
        <v>1</v>
      </c>
      <c r="E1459" s="52">
        <v>1</v>
      </c>
      <c r="F1459" s="52">
        <v>1</v>
      </c>
      <c r="G1459" s="52">
        <v>1</v>
      </c>
    </row>
    <row r="1460" spans="1:11">
      <c r="A1460" t="s">
        <v>1123</v>
      </c>
      <c r="B1460" t="s">
        <v>59</v>
      </c>
      <c r="C1460" s="52" t="s">
        <v>107</v>
      </c>
      <c r="D1460" s="52">
        <v>1</v>
      </c>
      <c r="E1460" s="52">
        <v>1</v>
      </c>
      <c r="F1460" s="52">
        <v>1</v>
      </c>
      <c r="G1460" s="52">
        <v>1</v>
      </c>
      <c r="K1460">
        <v>4942</v>
      </c>
    </row>
    <row r="1461" spans="1:11">
      <c r="A1461" s="5" t="s">
        <v>1123</v>
      </c>
      <c r="B1461" t="s">
        <v>59</v>
      </c>
      <c r="C1461" s="52" t="s">
        <v>107</v>
      </c>
      <c r="D1461" s="52" t="s">
        <v>107</v>
      </c>
      <c r="E1461" s="52" t="s">
        <v>107</v>
      </c>
      <c r="F1461" s="52" t="s">
        <v>107</v>
      </c>
      <c r="G1461" s="52">
        <v>1</v>
      </c>
      <c r="H1461" s="63" t="s">
        <v>1802</v>
      </c>
    </row>
    <row r="1462" spans="1:11">
      <c r="A1462" t="s">
        <v>709</v>
      </c>
      <c r="B1462" t="s">
        <v>59</v>
      </c>
      <c r="C1462" s="52" t="s">
        <v>107</v>
      </c>
      <c r="D1462" s="52">
        <v>1</v>
      </c>
      <c r="E1462" s="52">
        <v>1</v>
      </c>
      <c r="F1462" s="52">
        <v>0</v>
      </c>
      <c r="G1462" s="52">
        <v>0</v>
      </c>
    </row>
    <row r="1463" spans="1:11">
      <c r="A1463" t="s">
        <v>711</v>
      </c>
      <c r="B1463" t="s">
        <v>59</v>
      </c>
      <c r="C1463" s="52">
        <v>1</v>
      </c>
      <c r="D1463" s="52">
        <v>1</v>
      </c>
      <c r="E1463" s="52">
        <v>1</v>
      </c>
      <c r="F1463" s="52">
        <v>1</v>
      </c>
      <c r="G1463" s="52">
        <v>1</v>
      </c>
    </row>
    <row r="1464" spans="1:11">
      <c r="A1464" t="s">
        <v>422</v>
      </c>
      <c r="B1464" t="s">
        <v>59</v>
      </c>
      <c r="C1464" s="52">
        <v>1</v>
      </c>
      <c r="D1464" s="52">
        <v>1</v>
      </c>
      <c r="E1464" s="52">
        <v>1</v>
      </c>
      <c r="F1464" s="52">
        <v>1</v>
      </c>
      <c r="G1464" s="52">
        <v>1</v>
      </c>
      <c r="K1464" t="s">
        <v>1803</v>
      </c>
    </row>
    <row r="1465" spans="1:11">
      <c r="A1465" t="s">
        <v>645</v>
      </c>
      <c r="B1465" t="s">
        <v>59</v>
      </c>
      <c r="C1465" s="52">
        <v>1</v>
      </c>
      <c r="D1465" s="52">
        <v>1</v>
      </c>
      <c r="E1465" s="52">
        <v>1</v>
      </c>
      <c r="F1465" s="52">
        <v>0</v>
      </c>
      <c r="G1465" s="52">
        <v>1</v>
      </c>
      <c r="H1465" s="52" t="s">
        <v>1804</v>
      </c>
      <c r="K1465" t="s">
        <v>1805</v>
      </c>
    </row>
    <row r="1466" spans="1:11">
      <c r="A1466" t="s">
        <v>423</v>
      </c>
      <c r="B1466" t="s">
        <v>59</v>
      </c>
      <c r="C1466" s="52">
        <v>1</v>
      </c>
      <c r="D1466" s="52">
        <v>1</v>
      </c>
      <c r="E1466" s="52">
        <v>1</v>
      </c>
      <c r="F1466" s="52">
        <v>1</v>
      </c>
      <c r="G1466" s="52">
        <v>1</v>
      </c>
    </row>
    <row r="1467" spans="1:11">
      <c r="A1467" t="s">
        <v>424</v>
      </c>
      <c r="B1467" t="s">
        <v>59</v>
      </c>
      <c r="C1467" s="52">
        <v>1</v>
      </c>
      <c r="D1467" s="52">
        <v>1</v>
      </c>
      <c r="E1467" s="52">
        <v>1</v>
      </c>
      <c r="F1467" s="52">
        <v>1</v>
      </c>
      <c r="G1467" s="52">
        <v>1</v>
      </c>
    </row>
    <row r="1468" spans="1:11">
      <c r="A1468" t="s">
        <v>1806</v>
      </c>
      <c r="B1468" t="s">
        <v>59</v>
      </c>
      <c r="C1468" s="52">
        <v>1</v>
      </c>
      <c r="D1468" s="52">
        <v>1</v>
      </c>
      <c r="E1468" s="52">
        <v>1</v>
      </c>
      <c r="F1468" s="52">
        <v>1</v>
      </c>
      <c r="G1468" s="52">
        <v>1</v>
      </c>
      <c r="K1468" t="s">
        <v>1807</v>
      </c>
    </row>
    <row r="1469" spans="1:11">
      <c r="A1469" t="s">
        <v>590</v>
      </c>
      <c r="B1469" t="s">
        <v>59</v>
      </c>
      <c r="C1469" s="52">
        <v>1</v>
      </c>
      <c r="D1469" s="52">
        <v>1</v>
      </c>
      <c r="E1469" s="52">
        <v>1</v>
      </c>
      <c r="F1469" s="52">
        <v>1</v>
      </c>
      <c r="G1469" s="52">
        <v>1</v>
      </c>
    </row>
    <row r="1470" spans="1:11">
      <c r="A1470" t="s">
        <v>1808</v>
      </c>
      <c r="B1470" t="s">
        <v>59</v>
      </c>
      <c r="C1470" s="52">
        <v>1</v>
      </c>
      <c r="D1470" s="52">
        <v>1</v>
      </c>
      <c r="E1470" s="52">
        <v>0</v>
      </c>
      <c r="F1470" s="52">
        <v>0</v>
      </c>
      <c r="G1470" s="52">
        <v>0</v>
      </c>
      <c r="K1470">
        <v>4950</v>
      </c>
    </row>
    <row r="1471" spans="1:11">
      <c r="A1471" t="s">
        <v>528</v>
      </c>
      <c r="B1471" t="s">
        <v>59</v>
      </c>
      <c r="C1471" s="52">
        <v>1</v>
      </c>
      <c r="D1471" s="52">
        <v>1</v>
      </c>
      <c r="E1471" s="52">
        <v>1</v>
      </c>
      <c r="F1471" s="52">
        <v>1</v>
      </c>
      <c r="G1471" s="52">
        <v>1</v>
      </c>
    </row>
    <row r="1472" spans="1:11">
      <c r="A1472" t="s">
        <v>1270</v>
      </c>
      <c r="B1472" t="s">
        <v>59</v>
      </c>
      <c r="C1472" s="52" t="s">
        <v>107</v>
      </c>
      <c r="D1472" s="52">
        <v>1</v>
      </c>
      <c r="E1472" s="52">
        <v>1</v>
      </c>
      <c r="F1472" s="52">
        <v>0</v>
      </c>
      <c r="G1472" s="52">
        <v>0</v>
      </c>
    </row>
    <row r="1473" spans="1:12">
      <c r="A1473" t="s">
        <v>1809</v>
      </c>
      <c r="B1473" t="s">
        <v>59</v>
      </c>
      <c r="C1473" s="52">
        <v>1</v>
      </c>
      <c r="D1473" s="52">
        <v>1</v>
      </c>
      <c r="E1473" s="52">
        <v>1</v>
      </c>
      <c r="F1473" s="52">
        <v>0</v>
      </c>
      <c r="G1473" s="52">
        <v>1</v>
      </c>
      <c r="H1473" s="52" t="s">
        <v>1810</v>
      </c>
    </row>
    <row r="1474" spans="1:12">
      <c r="A1474" t="s">
        <v>435</v>
      </c>
      <c r="B1474" t="s">
        <v>59</v>
      </c>
      <c r="C1474" s="52">
        <v>1</v>
      </c>
      <c r="D1474" s="52">
        <v>1</v>
      </c>
      <c r="E1474" s="52">
        <v>1</v>
      </c>
      <c r="F1474" s="52">
        <v>1</v>
      </c>
      <c r="G1474" s="52">
        <v>1</v>
      </c>
      <c r="I1474" s="52" t="s">
        <v>1455</v>
      </c>
      <c r="L1474" t="s">
        <v>1811</v>
      </c>
    </row>
    <row r="1475" spans="1:12">
      <c r="A1475" t="s">
        <v>435</v>
      </c>
      <c r="B1475" t="s">
        <v>59</v>
      </c>
      <c r="C1475" s="52" t="s">
        <v>107</v>
      </c>
      <c r="D1475" s="52" t="s">
        <v>107</v>
      </c>
      <c r="E1475" s="52" t="s">
        <v>107</v>
      </c>
      <c r="F1475" s="52" t="s">
        <v>107</v>
      </c>
      <c r="G1475" s="52">
        <v>1</v>
      </c>
      <c r="H1475" s="52" t="s">
        <v>1812</v>
      </c>
      <c r="I1475" s="52" t="s">
        <v>531</v>
      </c>
    </row>
    <row r="1476" spans="1:12">
      <c r="A1476" t="s">
        <v>1813</v>
      </c>
      <c r="B1476" t="s">
        <v>59</v>
      </c>
      <c r="C1476" s="52">
        <v>1</v>
      </c>
      <c r="D1476" s="52">
        <v>1</v>
      </c>
      <c r="E1476" s="52">
        <v>0</v>
      </c>
      <c r="F1476" s="52">
        <v>0</v>
      </c>
      <c r="G1476" s="52">
        <v>0</v>
      </c>
    </row>
    <row r="1477" spans="1:12">
      <c r="A1477" t="s">
        <v>594</v>
      </c>
      <c r="B1477" t="s">
        <v>59</v>
      </c>
      <c r="C1477" s="52">
        <v>1</v>
      </c>
      <c r="D1477" s="52">
        <v>1</v>
      </c>
      <c r="E1477" s="52">
        <v>1</v>
      </c>
      <c r="F1477" s="52">
        <v>1</v>
      </c>
      <c r="G1477" s="52">
        <v>1</v>
      </c>
      <c r="J1477" t="s">
        <v>1814</v>
      </c>
    </row>
    <row r="1478" spans="1:12">
      <c r="A1478" t="s">
        <v>439</v>
      </c>
      <c r="B1478" t="s">
        <v>59</v>
      </c>
      <c r="C1478" s="52">
        <v>1</v>
      </c>
      <c r="D1478" s="52">
        <v>1</v>
      </c>
      <c r="E1478" s="52">
        <v>1</v>
      </c>
      <c r="F1478" s="52">
        <v>1</v>
      </c>
      <c r="G1478" s="52">
        <v>1</v>
      </c>
    </row>
    <row r="1479" spans="1:12">
      <c r="A1479" s="5" t="s">
        <v>1815</v>
      </c>
      <c r="B1479" t="s">
        <v>59</v>
      </c>
      <c r="C1479" s="52" t="s">
        <v>107</v>
      </c>
      <c r="D1479" s="52" t="s">
        <v>107</v>
      </c>
      <c r="E1479" s="52" t="s">
        <v>107</v>
      </c>
      <c r="F1479" s="52" t="s">
        <v>107</v>
      </c>
      <c r="G1479" s="52">
        <v>1</v>
      </c>
      <c r="H1479" s="63" t="s">
        <v>1816</v>
      </c>
    </row>
    <row r="1480" spans="1:12">
      <c r="A1480" t="s">
        <v>440</v>
      </c>
      <c r="B1480" t="s">
        <v>59</v>
      </c>
      <c r="C1480" s="52" t="s">
        <v>107</v>
      </c>
      <c r="D1480" s="52">
        <v>1</v>
      </c>
      <c r="E1480" s="52">
        <v>1</v>
      </c>
      <c r="F1480" s="52">
        <v>1</v>
      </c>
      <c r="G1480" s="52">
        <v>0</v>
      </c>
      <c r="J1480" t="s">
        <v>1817</v>
      </c>
      <c r="K1480">
        <v>4937</v>
      </c>
      <c r="L1480" t="s">
        <v>1192</v>
      </c>
    </row>
    <row r="1481" spans="1:12">
      <c r="A1481" s="5" t="s">
        <v>1818</v>
      </c>
      <c r="B1481" t="s">
        <v>59</v>
      </c>
      <c r="C1481" s="52" t="s">
        <v>107</v>
      </c>
      <c r="D1481" s="52" t="s">
        <v>107</v>
      </c>
      <c r="E1481" s="52" t="s">
        <v>107</v>
      </c>
      <c r="F1481" s="52" t="s">
        <v>107</v>
      </c>
      <c r="G1481" s="52">
        <v>1</v>
      </c>
      <c r="H1481" s="63" t="s">
        <v>1819</v>
      </c>
    </row>
    <row r="1482" spans="1:12">
      <c r="A1482" t="s">
        <v>942</v>
      </c>
      <c r="B1482" t="s">
        <v>59</v>
      </c>
      <c r="C1482" s="52">
        <v>1</v>
      </c>
      <c r="D1482" s="52">
        <v>1</v>
      </c>
      <c r="E1482" s="52">
        <v>1</v>
      </c>
      <c r="F1482" s="52">
        <v>0</v>
      </c>
      <c r="G1482" s="52">
        <v>0</v>
      </c>
    </row>
    <row r="1483" spans="1:12">
      <c r="A1483" t="s">
        <v>533</v>
      </c>
      <c r="B1483" t="s">
        <v>59</v>
      </c>
      <c r="C1483" s="52">
        <v>1</v>
      </c>
      <c r="D1483" s="52">
        <v>1</v>
      </c>
      <c r="E1483" s="52">
        <v>1</v>
      </c>
      <c r="F1483" s="52">
        <v>1</v>
      </c>
      <c r="G1483" s="52">
        <v>0</v>
      </c>
      <c r="K1483" t="s">
        <v>1820</v>
      </c>
      <c r="L1483" t="s">
        <v>1821</v>
      </c>
    </row>
    <row r="1484" spans="1:12">
      <c r="A1484" t="s">
        <v>536</v>
      </c>
      <c r="B1484" t="s">
        <v>59</v>
      </c>
      <c r="C1484" s="52">
        <v>1</v>
      </c>
      <c r="D1484" s="52">
        <v>1</v>
      </c>
      <c r="E1484" s="52">
        <v>1</v>
      </c>
      <c r="F1484" s="52">
        <v>1</v>
      </c>
      <c r="G1484" s="52">
        <v>1</v>
      </c>
    </row>
    <row r="1485" spans="1:12">
      <c r="A1485" s="34" t="s">
        <v>1822</v>
      </c>
      <c r="B1485" t="s">
        <v>59</v>
      </c>
      <c r="C1485" s="52">
        <v>1</v>
      </c>
      <c r="D1485" s="52">
        <v>1</v>
      </c>
      <c r="E1485" s="52">
        <v>1</v>
      </c>
      <c r="F1485" s="52">
        <v>1</v>
      </c>
      <c r="G1485" s="52">
        <v>1</v>
      </c>
      <c r="K1485" s="11" t="s">
        <v>1823</v>
      </c>
    </row>
    <row r="1486" spans="1:12">
      <c r="A1486" t="s">
        <v>449</v>
      </c>
      <c r="B1486" t="s">
        <v>59</v>
      </c>
      <c r="C1486" s="52">
        <v>1</v>
      </c>
      <c r="D1486" s="52">
        <v>1</v>
      </c>
      <c r="E1486" s="52">
        <v>1</v>
      </c>
      <c r="F1486" s="52">
        <v>1</v>
      </c>
      <c r="G1486" s="52">
        <v>1</v>
      </c>
    </row>
    <row r="1487" spans="1:12">
      <c r="A1487" t="s">
        <v>737</v>
      </c>
      <c r="B1487" t="s">
        <v>59</v>
      </c>
      <c r="C1487" s="52">
        <v>1</v>
      </c>
      <c r="D1487" s="52">
        <v>1</v>
      </c>
      <c r="E1487" s="52">
        <v>1</v>
      </c>
      <c r="F1487" s="52">
        <v>1</v>
      </c>
      <c r="G1487" s="52">
        <v>1</v>
      </c>
      <c r="K1487" t="s">
        <v>1824</v>
      </c>
    </row>
    <row r="1488" spans="1:12">
      <c r="A1488" t="s">
        <v>1383</v>
      </c>
      <c r="B1488" t="s">
        <v>59</v>
      </c>
      <c r="C1488" s="52" t="s">
        <v>107</v>
      </c>
      <c r="D1488" s="52" t="s">
        <v>107</v>
      </c>
      <c r="E1488" s="52">
        <v>1</v>
      </c>
      <c r="F1488" s="52">
        <v>1</v>
      </c>
      <c r="G1488" s="52">
        <v>0</v>
      </c>
      <c r="K1488" t="s">
        <v>1825</v>
      </c>
    </row>
    <row r="1489" spans="1:12">
      <c r="A1489" t="s">
        <v>1511</v>
      </c>
      <c r="B1489" t="s">
        <v>59</v>
      </c>
      <c r="C1489" s="52">
        <v>1</v>
      </c>
      <c r="D1489" s="52">
        <v>1</v>
      </c>
      <c r="E1489" s="52">
        <v>1</v>
      </c>
      <c r="F1489" s="52">
        <v>1</v>
      </c>
      <c r="G1489" s="52">
        <v>1</v>
      </c>
      <c r="J1489" t="s">
        <v>1826</v>
      </c>
      <c r="K1489" t="s">
        <v>1827</v>
      </c>
    </row>
    <row r="1490" spans="1:12">
      <c r="A1490" t="s">
        <v>947</v>
      </c>
      <c r="B1490" t="s">
        <v>59</v>
      </c>
      <c r="C1490" s="52">
        <v>1</v>
      </c>
      <c r="D1490" s="52">
        <v>1</v>
      </c>
      <c r="E1490" s="52">
        <v>1</v>
      </c>
      <c r="F1490" s="52">
        <v>1</v>
      </c>
      <c r="G1490" s="52">
        <v>0</v>
      </c>
      <c r="J1490" t="s">
        <v>1828</v>
      </c>
      <c r="K1490" t="s">
        <v>1829</v>
      </c>
    </row>
    <row r="1491" spans="1:12">
      <c r="A1491" t="s">
        <v>537</v>
      </c>
      <c r="B1491" t="s">
        <v>59</v>
      </c>
      <c r="C1491" s="52">
        <v>1</v>
      </c>
      <c r="D1491" s="52">
        <v>1</v>
      </c>
      <c r="E1491" s="52">
        <v>1</v>
      </c>
      <c r="F1491" s="52">
        <v>1</v>
      </c>
      <c r="G1491" s="52">
        <v>1</v>
      </c>
      <c r="J1491" t="s">
        <v>1830</v>
      </c>
    </row>
    <row r="1492" spans="1:12">
      <c r="A1492" t="s">
        <v>538</v>
      </c>
      <c r="B1492" t="s">
        <v>59</v>
      </c>
      <c r="C1492" s="52" t="s">
        <v>107</v>
      </c>
      <c r="D1492" s="52" t="s">
        <v>107</v>
      </c>
      <c r="E1492" s="52">
        <v>1</v>
      </c>
      <c r="F1492" s="52">
        <v>0</v>
      </c>
      <c r="G1492" s="52">
        <v>0</v>
      </c>
      <c r="K1492" t="s">
        <v>1831</v>
      </c>
    </row>
    <row r="1493" spans="1:12">
      <c r="A1493" t="s">
        <v>452</v>
      </c>
      <c r="B1493" t="s">
        <v>59</v>
      </c>
      <c r="C1493" s="52">
        <v>1</v>
      </c>
      <c r="D1493" s="52">
        <v>1</v>
      </c>
      <c r="E1493" s="52">
        <v>1</v>
      </c>
      <c r="F1493" s="52">
        <v>1</v>
      </c>
      <c r="G1493" s="52">
        <v>0</v>
      </c>
    </row>
    <row r="1494" spans="1:12">
      <c r="A1494" t="s">
        <v>454</v>
      </c>
      <c r="B1494" t="s">
        <v>59</v>
      </c>
      <c r="C1494" s="52" t="s">
        <v>107</v>
      </c>
      <c r="D1494" s="52" t="s">
        <v>107</v>
      </c>
      <c r="E1494" s="52" t="s">
        <v>107</v>
      </c>
      <c r="F1494" s="52">
        <v>1</v>
      </c>
      <c r="G1494" s="52">
        <v>1</v>
      </c>
    </row>
    <row r="1495" spans="1:12">
      <c r="A1495" t="s">
        <v>540</v>
      </c>
      <c r="B1495" t="s">
        <v>59</v>
      </c>
      <c r="C1495" s="52">
        <v>1</v>
      </c>
      <c r="D1495" s="52">
        <v>1</v>
      </c>
      <c r="E1495" s="52">
        <v>1</v>
      </c>
      <c r="F1495" s="52">
        <v>0</v>
      </c>
      <c r="G1495" s="52">
        <v>0</v>
      </c>
    </row>
    <row r="1496" spans="1:12">
      <c r="A1496" t="s">
        <v>740</v>
      </c>
      <c r="B1496" t="s">
        <v>59</v>
      </c>
      <c r="C1496" s="52">
        <v>1</v>
      </c>
      <c r="D1496" s="52">
        <v>1</v>
      </c>
      <c r="E1496" s="52">
        <v>1</v>
      </c>
      <c r="F1496" s="52">
        <v>0</v>
      </c>
      <c r="G1496" s="52">
        <v>0</v>
      </c>
      <c r="L1496" t="s">
        <v>741</v>
      </c>
    </row>
    <row r="1497" spans="1:12">
      <c r="A1497" t="s">
        <v>541</v>
      </c>
      <c r="B1497" t="s">
        <v>59</v>
      </c>
      <c r="C1497" s="52" t="s">
        <v>107</v>
      </c>
      <c r="D1497" s="52">
        <v>1</v>
      </c>
      <c r="E1497" s="52">
        <v>0</v>
      </c>
      <c r="F1497" s="52">
        <v>0</v>
      </c>
      <c r="G1497" s="52">
        <v>0</v>
      </c>
    </row>
    <row r="1498" spans="1:12">
      <c r="A1498" t="s">
        <v>605</v>
      </c>
      <c r="B1498" t="s">
        <v>59</v>
      </c>
      <c r="C1498" s="52">
        <v>1</v>
      </c>
      <c r="D1498" s="52">
        <v>1</v>
      </c>
      <c r="E1498" s="52">
        <v>1</v>
      </c>
      <c r="F1498" s="52">
        <v>0</v>
      </c>
      <c r="G1498" s="52">
        <v>1</v>
      </c>
      <c r="K1498" t="s">
        <v>1832</v>
      </c>
    </row>
    <row r="1499" spans="1:12">
      <c r="A1499" t="s">
        <v>745</v>
      </c>
      <c r="B1499" t="s">
        <v>59</v>
      </c>
      <c r="C1499" s="52" t="s">
        <v>107</v>
      </c>
      <c r="D1499" s="52">
        <v>1</v>
      </c>
      <c r="E1499" s="52">
        <v>1</v>
      </c>
      <c r="F1499" s="52">
        <v>0</v>
      </c>
      <c r="G1499" s="52">
        <v>0</v>
      </c>
    </row>
    <row r="1500" spans="1:12">
      <c r="A1500" t="s">
        <v>1833</v>
      </c>
      <c r="B1500" t="s">
        <v>59</v>
      </c>
      <c r="C1500" s="52" t="s">
        <v>107</v>
      </c>
      <c r="D1500" s="52" t="s">
        <v>107</v>
      </c>
      <c r="E1500" s="52">
        <v>1</v>
      </c>
      <c r="F1500" s="52">
        <v>1</v>
      </c>
      <c r="G1500" s="52">
        <v>1</v>
      </c>
      <c r="K1500" t="s">
        <v>1834</v>
      </c>
    </row>
    <row r="1501" spans="1:12">
      <c r="A1501" t="s">
        <v>1594</v>
      </c>
      <c r="B1501" t="s">
        <v>59</v>
      </c>
      <c r="C1501" s="52">
        <v>1</v>
      </c>
      <c r="D1501" s="52">
        <v>1</v>
      </c>
      <c r="E1501" s="52">
        <v>0</v>
      </c>
      <c r="F1501" s="52">
        <v>0</v>
      </c>
      <c r="G1501" s="52">
        <v>0</v>
      </c>
    </row>
    <row r="1502" spans="1:12">
      <c r="A1502" t="s">
        <v>900</v>
      </c>
      <c r="B1502" t="s">
        <v>59</v>
      </c>
      <c r="C1502" s="52" t="s">
        <v>107</v>
      </c>
      <c r="D1502" s="52" t="s">
        <v>107</v>
      </c>
      <c r="E1502" s="52">
        <v>1</v>
      </c>
      <c r="F1502" s="52">
        <v>1</v>
      </c>
      <c r="G1502" s="52">
        <v>0</v>
      </c>
      <c r="J1502" t="s">
        <v>1835</v>
      </c>
      <c r="K1502" t="s">
        <v>1836</v>
      </c>
    </row>
    <row r="1503" spans="1:12">
      <c r="A1503" t="s">
        <v>457</v>
      </c>
      <c r="B1503" t="s">
        <v>59</v>
      </c>
      <c r="C1503" s="52">
        <v>1</v>
      </c>
      <c r="D1503" s="52">
        <v>1</v>
      </c>
      <c r="E1503" s="52">
        <v>1</v>
      </c>
      <c r="F1503" s="52">
        <v>1</v>
      </c>
      <c r="G1503" s="52">
        <v>1</v>
      </c>
    </row>
    <row r="1504" spans="1:12">
      <c r="A1504" t="s">
        <v>465</v>
      </c>
      <c r="B1504" t="s">
        <v>59</v>
      </c>
      <c r="C1504" s="52">
        <v>1</v>
      </c>
      <c r="D1504" s="52">
        <v>1</v>
      </c>
      <c r="E1504" s="52">
        <v>1</v>
      </c>
      <c r="F1504" s="52">
        <v>1</v>
      </c>
      <c r="G1504" s="52">
        <v>1</v>
      </c>
      <c r="L1504" t="s">
        <v>607</v>
      </c>
    </row>
    <row r="1505" spans="1:12">
      <c r="A1505" t="s">
        <v>608</v>
      </c>
      <c r="B1505" t="s">
        <v>59</v>
      </c>
      <c r="C1505" s="52" t="s">
        <v>107</v>
      </c>
      <c r="D1505" s="52" t="s">
        <v>107</v>
      </c>
      <c r="E1505" s="52" t="s">
        <v>107</v>
      </c>
      <c r="F1505" s="52">
        <v>1</v>
      </c>
      <c r="G1505" s="52">
        <v>1</v>
      </c>
    </row>
    <row r="1506" spans="1:12">
      <c r="A1506" t="s">
        <v>468</v>
      </c>
      <c r="B1506" t="s">
        <v>59</v>
      </c>
      <c r="C1506" s="52">
        <v>1</v>
      </c>
      <c r="D1506" s="52">
        <v>1</v>
      </c>
      <c r="E1506" s="52">
        <v>1</v>
      </c>
      <c r="F1506" s="52">
        <v>1</v>
      </c>
      <c r="G1506" s="52">
        <v>1</v>
      </c>
    </row>
    <row r="1507" spans="1:12">
      <c r="A1507" t="s">
        <v>664</v>
      </c>
      <c r="B1507" t="s">
        <v>59</v>
      </c>
      <c r="C1507" s="52">
        <v>1</v>
      </c>
      <c r="D1507" s="52">
        <v>1</v>
      </c>
      <c r="E1507" s="52">
        <v>0</v>
      </c>
      <c r="F1507" s="52">
        <v>0</v>
      </c>
      <c r="G1507" s="52">
        <v>1</v>
      </c>
      <c r="K1507">
        <v>4949</v>
      </c>
    </row>
    <row r="1508" spans="1:12">
      <c r="A1508" t="s">
        <v>760</v>
      </c>
      <c r="B1508" t="s">
        <v>59</v>
      </c>
      <c r="C1508" s="52">
        <v>1</v>
      </c>
      <c r="D1508" s="52">
        <v>1</v>
      </c>
      <c r="E1508" s="52">
        <v>0</v>
      </c>
      <c r="F1508" s="52">
        <v>0</v>
      </c>
      <c r="G1508" s="52">
        <v>0</v>
      </c>
    </row>
    <row r="1509" spans="1:12">
      <c r="A1509" t="s">
        <v>546</v>
      </c>
      <c r="B1509" t="s">
        <v>59</v>
      </c>
      <c r="C1509" s="52" t="s">
        <v>107</v>
      </c>
      <c r="D1509" s="52" t="s">
        <v>107</v>
      </c>
      <c r="E1509" s="52">
        <v>1</v>
      </c>
      <c r="F1509" s="52">
        <v>1</v>
      </c>
      <c r="G1509" s="52">
        <v>0</v>
      </c>
      <c r="K1509" t="s">
        <v>1837</v>
      </c>
    </row>
    <row r="1510" spans="1:12">
      <c r="A1510" t="s">
        <v>762</v>
      </c>
      <c r="B1510" t="s">
        <v>59</v>
      </c>
      <c r="C1510" s="52">
        <v>1</v>
      </c>
      <c r="D1510" s="52">
        <v>1</v>
      </c>
      <c r="E1510" s="52">
        <v>1</v>
      </c>
      <c r="F1510" s="52">
        <v>1</v>
      </c>
      <c r="G1510" s="52">
        <v>1</v>
      </c>
    </row>
    <row r="1511" spans="1:12">
      <c r="A1511" t="s">
        <v>550</v>
      </c>
      <c r="B1511" t="s">
        <v>59</v>
      </c>
      <c r="C1511" s="52">
        <v>1</v>
      </c>
      <c r="D1511" s="52">
        <v>1</v>
      </c>
      <c r="E1511" s="52">
        <v>1</v>
      </c>
      <c r="F1511" s="52">
        <v>1</v>
      </c>
      <c r="G1511" s="52">
        <v>1</v>
      </c>
    </row>
    <row r="1512" spans="1:12">
      <c r="A1512" t="s">
        <v>769</v>
      </c>
      <c r="B1512" t="s">
        <v>59</v>
      </c>
      <c r="C1512" s="52">
        <v>1</v>
      </c>
      <c r="D1512" s="52">
        <v>1</v>
      </c>
      <c r="E1512" s="52">
        <v>1</v>
      </c>
      <c r="F1512" s="52">
        <v>1</v>
      </c>
      <c r="G1512" s="52">
        <v>1</v>
      </c>
      <c r="J1512" t="s">
        <v>1838</v>
      </c>
      <c r="K1512" t="s">
        <v>1839</v>
      </c>
    </row>
    <row r="1513" spans="1:12">
      <c r="A1513" t="s">
        <v>471</v>
      </c>
      <c r="B1513" t="s">
        <v>59</v>
      </c>
      <c r="C1513" s="52">
        <v>1</v>
      </c>
      <c r="D1513" s="52">
        <v>1</v>
      </c>
      <c r="E1513" s="52">
        <v>1</v>
      </c>
      <c r="F1513" s="52">
        <v>1</v>
      </c>
      <c r="G1513" s="52">
        <v>1</v>
      </c>
    </row>
    <row r="1514" spans="1:12">
      <c r="A1514" t="s">
        <v>473</v>
      </c>
      <c r="B1514" t="s">
        <v>59</v>
      </c>
      <c r="C1514" s="52" t="s">
        <v>107</v>
      </c>
      <c r="D1514" s="52" t="s">
        <v>107</v>
      </c>
      <c r="E1514" s="52">
        <v>1</v>
      </c>
      <c r="F1514" s="52">
        <v>1</v>
      </c>
      <c r="G1514" s="52">
        <v>1</v>
      </c>
      <c r="K1514" t="s">
        <v>1840</v>
      </c>
    </row>
    <row r="1515" spans="1:12">
      <c r="A1515" t="s">
        <v>475</v>
      </c>
      <c r="B1515" t="s">
        <v>59</v>
      </c>
      <c r="C1515" s="52" t="s">
        <v>107</v>
      </c>
      <c r="D1515" s="52">
        <v>1</v>
      </c>
      <c r="E1515" s="52">
        <v>1</v>
      </c>
      <c r="F1515" s="52">
        <v>1</v>
      </c>
      <c r="G1515" s="52">
        <v>1</v>
      </c>
    </row>
    <row r="1516" spans="1:12">
      <c r="A1516" t="s">
        <v>477</v>
      </c>
      <c r="B1516" t="s">
        <v>59</v>
      </c>
      <c r="C1516" s="52" t="s">
        <v>107</v>
      </c>
      <c r="D1516" s="52" t="s">
        <v>107</v>
      </c>
      <c r="E1516" s="52" t="s">
        <v>107</v>
      </c>
      <c r="F1516" s="52">
        <v>1</v>
      </c>
      <c r="G1516" s="52">
        <v>0</v>
      </c>
    </row>
    <row r="1517" spans="1:12">
      <c r="A1517" t="s">
        <v>555</v>
      </c>
      <c r="B1517" t="s">
        <v>59</v>
      </c>
      <c r="C1517" s="52">
        <v>1</v>
      </c>
      <c r="D1517" s="52">
        <v>1</v>
      </c>
      <c r="E1517" s="52">
        <v>1</v>
      </c>
      <c r="F1517" s="52">
        <v>1</v>
      </c>
      <c r="G1517" s="52">
        <v>1</v>
      </c>
    </row>
    <row r="1518" spans="1:12">
      <c r="A1518" t="s">
        <v>479</v>
      </c>
      <c r="B1518" t="s">
        <v>59</v>
      </c>
      <c r="C1518" s="52">
        <v>1</v>
      </c>
      <c r="D1518" s="52">
        <v>1</v>
      </c>
      <c r="E1518" s="52">
        <v>1</v>
      </c>
      <c r="F1518" s="52">
        <v>1</v>
      </c>
      <c r="G1518" s="52">
        <v>1</v>
      </c>
      <c r="H1518" s="52" t="s">
        <v>1841</v>
      </c>
    </row>
    <row r="1519" spans="1:12">
      <c r="A1519" t="s">
        <v>480</v>
      </c>
      <c r="B1519" t="s">
        <v>59</v>
      </c>
      <c r="C1519" s="52">
        <v>1</v>
      </c>
      <c r="D1519" s="52">
        <v>1</v>
      </c>
      <c r="E1519" s="52">
        <v>1</v>
      </c>
      <c r="F1519" s="52">
        <v>1</v>
      </c>
      <c r="G1519" s="52">
        <v>1</v>
      </c>
      <c r="L1519" t="s">
        <v>481</v>
      </c>
    </row>
    <row r="1520" spans="1:12">
      <c r="A1520" t="s">
        <v>1083</v>
      </c>
      <c r="B1520" t="s">
        <v>59</v>
      </c>
      <c r="C1520" s="52" t="s">
        <v>107</v>
      </c>
      <c r="D1520" s="52">
        <v>1</v>
      </c>
      <c r="E1520" s="52">
        <v>1</v>
      </c>
      <c r="F1520" s="52">
        <v>1</v>
      </c>
      <c r="G1520" s="52">
        <v>1</v>
      </c>
      <c r="J1520" t="s">
        <v>1842</v>
      </c>
      <c r="K1520" t="s">
        <v>1843</v>
      </c>
    </row>
    <row r="1521" spans="1:12">
      <c r="A1521" t="s">
        <v>612</v>
      </c>
      <c r="B1521" t="s">
        <v>59</v>
      </c>
      <c r="C1521" s="52">
        <v>1</v>
      </c>
      <c r="D1521" s="52">
        <v>0</v>
      </c>
      <c r="E1521" s="52">
        <v>0</v>
      </c>
      <c r="F1521" s="52">
        <v>0</v>
      </c>
      <c r="G1521" s="52">
        <v>0</v>
      </c>
    </row>
    <row r="1522" spans="1:12">
      <c r="A1522" t="s">
        <v>919</v>
      </c>
      <c r="B1522" t="s">
        <v>59</v>
      </c>
      <c r="C1522" s="52">
        <v>1</v>
      </c>
      <c r="D1522" s="52">
        <v>1</v>
      </c>
      <c r="E1522" s="52">
        <v>0</v>
      </c>
      <c r="F1522" s="52">
        <v>1</v>
      </c>
      <c r="G1522" s="52">
        <v>0</v>
      </c>
    </row>
    <row r="1523" spans="1:12">
      <c r="A1523" t="s">
        <v>484</v>
      </c>
      <c r="B1523" t="s">
        <v>59</v>
      </c>
      <c r="C1523" s="52" t="s">
        <v>107</v>
      </c>
      <c r="D1523" s="52">
        <v>1</v>
      </c>
      <c r="E1523" s="52">
        <v>1</v>
      </c>
      <c r="F1523" s="52">
        <v>1</v>
      </c>
      <c r="G1523" s="52">
        <v>1</v>
      </c>
    </row>
    <row r="1524" spans="1:12">
      <c r="A1524" t="s">
        <v>920</v>
      </c>
      <c r="B1524" t="s">
        <v>59</v>
      </c>
      <c r="C1524" s="52">
        <v>1</v>
      </c>
      <c r="D1524" s="52">
        <v>1</v>
      </c>
      <c r="E1524" s="52">
        <v>0</v>
      </c>
      <c r="F1524" s="52">
        <v>0</v>
      </c>
      <c r="G1524" s="52">
        <v>0</v>
      </c>
    </row>
    <row r="1525" spans="1:12">
      <c r="A1525" t="s">
        <v>1844</v>
      </c>
      <c r="B1525" t="s">
        <v>59</v>
      </c>
      <c r="C1525" s="52" t="s">
        <v>107</v>
      </c>
      <c r="D1525" s="52">
        <v>1</v>
      </c>
      <c r="E1525" s="52">
        <v>1</v>
      </c>
      <c r="F1525" s="52">
        <v>0</v>
      </c>
      <c r="G1525" s="52">
        <v>0</v>
      </c>
      <c r="K1525" t="s">
        <v>1845</v>
      </c>
      <c r="L1525" t="s">
        <v>1846</v>
      </c>
    </row>
    <row r="1526" spans="1:12">
      <c r="A1526" s="5" t="s">
        <v>558</v>
      </c>
      <c r="B1526" t="s">
        <v>59</v>
      </c>
      <c r="C1526" s="52" t="s">
        <v>107</v>
      </c>
      <c r="D1526" s="52" t="s">
        <v>107</v>
      </c>
      <c r="E1526" s="52" t="s">
        <v>107</v>
      </c>
      <c r="F1526" s="52" t="s">
        <v>107</v>
      </c>
      <c r="G1526" s="52">
        <v>1</v>
      </c>
      <c r="H1526" s="63" t="s">
        <v>1804</v>
      </c>
    </row>
    <row r="1527" spans="1:12">
      <c r="A1527" t="s">
        <v>792</v>
      </c>
      <c r="B1527" t="s">
        <v>59</v>
      </c>
      <c r="C1527" s="52" t="s">
        <v>107</v>
      </c>
      <c r="D1527" s="52" t="s">
        <v>107</v>
      </c>
      <c r="E1527" s="52">
        <v>1</v>
      </c>
      <c r="F1527" s="52">
        <v>0</v>
      </c>
      <c r="G1527" s="52">
        <v>1</v>
      </c>
      <c r="K1527" t="s">
        <v>1847</v>
      </c>
      <c r="L1527" t="s">
        <v>1848</v>
      </c>
    </row>
    <row r="1528" spans="1:12">
      <c r="A1528" t="s">
        <v>488</v>
      </c>
      <c r="B1528" t="s">
        <v>59</v>
      </c>
      <c r="C1528" s="52" t="s">
        <v>107</v>
      </c>
      <c r="D1528" s="52">
        <v>1</v>
      </c>
      <c r="E1528" s="52">
        <v>0</v>
      </c>
      <c r="F1528" s="52">
        <v>0</v>
      </c>
      <c r="G1528" s="52">
        <v>0</v>
      </c>
    </row>
    <row r="1529" spans="1:12">
      <c r="A1529" t="s">
        <v>859</v>
      </c>
      <c r="B1529" t="s">
        <v>59</v>
      </c>
      <c r="C1529" s="52" t="s">
        <v>107</v>
      </c>
      <c r="D1529" s="52">
        <v>1</v>
      </c>
      <c r="E1529" s="52">
        <v>1</v>
      </c>
      <c r="F1529" s="52">
        <v>1</v>
      </c>
      <c r="G1529" s="52">
        <v>0</v>
      </c>
      <c r="K1529" t="s">
        <v>1849</v>
      </c>
    </row>
    <row r="1530" spans="1:12">
      <c r="A1530" t="s">
        <v>1107</v>
      </c>
      <c r="B1530" t="s">
        <v>59</v>
      </c>
      <c r="C1530" s="52">
        <v>1</v>
      </c>
      <c r="D1530" s="52">
        <v>1</v>
      </c>
      <c r="E1530" s="52">
        <v>1</v>
      </c>
      <c r="F1530" s="52">
        <v>1</v>
      </c>
      <c r="G1530" s="52">
        <v>1</v>
      </c>
      <c r="J1530" t="s">
        <v>1850</v>
      </c>
      <c r="K1530" t="s">
        <v>1851</v>
      </c>
    </row>
    <row r="1531" spans="1:12">
      <c r="A1531" t="s">
        <v>384</v>
      </c>
      <c r="B1531" t="s">
        <v>58</v>
      </c>
      <c r="C1531" s="52">
        <v>1</v>
      </c>
      <c r="D1531" s="52">
        <v>1</v>
      </c>
      <c r="E1531" s="52">
        <v>1</v>
      </c>
      <c r="F1531" s="52">
        <v>1</v>
      </c>
      <c r="G1531" s="52">
        <v>1</v>
      </c>
      <c r="K1531" t="s">
        <v>1852</v>
      </c>
    </row>
    <row r="1532" spans="1:12">
      <c r="A1532" t="s">
        <v>1853</v>
      </c>
      <c r="B1532" t="s">
        <v>58</v>
      </c>
      <c r="C1532" s="52" t="s">
        <v>107</v>
      </c>
      <c r="D1532" s="52" t="s">
        <v>107</v>
      </c>
      <c r="E1532" s="52" t="s">
        <v>107</v>
      </c>
      <c r="F1532" s="52">
        <v>1</v>
      </c>
      <c r="G1532" s="52">
        <v>1</v>
      </c>
      <c r="J1532" t="s">
        <v>1854</v>
      </c>
      <c r="L1532" t="s">
        <v>1855</v>
      </c>
    </row>
    <row r="1533" spans="1:12">
      <c r="A1533" t="s">
        <v>385</v>
      </c>
      <c r="B1533" t="s">
        <v>58</v>
      </c>
      <c r="C1533" s="52" t="s">
        <v>107</v>
      </c>
      <c r="D1533" s="52">
        <v>1</v>
      </c>
      <c r="E1533" s="52">
        <v>1</v>
      </c>
      <c r="F1533" s="52">
        <v>1</v>
      </c>
      <c r="G1533" s="52">
        <v>1</v>
      </c>
    </row>
    <row r="1534" spans="1:12">
      <c r="A1534" t="s">
        <v>389</v>
      </c>
      <c r="B1534" t="s">
        <v>58</v>
      </c>
      <c r="C1534" s="52">
        <v>1</v>
      </c>
      <c r="D1534" s="52">
        <v>1</v>
      </c>
      <c r="E1534" s="52">
        <v>1</v>
      </c>
      <c r="F1534" s="52">
        <v>1</v>
      </c>
      <c r="G1534" s="52">
        <v>1</v>
      </c>
    </row>
    <row r="1535" spans="1:12">
      <c r="A1535" t="s">
        <v>695</v>
      </c>
      <c r="B1535" t="s">
        <v>58</v>
      </c>
      <c r="C1535" s="52" t="s">
        <v>107</v>
      </c>
      <c r="D1535" s="52">
        <v>1</v>
      </c>
      <c r="E1535" s="52">
        <v>0</v>
      </c>
      <c r="F1535" s="52">
        <v>1</v>
      </c>
      <c r="G1535" s="52">
        <v>0</v>
      </c>
      <c r="J1535" t="s">
        <v>1856</v>
      </c>
      <c r="K1535" t="s">
        <v>1857</v>
      </c>
    </row>
    <row r="1536" spans="1:12">
      <c r="A1536" t="s">
        <v>501</v>
      </c>
      <c r="B1536" t="s">
        <v>58</v>
      </c>
      <c r="C1536" s="52" t="s">
        <v>107</v>
      </c>
      <c r="D1536" s="52">
        <v>1</v>
      </c>
      <c r="E1536" s="52">
        <v>1</v>
      </c>
      <c r="F1536" s="52">
        <v>1</v>
      </c>
      <c r="G1536" s="52">
        <v>1</v>
      </c>
      <c r="J1536" t="s">
        <v>1858</v>
      </c>
      <c r="K1536" t="s">
        <v>1859</v>
      </c>
    </row>
    <row r="1537" spans="1:12">
      <c r="A1537" t="s">
        <v>504</v>
      </c>
      <c r="B1537" t="s">
        <v>58</v>
      </c>
      <c r="C1537" s="52" t="s">
        <v>107</v>
      </c>
      <c r="D1537" s="52">
        <v>1</v>
      </c>
      <c r="E1537" s="52">
        <v>0</v>
      </c>
      <c r="F1537" s="52">
        <v>1</v>
      </c>
      <c r="G1537" s="52">
        <v>1</v>
      </c>
    </row>
    <row r="1538" spans="1:12">
      <c r="A1538" t="s">
        <v>1860</v>
      </c>
      <c r="B1538" t="s">
        <v>58</v>
      </c>
      <c r="C1538" s="52">
        <v>1</v>
      </c>
      <c r="D1538" s="52">
        <v>0</v>
      </c>
      <c r="E1538" s="52">
        <v>0</v>
      </c>
      <c r="F1538" s="52">
        <v>0</v>
      </c>
      <c r="G1538" s="52">
        <v>0</v>
      </c>
    </row>
    <row r="1539" spans="1:12">
      <c r="A1539" t="s">
        <v>399</v>
      </c>
      <c r="B1539" t="s">
        <v>58</v>
      </c>
      <c r="C1539" s="52">
        <v>1</v>
      </c>
      <c r="D1539" s="52">
        <v>1</v>
      </c>
      <c r="E1539" s="52">
        <v>1</v>
      </c>
      <c r="F1539" s="52">
        <v>1</v>
      </c>
      <c r="G1539" s="52">
        <v>1</v>
      </c>
    </row>
    <row r="1540" spans="1:12">
      <c r="A1540" t="s">
        <v>1797</v>
      </c>
      <c r="B1540" t="s">
        <v>58</v>
      </c>
      <c r="C1540" s="52" t="s">
        <v>107</v>
      </c>
      <c r="D1540" s="52">
        <v>1</v>
      </c>
      <c r="E1540" s="52">
        <v>1</v>
      </c>
      <c r="F1540" s="52">
        <v>1</v>
      </c>
      <c r="G1540" s="52">
        <v>1</v>
      </c>
      <c r="J1540" t="s">
        <v>1861</v>
      </c>
      <c r="K1540" t="s">
        <v>1862</v>
      </c>
    </row>
    <row r="1541" spans="1:12">
      <c r="A1541" t="s">
        <v>406</v>
      </c>
      <c r="B1541" t="s">
        <v>58</v>
      </c>
      <c r="C1541" s="52">
        <v>1</v>
      </c>
      <c r="D1541" s="52">
        <v>1</v>
      </c>
      <c r="E1541" s="52">
        <v>1</v>
      </c>
      <c r="F1541" s="52">
        <v>1</v>
      </c>
      <c r="G1541" s="52">
        <v>1</v>
      </c>
    </row>
    <row r="1542" spans="1:12">
      <c r="A1542" t="s">
        <v>408</v>
      </c>
      <c r="B1542" t="s">
        <v>58</v>
      </c>
      <c r="C1542" s="52">
        <v>1</v>
      </c>
      <c r="D1542" s="52">
        <v>1</v>
      </c>
      <c r="E1542" s="52">
        <v>1</v>
      </c>
      <c r="F1542" s="52">
        <v>1</v>
      </c>
      <c r="G1542" s="52">
        <v>1</v>
      </c>
    </row>
    <row r="1543" spans="1:12">
      <c r="A1543" s="34" t="s">
        <v>409</v>
      </c>
      <c r="B1543" t="s">
        <v>58</v>
      </c>
      <c r="C1543" s="52" t="s">
        <v>107</v>
      </c>
      <c r="D1543" s="52">
        <v>1</v>
      </c>
      <c r="E1543" s="52">
        <v>0</v>
      </c>
      <c r="F1543" s="52">
        <v>0</v>
      </c>
      <c r="G1543" s="52">
        <v>0</v>
      </c>
    </row>
    <row r="1544" spans="1:12">
      <c r="A1544" t="s">
        <v>515</v>
      </c>
      <c r="B1544" t="s">
        <v>58</v>
      </c>
      <c r="C1544" s="52" t="s">
        <v>107</v>
      </c>
      <c r="D1544" s="52">
        <v>1</v>
      </c>
      <c r="E1544" s="52">
        <v>1</v>
      </c>
      <c r="F1544" s="52">
        <v>1</v>
      </c>
      <c r="G1544" s="52">
        <v>1</v>
      </c>
    </row>
    <row r="1545" spans="1:12">
      <c r="A1545" t="s">
        <v>521</v>
      </c>
      <c r="B1545" t="s">
        <v>58</v>
      </c>
      <c r="C1545" s="52">
        <v>1</v>
      </c>
      <c r="D1545" s="52">
        <v>1</v>
      </c>
      <c r="E1545" s="52">
        <v>1</v>
      </c>
      <c r="F1545" s="52">
        <v>1</v>
      </c>
      <c r="G1545" s="52">
        <v>1</v>
      </c>
    </row>
    <row r="1546" spans="1:12">
      <c r="A1546" t="s">
        <v>711</v>
      </c>
      <c r="B1546" t="s">
        <v>58</v>
      </c>
      <c r="C1546" s="52" t="s">
        <v>107</v>
      </c>
      <c r="D1546" s="52">
        <v>1</v>
      </c>
      <c r="E1546" s="52">
        <v>1</v>
      </c>
      <c r="F1546" s="52">
        <v>1</v>
      </c>
      <c r="G1546" s="52">
        <v>0</v>
      </c>
    </row>
    <row r="1547" spans="1:12">
      <c r="A1547" t="s">
        <v>585</v>
      </c>
      <c r="B1547" t="s">
        <v>58</v>
      </c>
      <c r="C1547" s="52" t="s">
        <v>107</v>
      </c>
      <c r="D1547" s="52">
        <v>1</v>
      </c>
      <c r="E1547" s="52">
        <v>1</v>
      </c>
      <c r="F1547" s="52">
        <v>0</v>
      </c>
      <c r="G1547" s="52">
        <v>1</v>
      </c>
      <c r="K1547" t="s">
        <v>1863</v>
      </c>
      <c r="L1547" t="s">
        <v>584</v>
      </c>
    </row>
    <row r="1548" spans="1:12">
      <c r="A1548" t="s">
        <v>419</v>
      </c>
      <c r="B1548" t="s">
        <v>58</v>
      </c>
      <c r="C1548" s="52">
        <v>1</v>
      </c>
      <c r="D1548" s="52">
        <v>1</v>
      </c>
      <c r="E1548" s="52">
        <v>0</v>
      </c>
      <c r="F1548" s="52">
        <v>1</v>
      </c>
      <c r="G1548" s="52">
        <v>0</v>
      </c>
    </row>
    <row r="1549" spans="1:12">
      <c r="A1549" t="s">
        <v>421</v>
      </c>
      <c r="B1549" t="s">
        <v>58</v>
      </c>
      <c r="C1549" s="52">
        <v>1</v>
      </c>
      <c r="D1549" s="52">
        <v>1</v>
      </c>
      <c r="E1549" s="52">
        <v>0</v>
      </c>
      <c r="F1549" s="52">
        <v>0</v>
      </c>
      <c r="G1549" s="52">
        <v>0</v>
      </c>
    </row>
    <row r="1550" spans="1:12">
      <c r="A1550" t="s">
        <v>422</v>
      </c>
      <c r="B1550" t="s">
        <v>58</v>
      </c>
      <c r="C1550" s="52">
        <v>1</v>
      </c>
      <c r="D1550" s="52">
        <v>1</v>
      </c>
      <c r="E1550" s="52">
        <v>1</v>
      </c>
      <c r="F1550" s="52">
        <v>1</v>
      </c>
      <c r="G1550" s="52">
        <v>1</v>
      </c>
    </row>
    <row r="1551" spans="1:12">
      <c r="A1551" t="s">
        <v>645</v>
      </c>
      <c r="B1551" t="s">
        <v>58</v>
      </c>
      <c r="C1551" s="52" t="s">
        <v>107</v>
      </c>
      <c r="D1551" s="52">
        <v>1</v>
      </c>
      <c r="E1551" s="52">
        <v>0</v>
      </c>
      <c r="F1551" s="52">
        <v>0</v>
      </c>
      <c r="G1551" s="52">
        <v>0</v>
      </c>
    </row>
    <row r="1552" spans="1:12">
      <c r="A1552" t="s">
        <v>881</v>
      </c>
      <c r="B1552" t="s">
        <v>58</v>
      </c>
      <c r="C1552" s="52" t="s">
        <v>107</v>
      </c>
      <c r="D1552" s="52">
        <v>1</v>
      </c>
      <c r="E1552" s="52">
        <v>0</v>
      </c>
      <c r="F1552" s="52">
        <v>0</v>
      </c>
      <c r="G1552" s="52">
        <v>0</v>
      </c>
      <c r="K1552" t="s">
        <v>1864</v>
      </c>
    </row>
    <row r="1553" spans="1:12">
      <c r="A1553" t="s">
        <v>423</v>
      </c>
      <c r="B1553" t="s">
        <v>58</v>
      </c>
      <c r="C1553" s="52" t="s">
        <v>107</v>
      </c>
      <c r="D1553" s="52" t="s">
        <v>107</v>
      </c>
      <c r="E1553" s="52" t="s">
        <v>107</v>
      </c>
      <c r="F1553" s="52" t="s">
        <v>107</v>
      </c>
      <c r="G1553" s="52">
        <v>1</v>
      </c>
      <c r="H1553" s="52" t="s">
        <v>1858</v>
      </c>
    </row>
    <row r="1554" spans="1:12">
      <c r="A1554" t="s">
        <v>424</v>
      </c>
      <c r="B1554" t="s">
        <v>58</v>
      </c>
      <c r="C1554" s="52">
        <v>1</v>
      </c>
      <c r="D1554" s="52">
        <v>1</v>
      </c>
      <c r="E1554" s="52">
        <v>1</v>
      </c>
      <c r="F1554" s="52">
        <v>1</v>
      </c>
      <c r="G1554" s="52">
        <v>1</v>
      </c>
    </row>
    <row r="1555" spans="1:12">
      <c r="A1555" t="s">
        <v>1865</v>
      </c>
      <c r="B1555" t="s">
        <v>58</v>
      </c>
      <c r="C1555" s="52" t="s">
        <v>107</v>
      </c>
      <c r="D1555" s="52">
        <v>1</v>
      </c>
      <c r="E1555" s="52">
        <v>0</v>
      </c>
      <c r="F1555" s="52">
        <v>1</v>
      </c>
      <c r="G1555" s="52">
        <v>0</v>
      </c>
      <c r="J1555" t="s">
        <v>1866</v>
      </c>
      <c r="K1555" t="s">
        <v>1867</v>
      </c>
    </row>
    <row r="1556" spans="1:12">
      <c r="A1556" t="s">
        <v>1868</v>
      </c>
      <c r="B1556" t="s">
        <v>58</v>
      </c>
      <c r="C1556" s="52" t="s">
        <v>107</v>
      </c>
      <c r="D1556" s="52" t="s">
        <v>107</v>
      </c>
      <c r="E1556" s="52" t="s">
        <v>107</v>
      </c>
      <c r="F1556" s="52" t="s">
        <v>107</v>
      </c>
      <c r="G1556" s="52">
        <v>1</v>
      </c>
      <c r="H1556" s="52" t="s">
        <v>1869</v>
      </c>
      <c r="I1556" s="52" t="s">
        <v>648</v>
      </c>
    </row>
    <row r="1557" spans="1:12">
      <c r="A1557" t="s">
        <v>1502</v>
      </c>
      <c r="B1557" t="s">
        <v>58</v>
      </c>
      <c r="C1557" s="52" t="s">
        <v>107</v>
      </c>
      <c r="D1557" s="52">
        <v>1</v>
      </c>
      <c r="E1557" s="52">
        <v>1</v>
      </c>
      <c r="F1557" s="52">
        <v>1</v>
      </c>
      <c r="G1557" s="52">
        <v>1</v>
      </c>
      <c r="H1557" s="52" t="s">
        <v>1870</v>
      </c>
      <c r="J1557" t="s">
        <v>1871</v>
      </c>
      <c r="K1557" t="s">
        <v>1872</v>
      </c>
      <c r="L1557" t="s">
        <v>648</v>
      </c>
    </row>
    <row r="1558" spans="1:12">
      <c r="A1558" t="s">
        <v>1700</v>
      </c>
      <c r="B1558" t="s">
        <v>58</v>
      </c>
      <c r="C1558" s="52" t="s">
        <v>107</v>
      </c>
      <c r="D1558" s="52">
        <v>1</v>
      </c>
      <c r="E1558" s="52">
        <v>1</v>
      </c>
      <c r="F1558" s="52">
        <v>1</v>
      </c>
      <c r="G1558" s="52">
        <v>0</v>
      </c>
    </row>
    <row r="1559" spans="1:12">
      <c r="A1559" t="s">
        <v>435</v>
      </c>
      <c r="B1559" t="s">
        <v>58</v>
      </c>
      <c r="C1559" s="52">
        <v>1</v>
      </c>
      <c r="D1559" s="52">
        <v>1</v>
      </c>
      <c r="E1559" s="52">
        <v>1</v>
      </c>
      <c r="F1559" s="52">
        <v>1</v>
      </c>
      <c r="G1559" s="52">
        <v>1</v>
      </c>
      <c r="K1559" t="s">
        <v>1873</v>
      </c>
      <c r="L1559" t="s">
        <v>1874</v>
      </c>
    </row>
    <row r="1560" spans="1:12">
      <c r="A1560" t="s">
        <v>1813</v>
      </c>
      <c r="B1560" t="s">
        <v>58</v>
      </c>
      <c r="C1560" s="52">
        <v>1</v>
      </c>
      <c r="D1560" s="52">
        <v>0</v>
      </c>
      <c r="E1560" s="52">
        <v>0</v>
      </c>
      <c r="F1560" s="52">
        <v>0</v>
      </c>
      <c r="G1560" s="52">
        <v>1</v>
      </c>
    </row>
    <row r="1561" spans="1:12">
      <c r="A1561" t="s">
        <v>594</v>
      </c>
      <c r="B1561" t="s">
        <v>58</v>
      </c>
      <c r="C1561" s="52">
        <v>1</v>
      </c>
      <c r="D1561" s="52">
        <v>1</v>
      </c>
      <c r="E1561" s="52">
        <v>1</v>
      </c>
      <c r="F1561" s="52">
        <v>1</v>
      </c>
      <c r="G1561" s="52">
        <v>1</v>
      </c>
      <c r="J1561" t="s">
        <v>1875</v>
      </c>
      <c r="K1561" t="s">
        <v>1876</v>
      </c>
    </row>
    <row r="1562" spans="1:12">
      <c r="A1562" t="s">
        <v>439</v>
      </c>
      <c r="B1562" t="s">
        <v>58</v>
      </c>
      <c r="C1562" s="52">
        <v>1</v>
      </c>
      <c r="D1562" s="52">
        <v>1</v>
      </c>
      <c r="E1562" s="52">
        <v>1</v>
      </c>
      <c r="F1562" s="52">
        <v>0</v>
      </c>
      <c r="G1562" s="52">
        <v>0</v>
      </c>
    </row>
    <row r="1563" spans="1:12">
      <c r="A1563" t="s">
        <v>440</v>
      </c>
      <c r="B1563" t="s">
        <v>58</v>
      </c>
      <c r="C1563" s="52" t="s">
        <v>107</v>
      </c>
      <c r="D1563" s="52">
        <v>1</v>
      </c>
      <c r="E1563" s="52">
        <v>0</v>
      </c>
      <c r="F1563" s="52">
        <v>1</v>
      </c>
      <c r="G1563" s="52">
        <v>1</v>
      </c>
      <c r="J1563" t="s">
        <v>1877</v>
      </c>
      <c r="K1563" t="s">
        <v>1878</v>
      </c>
    </row>
    <row r="1564" spans="1:12">
      <c r="A1564" t="s">
        <v>446</v>
      </c>
      <c r="B1564" t="s">
        <v>58</v>
      </c>
      <c r="C1564" s="52" t="s">
        <v>107</v>
      </c>
      <c r="D1564" s="52">
        <v>1</v>
      </c>
      <c r="E1564" s="52">
        <v>1</v>
      </c>
      <c r="F1564" s="52">
        <v>1</v>
      </c>
      <c r="G1564" s="52">
        <v>0</v>
      </c>
    </row>
    <row r="1565" spans="1:12">
      <c r="A1565" t="s">
        <v>942</v>
      </c>
      <c r="B1565" t="s">
        <v>58</v>
      </c>
      <c r="C1565" s="52" t="s">
        <v>107</v>
      </c>
      <c r="D1565" s="52" t="s">
        <v>107</v>
      </c>
      <c r="E1565" s="52" t="s">
        <v>107</v>
      </c>
      <c r="F1565" s="52">
        <v>1</v>
      </c>
      <c r="G1565" s="52">
        <v>1</v>
      </c>
      <c r="J1565" t="s">
        <v>1869</v>
      </c>
    </row>
    <row r="1566" spans="1:12">
      <c r="A1566" t="s">
        <v>533</v>
      </c>
      <c r="B1566" t="s">
        <v>58</v>
      </c>
      <c r="C1566" s="52" t="s">
        <v>107</v>
      </c>
      <c r="D1566" s="52" t="s">
        <v>107</v>
      </c>
      <c r="E1566" s="52" t="s">
        <v>107</v>
      </c>
      <c r="F1566" s="52">
        <v>1</v>
      </c>
      <c r="G1566" s="52">
        <v>0</v>
      </c>
      <c r="J1566" t="s">
        <v>1879</v>
      </c>
    </row>
    <row r="1567" spans="1:12">
      <c r="A1567" t="s">
        <v>536</v>
      </c>
      <c r="B1567" t="s">
        <v>58</v>
      </c>
      <c r="C1567" s="52" t="s">
        <v>107</v>
      </c>
      <c r="D1567" s="52">
        <v>1</v>
      </c>
      <c r="E1567" s="52">
        <v>0</v>
      </c>
      <c r="F1567" s="52">
        <v>0</v>
      </c>
      <c r="G1567" s="52">
        <v>0</v>
      </c>
    </row>
    <row r="1568" spans="1:12">
      <c r="A1568" t="s">
        <v>737</v>
      </c>
      <c r="B1568" t="s">
        <v>58</v>
      </c>
      <c r="C1568" s="52" t="s">
        <v>107</v>
      </c>
      <c r="D1568" s="52">
        <v>1</v>
      </c>
      <c r="E1568" s="52">
        <v>1</v>
      </c>
      <c r="F1568" s="52">
        <v>1</v>
      </c>
      <c r="G1568" s="52">
        <v>0</v>
      </c>
      <c r="K1568" t="s">
        <v>1880</v>
      </c>
    </row>
    <row r="1569" spans="1:12">
      <c r="A1569" t="s">
        <v>1195</v>
      </c>
      <c r="B1569" t="s">
        <v>58</v>
      </c>
      <c r="C1569" s="52" t="s">
        <v>107</v>
      </c>
      <c r="D1569" s="52">
        <v>1</v>
      </c>
      <c r="E1569" s="52">
        <v>1</v>
      </c>
      <c r="F1569" s="52">
        <v>1</v>
      </c>
      <c r="G1569" s="52">
        <v>1</v>
      </c>
      <c r="J1569" t="s">
        <v>1881</v>
      </c>
      <c r="K1569" t="s">
        <v>1882</v>
      </c>
    </row>
    <row r="1570" spans="1:12">
      <c r="A1570" t="s">
        <v>947</v>
      </c>
      <c r="B1570" t="s">
        <v>58</v>
      </c>
      <c r="C1570" s="52">
        <v>1</v>
      </c>
      <c r="D1570" s="52">
        <v>1</v>
      </c>
      <c r="E1570" s="52">
        <v>1</v>
      </c>
      <c r="F1570" s="52">
        <v>1</v>
      </c>
      <c r="G1570" s="52">
        <v>1</v>
      </c>
    </row>
    <row r="1571" spans="1:12">
      <c r="A1571" t="s">
        <v>537</v>
      </c>
      <c r="B1571" t="s">
        <v>58</v>
      </c>
      <c r="C1571" s="52" t="s">
        <v>107</v>
      </c>
      <c r="D1571" s="52" t="s">
        <v>107</v>
      </c>
      <c r="E1571" s="52" t="s">
        <v>107</v>
      </c>
      <c r="F1571" s="52">
        <v>1</v>
      </c>
      <c r="G1571" s="52">
        <v>1</v>
      </c>
      <c r="J1571" t="s">
        <v>1870</v>
      </c>
    </row>
    <row r="1572" spans="1:12">
      <c r="A1572" t="s">
        <v>538</v>
      </c>
      <c r="B1572" t="s">
        <v>58</v>
      </c>
      <c r="C1572" s="52" t="s">
        <v>107</v>
      </c>
      <c r="D1572" s="52">
        <v>1</v>
      </c>
      <c r="E1572" s="52">
        <v>1</v>
      </c>
      <c r="F1572" s="52">
        <v>0</v>
      </c>
      <c r="G1572" s="52">
        <v>1</v>
      </c>
    </row>
    <row r="1573" spans="1:12">
      <c r="A1573" t="s">
        <v>452</v>
      </c>
      <c r="B1573" t="s">
        <v>58</v>
      </c>
      <c r="C1573" s="52">
        <v>1</v>
      </c>
      <c r="D1573" s="52">
        <v>1</v>
      </c>
      <c r="E1573" s="52">
        <v>1</v>
      </c>
      <c r="F1573" s="52">
        <v>1</v>
      </c>
      <c r="G1573" s="52">
        <v>1</v>
      </c>
    </row>
    <row r="1574" spans="1:12">
      <c r="A1574" t="s">
        <v>454</v>
      </c>
      <c r="B1574" t="s">
        <v>58</v>
      </c>
      <c r="C1574" s="52" t="s">
        <v>107</v>
      </c>
      <c r="D1574" s="52" t="s">
        <v>107</v>
      </c>
      <c r="E1574" s="52">
        <v>1</v>
      </c>
      <c r="F1574" s="52">
        <v>1</v>
      </c>
      <c r="G1574" s="52">
        <v>1</v>
      </c>
      <c r="K1574" t="s">
        <v>1883</v>
      </c>
    </row>
    <row r="1575" spans="1:12">
      <c r="A1575" t="s">
        <v>1288</v>
      </c>
      <c r="B1575" t="s">
        <v>58</v>
      </c>
      <c r="C1575" s="52" t="s">
        <v>107</v>
      </c>
      <c r="D1575" s="52">
        <v>1</v>
      </c>
      <c r="E1575" s="52">
        <v>1</v>
      </c>
      <c r="F1575" s="52">
        <v>0</v>
      </c>
      <c r="G1575" s="52">
        <v>0</v>
      </c>
      <c r="K1575" t="s">
        <v>1884</v>
      </c>
    </row>
    <row r="1576" spans="1:12">
      <c r="A1576" t="s">
        <v>740</v>
      </c>
      <c r="B1576" t="s">
        <v>58</v>
      </c>
      <c r="C1576" s="52" t="s">
        <v>107</v>
      </c>
      <c r="D1576" s="52">
        <v>1</v>
      </c>
      <c r="E1576" s="52">
        <v>1</v>
      </c>
      <c r="F1576" s="52">
        <v>0</v>
      </c>
      <c r="G1576" s="52">
        <v>0</v>
      </c>
      <c r="L1576" t="s">
        <v>741</v>
      </c>
    </row>
    <row r="1577" spans="1:12">
      <c r="A1577" t="s">
        <v>742</v>
      </c>
      <c r="B1577" t="s">
        <v>58</v>
      </c>
      <c r="C1577" s="52" t="s">
        <v>107</v>
      </c>
      <c r="D1577" s="52">
        <v>1</v>
      </c>
      <c r="E1577" s="52">
        <v>0</v>
      </c>
      <c r="F1577" s="52">
        <v>1</v>
      </c>
      <c r="G1577" s="52">
        <v>0</v>
      </c>
    </row>
    <row r="1578" spans="1:12">
      <c r="A1578" t="s">
        <v>896</v>
      </c>
      <c r="B1578" t="s">
        <v>58</v>
      </c>
      <c r="C1578" s="52" t="s">
        <v>107</v>
      </c>
      <c r="D1578" s="52">
        <v>1</v>
      </c>
      <c r="E1578" s="52">
        <v>0</v>
      </c>
      <c r="F1578" s="52">
        <v>0</v>
      </c>
      <c r="G1578" s="52">
        <v>1</v>
      </c>
    </row>
    <row r="1579" spans="1:12">
      <c r="A1579" t="s">
        <v>745</v>
      </c>
      <c r="B1579" t="s">
        <v>58</v>
      </c>
      <c r="C1579" s="52" t="s">
        <v>107</v>
      </c>
      <c r="D1579" s="52">
        <v>1</v>
      </c>
      <c r="E1579" s="52">
        <v>1</v>
      </c>
      <c r="F1579" s="52">
        <v>0</v>
      </c>
      <c r="G1579" s="52">
        <v>1</v>
      </c>
    </row>
    <row r="1580" spans="1:12">
      <c r="A1580" t="s">
        <v>1885</v>
      </c>
      <c r="B1580" t="s">
        <v>58</v>
      </c>
      <c r="C1580" s="52" t="s">
        <v>107</v>
      </c>
      <c r="D1580" s="52">
        <v>1</v>
      </c>
      <c r="E1580" s="52">
        <v>0</v>
      </c>
      <c r="F1580" s="52">
        <v>0</v>
      </c>
      <c r="G1580" s="52">
        <v>0</v>
      </c>
    </row>
    <row r="1581" spans="1:12">
      <c r="A1581" t="s">
        <v>748</v>
      </c>
      <c r="B1581" t="s">
        <v>58</v>
      </c>
      <c r="C1581" s="52" t="s">
        <v>107</v>
      </c>
      <c r="D1581" s="52">
        <v>1</v>
      </c>
      <c r="E1581" s="52">
        <v>1</v>
      </c>
      <c r="F1581" s="52">
        <v>0</v>
      </c>
      <c r="G1581" s="52">
        <v>1</v>
      </c>
      <c r="L1581" t="s">
        <v>1297</v>
      </c>
    </row>
    <row r="1582" spans="1:12">
      <c r="A1582" t="s">
        <v>457</v>
      </c>
      <c r="B1582" t="s">
        <v>58</v>
      </c>
      <c r="C1582" s="52">
        <v>1</v>
      </c>
      <c r="D1582" s="52">
        <v>1</v>
      </c>
      <c r="E1582" s="52">
        <v>1</v>
      </c>
      <c r="F1582" s="52">
        <v>1</v>
      </c>
      <c r="G1582" s="52">
        <v>1</v>
      </c>
    </row>
    <row r="1583" spans="1:12">
      <c r="A1583" t="s">
        <v>465</v>
      </c>
      <c r="B1583" t="s">
        <v>58</v>
      </c>
      <c r="C1583" s="52">
        <v>1</v>
      </c>
      <c r="D1583" s="52">
        <v>1</v>
      </c>
      <c r="E1583" s="52">
        <v>1</v>
      </c>
      <c r="F1583" s="52">
        <v>1</v>
      </c>
      <c r="G1583" s="52">
        <v>1</v>
      </c>
      <c r="L1583" t="s">
        <v>1522</v>
      </c>
    </row>
    <row r="1584" spans="1:12">
      <c r="A1584" t="s">
        <v>468</v>
      </c>
      <c r="B1584" t="s">
        <v>58</v>
      </c>
      <c r="C1584" s="52">
        <v>1</v>
      </c>
      <c r="D1584" s="52">
        <v>1</v>
      </c>
      <c r="E1584" s="52">
        <v>1</v>
      </c>
      <c r="F1584" s="52">
        <v>1</v>
      </c>
      <c r="G1584" s="52">
        <v>1</v>
      </c>
    </row>
    <row r="1585" spans="1:12">
      <c r="A1585" t="s">
        <v>663</v>
      </c>
      <c r="B1585" t="s">
        <v>58</v>
      </c>
      <c r="C1585" s="52" t="s">
        <v>107</v>
      </c>
      <c r="D1585" s="52">
        <v>1</v>
      </c>
      <c r="E1585" s="52">
        <v>0</v>
      </c>
      <c r="F1585" s="52">
        <v>0</v>
      </c>
      <c r="G1585" s="52">
        <v>0</v>
      </c>
    </row>
    <row r="1586" spans="1:12">
      <c r="A1586" t="s">
        <v>760</v>
      </c>
      <c r="B1586" t="s">
        <v>58</v>
      </c>
      <c r="C1586" s="52" t="s">
        <v>107</v>
      </c>
      <c r="D1586" s="52" t="s">
        <v>107</v>
      </c>
      <c r="E1586" s="52" t="s">
        <v>107</v>
      </c>
      <c r="F1586" s="52" t="s">
        <v>107</v>
      </c>
      <c r="G1586" s="52">
        <v>1</v>
      </c>
      <c r="H1586" s="52" t="s">
        <v>1886</v>
      </c>
    </row>
    <row r="1587" spans="1:12">
      <c r="A1587" t="s">
        <v>546</v>
      </c>
      <c r="B1587" t="s">
        <v>58</v>
      </c>
      <c r="C1587" s="52">
        <v>1</v>
      </c>
      <c r="D1587" s="52">
        <v>1</v>
      </c>
      <c r="E1587" s="52">
        <v>1</v>
      </c>
      <c r="F1587" s="52">
        <v>1</v>
      </c>
      <c r="G1587" s="52">
        <v>1</v>
      </c>
    </row>
    <row r="1588" spans="1:12">
      <c r="A1588" t="s">
        <v>1409</v>
      </c>
      <c r="B1588" t="s">
        <v>58</v>
      </c>
      <c r="C1588" s="52" t="s">
        <v>107</v>
      </c>
      <c r="D1588" s="52">
        <v>1</v>
      </c>
      <c r="E1588" s="52">
        <v>0</v>
      </c>
      <c r="F1588" s="52">
        <v>1</v>
      </c>
      <c r="G1588" s="52">
        <v>1</v>
      </c>
      <c r="J1588" t="s">
        <v>1886</v>
      </c>
      <c r="K1588" t="s">
        <v>1887</v>
      </c>
    </row>
    <row r="1589" spans="1:12">
      <c r="A1589" t="s">
        <v>470</v>
      </c>
      <c r="B1589" t="s">
        <v>58</v>
      </c>
      <c r="C1589" s="52">
        <v>1</v>
      </c>
      <c r="D1589" s="52">
        <v>1</v>
      </c>
      <c r="E1589" s="52">
        <v>0</v>
      </c>
      <c r="F1589" s="52">
        <v>0</v>
      </c>
      <c r="G1589" s="52">
        <v>0</v>
      </c>
      <c r="K1589" t="s">
        <v>1888</v>
      </c>
    </row>
    <row r="1590" spans="1:12">
      <c r="A1590" t="s">
        <v>550</v>
      </c>
      <c r="B1590" t="s">
        <v>58</v>
      </c>
      <c r="C1590" s="52" t="s">
        <v>107</v>
      </c>
      <c r="D1590" s="52">
        <v>1</v>
      </c>
      <c r="E1590" s="52">
        <v>1</v>
      </c>
      <c r="F1590" s="52">
        <v>1</v>
      </c>
      <c r="G1590" s="52">
        <v>1</v>
      </c>
    </row>
    <row r="1591" spans="1:12">
      <c r="A1591" t="s">
        <v>1889</v>
      </c>
      <c r="B1591" t="s">
        <v>58</v>
      </c>
      <c r="C1591" s="52" t="s">
        <v>107</v>
      </c>
      <c r="D1591" s="52">
        <v>1</v>
      </c>
      <c r="E1591" s="52">
        <v>0</v>
      </c>
      <c r="F1591" s="52">
        <v>0</v>
      </c>
      <c r="G1591" s="52">
        <v>0</v>
      </c>
      <c r="K1591" t="s">
        <v>1871</v>
      </c>
    </row>
    <row r="1592" spans="1:12">
      <c r="A1592" t="s">
        <v>552</v>
      </c>
      <c r="B1592" t="s">
        <v>58</v>
      </c>
      <c r="C1592" s="52" t="s">
        <v>107</v>
      </c>
      <c r="D1592" s="52">
        <v>1</v>
      </c>
      <c r="E1592" s="52">
        <v>0</v>
      </c>
      <c r="F1592" s="52">
        <v>0</v>
      </c>
      <c r="G1592" s="52">
        <v>1</v>
      </c>
    </row>
    <row r="1593" spans="1:12">
      <c r="A1593" t="s">
        <v>609</v>
      </c>
      <c r="B1593" t="s">
        <v>58</v>
      </c>
      <c r="C1593" s="52">
        <v>1</v>
      </c>
      <c r="D1593" s="52">
        <v>1</v>
      </c>
      <c r="E1593" s="52">
        <v>1</v>
      </c>
      <c r="F1593" s="52">
        <v>1</v>
      </c>
      <c r="G1593" s="52">
        <v>1</v>
      </c>
      <c r="J1593" t="s">
        <v>1890</v>
      </c>
      <c r="K1593" t="s">
        <v>1891</v>
      </c>
      <c r="L1593" t="s">
        <v>1892</v>
      </c>
    </row>
    <row r="1594" spans="1:12">
      <c r="A1594" t="s">
        <v>1893</v>
      </c>
      <c r="B1594" t="s">
        <v>58</v>
      </c>
      <c r="C1594" s="52" t="s">
        <v>107</v>
      </c>
      <c r="D1594" s="52" t="s">
        <v>107</v>
      </c>
      <c r="E1594" s="52" t="s">
        <v>107</v>
      </c>
      <c r="F1594" s="52">
        <v>1</v>
      </c>
      <c r="G1594" s="52">
        <v>0</v>
      </c>
      <c r="J1594" t="s">
        <v>1857</v>
      </c>
      <c r="L1594" t="s">
        <v>1894</v>
      </c>
    </row>
    <row r="1595" spans="1:12">
      <c r="A1595" t="s">
        <v>475</v>
      </c>
      <c r="B1595" t="s">
        <v>58</v>
      </c>
      <c r="C1595" s="52">
        <v>1</v>
      </c>
      <c r="D1595" s="52">
        <v>1</v>
      </c>
      <c r="E1595" s="52">
        <v>1</v>
      </c>
      <c r="F1595" s="52">
        <v>1</v>
      </c>
      <c r="G1595" s="52">
        <v>1</v>
      </c>
    </row>
    <row r="1596" spans="1:12">
      <c r="A1596" t="s">
        <v>477</v>
      </c>
      <c r="B1596" t="s">
        <v>58</v>
      </c>
      <c r="C1596" s="52">
        <v>1</v>
      </c>
      <c r="D1596" s="52">
        <v>1</v>
      </c>
      <c r="E1596" s="52">
        <v>1</v>
      </c>
      <c r="F1596" s="52">
        <v>1</v>
      </c>
      <c r="G1596" s="52">
        <v>1</v>
      </c>
    </row>
    <row r="1597" spans="1:12">
      <c r="A1597" t="s">
        <v>555</v>
      </c>
      <c r="B1597" t="s">
        <v>58</v>
      </c>
      <c r="C1597" s="52" t="s">
        <v>107</v>
      </c>
      <c r="D1597" s="52">
        <v>1</v>
      </c>
      <c r="E1597" s="52">
        <v>0</v>
      </c>
      <c r="F1597" s="52">
        <v>1</v>
      </c>
      <c r="G1597" s="52">
        <v>1</v>
      </c>
    </row>
    <row r="1598" spans="1:12">
      <c r="A1598" t="s">
        <v>480</v>
      </c>
      <c r="B1598" t="s">
        <v>58</v>
      </c>
      <c r="C1598" s="52">
        <v>1</v>
      </c>
      <c r="D1598" s="52">
        <v>1</v>
      </c>
      <c r="E1598" s="52">
        <v>0</v>
      </c>
      <c r="F1598" s="52">
        <v>1</v>
      </c>
      <c r="G1598" s="52">
        <v>1</v>
      </c>
      <c r="L1598" t="s">
        <v>481</v>
      </c>
    </row>
    <row r="1599" spans="1:12">
      <c r="A1599" t="s">
        <v>779</v>
      </c>
      <c r="B1599" t="s">
        <v>58</v>
      </c>
      <c r="C1599" s="52" t="s">
        <v>107</v>
      </c>
      <c r="D1599" s="52">
        <v>1</v>
      </c>
      <c r="E1599" s="52">
        <v>1</v>
      </c>
      <c r="F1599" s="52">
        <v>1</v>
      </c>
      <c r="G1599" s="52">
        <v>1</v>
      </c>
      <c r="H1599" s="52" t="s">
        <v>1879</v>
      </c>
      <c r="J1599" t="s">
        <v>1895</v>
      </c>
      <c r="K1599" t="s">
        <v>1896</v>
      </c>
    </row>
    <row r="1600" spans="1:12">
      <c r="A1600" t="s">
        <v>612</v>
      </c>
      <c r="B1600" t="s">
        <v>58</v>
      </c>
      <c r="C1600" s="52">
        <v>1</v>
      </c>
      <c r="D1600" s="52">
        <v>0</v>
      </c>
      <c r="E1600" s="52">
        <v>0</v>
      </c>
      <c r="F1600" s="52">
        <v>0</v>
      </c>
      <c r="G1600" s="52">
        <v>0</v>
      </c>
    </row>
    <row r="1601" spans="1:12">
      <c r="A1601" t="s">
        <v>484</v>
      </c>
      <c r="B1601" t="s">
        <v>58</v>
      </c>
      <c r="C1601" s="52">
        <v>1</v>
      </c>
      <c r="D1601" s="52">
        <v>1</v>
      </c>
      <c r="E1601" s="52">
        <v>1</v>
      </c>
      <c r="F1601" s="52">
        <v>1</v>
      </c>
      <c r="G1601" s="52">
        <v>1</v>
      </c>
    </row>
    <row r="1602" spans="1:12">
      <c r="A1602" t="s">
        <v>920</v>
      </c>
      <c r="B1602" t="s">
        <v>58</v>
      </c>
      <c r="C1602" s="52" t="s">
        <v>107</v>
      </c>
      <c r="D1602" s="52">
        <v>1</v>
      </c>
      <c r="E1602" s="52">
        <v>0</v>
      </c>
      <c r="F1602" s="52">
        <v>0</v>
      </c>
      <c r="G1602" s="52">
        <v>0</v>
      </c>
    </row>
    <row r="1603" spans="1:12">
      <c r="A1603" s="5" t="s">
        <v>1897</v>
      </c>
      <c r="B1603" t="s">
        <v>58</v>
      </c>
      <c r="C1603" s="52" t="s">
        <v>107</v>
      </c>
      <c r="D1603" s="52" t="s">
        <v>107</v>
      </c>
      <c r="E1603" s="52" t="s">
        <v>107</v>
      </c>
      <c r="F1603" s="52" t="s">
        <v>107</v>
      </c>
      <c r="G1603" s="52">
        <v>1</v>
      </c>
      <c r="H1603" s="63" t="s">
        <v>1866</v>
      </c>
    </row>
    <row r="1604" spans="1:12">
      <c r="A1604" t="s">
        <v>859</v>
      </c>
      <c r="B1604" t="s">
        <v>58</v>
      </c>
      <c r="C1604" s="52" t="s">
        <v>107</v>
      </c>
      <c r="D1604" s="52" t="s">
        <v>107</v>
      </c>
      <c r="E1604" s="52">
        <v>1</v>
      </c>
      <c r="F1604" s="52">
        <v>0</v>
      </c>
      <c r="G1604" s="52">
        <v>1</v>
      </c>
      <c r="J1604" t="s">
        <v>1898</v>
      </c>
      <c r="K1604" t="s">
        <v>1899</v>
      </c>
    </row>
    <row r="1605" spans="1:12">
      <c r="A1605" t="s">
        <v>1173</v>
      </c>
      <c r="B1605" t="s">
        <v>54</v>
      </c>
      <c r="C1605" s="52" t="s">
        <v>107</v>
      </c>
      <c r="D1605" s="52" t="s">
        <v>107</v>
      </c>
      <c r="E1605" s="52">
        <v>1</v>
      </c>
      <c r="F1605" s="52">
        <v>1</v>
      </c>
      <c r="G1605" s="52">
        <v>0</v>
      </c>
      <c r="K1605" t="s">
        <v>1900</v>
      </c>
    </row>
    <row r="1606" spans="1:12">
      <c r="A1606" t="s">
        <v>561</v>
      </c>
      <c r="B1606" t="s">
        <v>54</v>
      </c>
      <c r="C1606" s="52" t="s">
        <v>107</v>
      </c>
      <c r="D1606" s="52">
        <v>1</v>
      </c>
      <c r="E1606" s="52">
        <v>1</v>
      </c>
      <c r="F1606" s="52">
        <v>1</v>
      </c>
      <c r="G1606" s="52">
        <v>1</v>
      </c>
      <c r="K1606" t="s">
        <v>1901</v>
      </c>
    </row>
    <row r="1607" spans="1:12">
      <c r="A1607" t="s">
        <v>867</v>
      </c>
      <c r="B1607" t="s">
        <v>54</v>
      </c>
      <c r="C1607" s="52" t="s">
        <v>107</v>
      </c>
      <c r="D1607" s="52">
        <v>1</v>
      </c>
      <c r="E1607" s="52">
        <v>1</v>
      </c>
      <c r="F1607" s="52">
        <v>1</v>
      </c>
      <c r="G1607" s="52">
        <v>1</v>
      </c>
    </row>
    <row r="1608" spans="1:12">
      <c r="A1608" t="s">
        <v>384</v>
      </c>
      <c r="B1608" t="s">
        <v>54</v>
      </c>
      <c r="C1608" s="52" t="s">
        <v>107</v>
      </c>
      <c r="D1608" s="52" t="s">
        <v>107</v>
      </c>
      <c r="E1608" s="52" t="s">
        <v>107</v>
      </c>
      <c r="F1608" s="52">
        <v>1</v>
      </c>
      <c r="G1608" s="52">
        <v>0</v>
      </c>
    </row>
    <row r="1609" spans="1:12">
      <c r="A1609" t="s">
        <v>385</v>
      </c>
      <c r="B1609" t="s">
        <v>54</v>
      </c>
      <c r="C1609" s="52">
        <v>1</v>
      </c>
      <c r="D1609" s="52">
        <v>1</v>
      </c>
      <c r="E1609" s="52">
        <v>1</v>
      </c>
      <c r="F1609" s="52">
        <v>1</v>
      </c>
      <c r="G1609" s="52">
        <v>1</v>
      </c>
    </row>
    <row r="1610" spans="1:12">
      <c r="A1610" t="s">
        <v>562</v>
      </c>
      <c r="B1610" t="s">
        <v>54</v>
      </c>
      <c r="C1610" s="52" t="s">
        <v>107</v>
      </c>
      <c r="D1610" s="52" t="s">
        <v>107</v>
      </c>
      <c r="E1610" s="52" t="s">
        <v>107</v>
      </c>
      <c r="F1610" s="52" t="s">
        <v>107</v>
      </c>
      <c r="G1610" s="52">
        <v>1</v>
      </c>
    </row>
    <row r="1611" spans="1:12">
      <c r="A1611" t="s">
        <v>966</v>
      </c>
      <c r="B1611" t="s">
        <v>54</v>
      </c>
      <c r="C1611" s="52" t="s">
        <v>107</v>
      </c>
      <c r="D1611" s="52" t="s">
        <v>107</v>
      </c>
      <c r="E1611" s="52">
        <v>1</v>
      </c>
      <c r="F1611" s="52">
        <v>1</v>
      </c>
      <c r="G1611" s="52">
        <v>1</v>
      </c>
      <c r="H1611" s="52" t="s">
        <v>1902</v>
      </c>
      <c r="J1611" t="s">
        <v>1903</v>
      </c>
      <c r="K1611" t="s">
        <v>1904</v>
      </c>
    </row>
    <row r="1612" spans="1:12">
      <c r="A1612" t="s">
        <v>688</v>
      </c>
      <c r="B1612" t="s">
        <v>54</v>
      </c>
      <c r="C1612" s="52" t="s">
        <v>107</v>
      </c>
      <c r="D1612" s="52">
        <v>1</v>
      </c>
      <c r="E1612" s="52">
        <v>1</v>
      </c>
      <c r="F1612" s="52">
        <v>1</v>
      </c>
      <c r="G1612" s="52">
        <v>1</v>
      </c>
      <c r="J1612" t="s">
        <v>1902</v>
      </c>
      <c r="K1612" t="s">
        <v>1905</v>
      </c>
      <c r="L1612" s="34" t="s">
        <v>1906</v>
      </c>
    </row>
    <row r="1613" spans="1:12">
      <c r="A1613" t="s">
        <v>1621</v>
      </c>
      <c r="B1613" t="s">
        <v>54</v>
      </c>
      <c r="C1613" s="52">
        <v>1</v>
      </c>
      <c r="D1613" s="52">
        <v>1</v>
      </c>
      <c r="E1613" s="52">
        <v>1</v>
      </c>
      <c r="F1613" s="52">
        <v>1</v>
      </c>
      <c r="G1613" s="52">
        <v>0</v>
      </c>
      <c r="J1613" t="s">
        <v>1907</v>
      </c>
      <c r="K1613" t="s">
        <v>1908</v>
      </c>
      <c r="L1613" t="s">
        <v>1909</v>
      </c>
    </row>
    <row r="1614" spans="1:12">
      <c r="A1614" t="s">
        <v>564</v>
      </c>
      <c r="B1614" t="s">
        <v>54</v>
      </c>
      <c r="C1614" s="52">
        <v>1</v>
      </c>
      <c r="D1614" s="52">
        <v>0</v>
      </c>
      <c r="E1614" s="52">
        <v>0</v>
      </c>
      <c r="F1614" s="52">
        <v>0</v>
      </c>
      <c r="G1614" s="52">
        <v>0</v>
      </c>
    </row>
    <row r="1615" spans="1:12">
      <c r="A1615" t="s">
        <v>389</v>
      </c>
      <c r="B1615" t="s">
        <v>54</v>
      </c>
      <c r="C1615" s="52">
        <v>1</v>
      </c>
      <c r="D1615" s="52">
        <v>1</v>
      </c>
      <c r="E1615" s="52">
        <v>1</v>
      </c>
      <c r="F1615" s="52">
        <v>1</v>
      </c>
      <c r="G1615" s="52">
        <v>1</v>
      </c>
    </row>
    <row r="1616" spans="1:12">
      <c r="A1616" t="s">
        <v>1910</v>
      </c>
      <c r="B1616" t="s">
        <v>54</v>
      </c>
      <c r="C1616" s="52">
        <v>1</v>
      </c>
      <c r="D1616" s="52">
        <v>1</v>
      </c>
      <c r="E1616" s="52">
        <v>1</v>
      </c>
      <c r="F1616" s="52">
        <v>0</v>
      </c>
      <c r="G1616" s="52">
        <v>0</v>
      </c>
      <c r="K1616" t="s">
        <v>1911</v>
      </c>
    </row>
    <row r="1617" spans="1:12">
      <c r="A1617" t="s">
        <v>501</v>
      </c>
      <c r="B1617" t="s">
        <v>54</v>
      </c>
      <c r="C1617" s="52" t="s">
        <v>107</v>
      </c>
      <c r="D1617" s="52">
        <v>1</v>
      </c>
      <c r="E1617" s="52">
        <v>1</v>
      </c>
      <c r="F1617" s="52">
        <v>0</v>
      </c>
      <c r="G1617" s="52">
        <v>1</v>
      </c>
      <c r="K1617" t="s">
        <v>1912</v>
      </c>
    </row>
    <row r="1618" spans="1:12">
      <c r="A1618" t="s">
        <v>1913</v>
      </c>
      <c r="B1618" t="s">
        <v>54</v>
      </c>
      <c r="C1618" s="52" t="s">
        <v>107</v>
      </c>
      <c r="D1618" s="52" t="s">
        <v>107</v>
      </c>
      <c r="E1618" s="52">
        <v>1</v>
      </c>
      <c r="F1618" s="52">
        <v>1</v>
      </c>
      <c r="G1618" s="52">
        <v>0</v>
      </c>
      <c r="J1618" t="s">
        <v>1914</v>
      </c>
      <c r="K1618" t="s">
        <v>1915</v>
      </c>
    </row>
    <row r="1619" spans="1:12">
      <c r="A1619" t="s">
        <v>506</v>
      </c>
      <c r="B1619" t="s">
        <v>54</v>
      </c>
      <c r="C1619" s="52" t="s">
        <v>107</v>
      </c>
      <c r="D1619" s="52">
        <v>1</v>
      </c>
      <c r="E1619" s="52">
        <v>0</v>
      </c>
      <c r="F1619" s="52">
        <v>0</v>
      </c>
      <c r="G1619" s="52">
        <v>0</v>
      </c>
      <c r="K1619" t="s">
        <v>1916</v>
      </c>
    </row>
    <row r="1620" spans="1:12">
      <c r="A1620" t="s">
        <v>573</v>
      </c>
      <c r="B1620" t="s">
        <v>54</v>
      </c>
      <c r="C1620" s="52" t="s">
        <v>107</v>
      </c>
      <c r="D1620" s="52">
        <v>1</v>
      </c>
      <c r="E1620" s="52">
        <v>1</v>
      </c>
      <c r="F1620" s="52">
        <v>1</v>
      </c>
      <c r="G1620" s="52">
        <v>1</v>
      </c>
      <c r="H1620" s="52" t="s">
        <v>1917</v>
      </c>
      <c r="J1620" t="s">
        <v>1918</v>
      </c>
      <c r="K1620" t="s">
        <v>1919</v>
      </c>
    </row>
    <row r="1621" spans="1:12">
      <c r="A1621" t="s">
        <v>1920</v>
      </c>
      <c r="B1621" t="s">
        <v>54</v>
      </c>
      <c r="C1621" s="52">
        <v>1</v>
      </c>
      <c r="D1621" s="52">
        <v>0</v>
      </c>
      <c r="E1621" s="52">
        <v>0</v>
      </c>
      <c r="F1621" s="52">
        <v>0</v>
      </c>
      <c r="G1621" s="52">
        <v>0</v>
      </c>
    </row>
    <row r="1622" spans="1:12">
      <c r="A1622" t="s">
        <v>390</v>
      </c>
      <c r="B1622" t="s">
        <v>54</v>
      </c>
      <c r="C1622" s="52">
        <v>1</v>
      </c>
      <c r="D1622" s="52">
        <v>0</v>
      </c>
      <c r="E1622" s="52">
        <v>0</v>
      </c>
      <c r="F1622" s="52">
        <v>1</v>
      </c>
      <c r="G1622" s="52">
        <v>1</v>
      </c>
      <c r="J1622" t="s">
        <v>1921</v>
      </c>
    </row>
    <row r="1623" spans="1:12">
      <c r="A1623" t="s">
        <v>393</v>
      </c>
      <c r="B1623" t="s">
        <v>54</v>
      </c>
      <c r="C1623" s="52">
        <v>1</v>
      </c>
      <c r="D1623" s="52">
        <v>1</v>
      </c>
      <c r="E1623" s="52">
        <v>1</v>
      </c>
      <c r="F1623" s="52">
        <v>0</v>
      </c>
      <c r="G1623" s="52">
        <v>0</v>
      </c>
      <c r="L1623" t="s">
        <v>395</v>
      </c>
    </row>
    <row r="1624" spans="1:12">
      <c r="A1624" t="s">
        <v>399</v>
      </c>
      <c r="B1624" t="s">
        <v>54</v>
      </c>
      <c r="C1624" s="52">
        <v>1</v>
      </c>
      <c r="D1624" s="52">
        <v>0</v>
      </c>
      <c r="E1624" s="52">
        <v>0</v>
      </c>
      <c r="F1624" s="52">
        <v>0</v>
      </c>
      <c r="G1624" s="52">
        <v>0</v>
      </c>
    </row>
    <row r="1625" spans="1:12">
      <c r="A1625" t="s">
        <v>1922</v>
      </c>
      <c r="B1625" t="s">
        <v>54</v>
      </c>
      <c r="C1625" s="52">
        <v>1</v>
      </c>
      <c r="D1625" s="52">
        <v>1</v>
      </c>
      <c r="E1625" s="52">
        <v>0</v>
      </c>
      <c r="F1625" s="52">
        <v>0</v>
      </c>
      <c r="G1625" s="52">
        <v>0</v>
      </c>
    </row>
    <row r="1626" spans="1:12">
      <c r="A1626" t="s">
        <v>406</v>
      </c>
      <c r="B1626" t="s">
        <v>54</v>
      </c>
      <c r="C1626" s="52">
        <v>1</v>
      </c>
      <c r="D1626" s="52">
        <v>0</v>
      </c>
      <c r="E1626" s="52">
        <v>0</v>
      </c>
      <c r="F1626" s="52">
        <v>1</v>
      </c>
      <c r="G1626" s="52">
        <v>1</v>
      </c>
    </row>
    <row r="1627" spans="1:12">
      <c r="A1627" t="s">
        <v>1563</v>
      </c>
      <c r="B1627" t="s">
        <v>54</v>
      </c>
      <c r="C1627" s="52" t="s">
        <v>107</v>
      </c>
      <c r="D1627" s="52">
        <v>1</v>
      </c>
      <c r="E1627" s="52">
        <v>1</v>
      </c>
      <c r="F1627" s="52">
        <v>1</v>
      </c>
      <c r="G1627" s="52">
        <v>1</v>
      </c>
      <c r="K1627" t="s">
        <v>1923</v>
      </c>
    </row>
    <row r="1628" spans="1:12">
      <c r="A1628" t="s">
        <v>408</v>
      </c>
      <c r="B1628" t="s">
        <v>54</v>
      </c>
      <c r="C1628" s="52" t="s">
        <v>107</v>
      </c>
      <c r="D1628" s="52" t="s">
        <v>107</v>
      </c>
      <c r="E1628" s="52">
        <v>1</v>
      </c>
      <c r="F1628" s="52">
        <v>1</v>
      </c>
      <c r="G1628" s="52">
        <v>0</v>
      </c>
      <c r="K1628" t="s">
        <v>1924</v>
      </c>
    </row>
    <row r="1629" spans="1:12">
      <c r="A1629" t="s">
        <v>701</v>
      </c>
      <c r="B1629" t="s">
        <v>54</v>
      </c>
      <c r="C1629" s="52" t="s">
        <v>107</v>
      </c>
      <c r="D1629" s="52">
        <v>1</v>
      </c>
      <c r="E1629" s="52">
        <v>0</v>
      </c>
      <c r="F1629" s="52">
        <v>0</v>
      </c>
      <c r="G1629" s="52">
        <v>0</v>
      </c>
      <c r="K1629" t="s">
        <v>1925</v>
      </c>
    </row>
    <row r="1630" spans="1:12">
      <c r="A1630" s="34" t="s">
        <v>409</v>
      </c>
      <c r="B1630" t="s">
        <v>54</v>
      </c>
      <c r="C1630" s="52">
        <v>1</v>
      </c>
      <c r="D1630" s="52">
        <v>1</v>
      </c>
      <c r="E1630" s="52">
        <v>1</v>
      </c>
      <c r="F1630" s="52">
        <v>0</v>
      </c>
      <c r="G1630" s="52">
        <v>1</v>
      </c>
    </row>
    <row r="1631" spans="1:12">
      <c r="A1631" t="s">
        <v>1926</v>
      </c>
      <c r="B1631" t="s">
        <v>54</v>
      </c>
      <c r="C1631" s="52" t="s">
        <v>107</v>
      </c>
      <c r="D1631" s="52" t="s">
        <v>107</v>
      </c>
      <c r="E1631" s="52">
        <v>1</v>
      </c>
      <c r="F1631" s="52">
        <v>0</v>
      </c>
      <c r="G1631" s="52">
        <v>0</v>
      </c>
      <c r="K1631" t="s">
        <v>1927</v>
      </c>
    </row>
    <row r="1632" spans="1:12">
      <c r="A1632" t="s">
        <v>515</v>
      </c>
      <c r="B1632" t="s">
        <v>54</v>
      </c>
      <c r="C1632" s="52">
        <v>1</v>
      </c>
      <c r="D1632" s="52">
        <v>1</v>
      </c>
      <c r="E1632" s="52">
        <v>1</v>
      </c>
      <c r="F1632" s="52">
        <v>1</v>
      </c>
      <c r="G1632" s="52">
        <v>1</v>
      </c>
    </row>
    <row r="1633" spans="1:12">
      <c r="A1633" t="s">
        <v>519</v>
      </c>
      <c r="B1633" t="s">
        <v>54</v>
      </c>
      <c r="C1633" s="52">
        <v>1</v>
      </c>
      <c r="D1633" s="52">
        <v>1</v>
      </c>
      <c r="E1633" s="52">
        <v>0</v>
      </c>
      <c r="F1633" s="52">
        <v>0</v>
      </c>
      <c r="G1633" s="52">
        <v>1</v>
      </c>
    </row>
    <row r="1634" spans="1:12">
      <c r="A1634" t="s">
        <v>1123</v>
      </c>
      <c r="B1634" t="s">
        <v>54</v>
      </c>
      <c r="C1634" s="52" t="s">
        <v>107</v>
      </c>
      <c r="D1634" s="52">
        <v>1</v>
      </c>
      <c r="E1634" s="52">
        <v>1</v>
      </c>
      <c r="F1634" s="52">
        <v>1</v>
      </c>
      <c r="G1634" s="52">
        <v>1</v>
      </c>
      <c r="J1634" t="s">
        <v>1928</v>
      </c>
    </row>
    <row r="1635" spans="1:12">
      <c r="A1635" t="s">
        <v>999</v>
      </c>
      <c r="B1635" t="s">
        <v>54</v>
      </c>
      <c r="C1635" s="52">
        <v>1</v>
      </c>
      <c r="D1635" s="52">
        <v>1</v>
      </c>
      <c r="E1635" s="52">
        <v>1</v>
      </c>
      <c r="F1635" s="52">
        <v>1</v>
      </c>
      <c r="G1635" s="52">
        <v>1</v>
      </c>
      <c r="J1635" t="s">
        <v>1929</v>
      </c>
      <c r="K1635" t="s">
        <v>1930</v>
      </c>
    </row>
    <row r="1636" spans="1:12">
      <c r="A1636" t="s">
        <v>522</v>
      </c>
      <c r="B1636" t="s">
        <v>54</v>
      </c>
      <c r="C1636" s="52">
        <v>1</v>
      </c>
      <c r="D1636" s="52">
        <v>1</v>
      </c>
      <c r="E1636" s="52">
        <v>1</v>
      </c>
      <c r="F1636" s="52">
        <v>1</v>
      </c>
      <c r="G1636" s="52">
        <v>0</v>
      </c>
    </row>
    <row r="1637" spans="1:12">
      <c r="A1637" t="s">
        <v>709</v>
      </c>
      <c r="B1637" t="s">
        <v>54</v>
      </c>
      <c r="C1637" s="52" t="s">
        <v>107</v>
      </c>
      <c r="D1637" s="52">
        <v>1</v>
      </c>
      <c r="E1637" s="52">
        <v>0</v>
      </c>
      <c r="F1637" s="52">
        <v>0</v>
      </c>
      <c r="G1637" s="52">
        <v>0</v>
      </c>
    </row>
    <row r="1638" spans="1:12">
      <c r="A1638" t="s">
        <v>711</v>
      </c>
      <c r="B1638" t="s">
        <v>54</v>
      </c>
      <c r="C1638" s="52" t="s">
        <v>107</v>
      </c>
      <c r="D1638" s="52">
        <v>1</v>
      </c>
      <c r="E1638" s="52">
        <v>1</v>
      </c>
      <c r="F1638" s="52">
        <v>1</v>
      </c>
      <c r="G1638" s="52">
        <v>0</v>
      </c>
    </row>
    <row r="1639" spans="1:12">
      <c r="A1639" t="s">
        <v>584</v>
      </c>
      <c r="B1639" t="s">
        <v>54</v>
      </c>
      <c r="C1639" s="52" t="s">
        <v>107</v>
      </c>
      <c r="D1639" s="52">
        <v>1</v>
      </c>
      <c r="E1639" s="52">
        <v>0</v>
      </c>
      <c r="F1639" s="52">
        <v>0</v>
      </c>
      <c r="G1639" s="52">
        <v>0</v>
      </c>
      <c r="K1639" t="s">
        <v>1931</v>
      </c>
    </row>
    <row r="1640" spans="1:12">
      <c r="A1640" t="s">
        <v>642</v>
      </c>
      <c r="B1640" t="s">
        <v>54</v>
      </c>
      <c r="C1640" s="52" t="s">
        <v>107</v>
      </c>
      <c r="D1640" s="52" t="s">
        <v>107</v>
      </c>
      <c r="E1640" s="52">
        <v>1</v>
      </c>
      <c r="F1640" s="52">
        <v>0</v>
      </c>
      <c r="G1640" s="52">
        <v>0</v>
      </c>
      <c r="K1640" t="s">
        <v>1932</v>
      </c>
    </row>
    <row r="1641" spans="1:12">
      <c r="A1641" t="s">
        <v>717</v>
      </c>
      <c r="B1641" t="s">
        <v>54</v>
      </c>
      <c r="C1641" s="52" t="s">
        <v>107</v>
      </c>
      <c r="D1641" s="52">
        <v>1</v>
      </c>
      <c r="E1641" s="52">
        <v>1</v>
      </c>
      <c r="F1641" s="52">
        <v>0</v>
      </c>
      <c r="G1641" s="52">
        <v>0</v>
      </c>
      <c r="K1641" t="s">
        <v>1933</v>
      </c>
      <c r="L1641" t="s">
        <v>1934</v>
      </c>
    </row>
    <row r="1642" spans="1:12">
      <c r="A1642" t="s">
        <v>524</v>
      </c>
      <c r="B1642" t="s">
        <v>54</v>
      </c>
      <c r="C1642" s="52">
        <v>1</v>
      </c>
      <c r="D1642" s="52">
        <v>1</v>
      </c>
      <c r="E1642" s="52">
        <v>0</v>
      </c>
      <c r="F1642" s="52">
        <v>0</v>
      </c>
      <c r="G1642" s="52">
        <v>0</v>
      </c>
    </row>
    <row r="1643" spans="1:12">
      <c r="A1643" t="s">
        <v>645</v>
      </c>
      <c r="B1643" t="s">
        <v>54</v>
      </c>
      <c r="C1643" s="52" t="s">
        <v>107</v>
      </c>
      <c r="D1643" s="52">
        <v>1</v>
      </c>
      <c r="E1643" s="52">
        <v>1</v>
      </c>
      <c r="F1643" s="52">
        <v>0</v>
      </c>
      <c r="G1643" s="52">
        <v>0</v>
      </c>
    </row>
    <row r="1644" spans="1:12">
      <c r="A1644" t="s">
        <v>423</v>
      </c>
      <c r="B1644" t="s">
        <v>54</v>
      </c>
      <c r="C1644" s="52" t="s">
        <v>107</v>
      </c>
      <c r="D1644" s="52" t="s">
        <v>107</v>
      </c>
      <c r="E1644" s="52">
        <v>1</v>
      </c>
      <c r="F1644" s="52">
        <v>1</v>
      </c>
      <c r="G1644" s="52">
        <v>0</v>
      </c>
      <c r="K1644" t="s">
        <v>1935</v>
      </c>
    </row>
    <row r="1645" spans="1:12">
      <c r="A1645" t="s">
        <v>719</v>
      </c>
      <c r="B1645" t="s">
        <v>54</v>
      </c>
      <c r="C1645" s="52" t="s">
        <v>107</v>
      </c>
      <c r="D1645" s="52">
        <v>1</v>
      </c>
      <c r="E1645" s="52">
        <v>0</v>
      </c>
      <c r="F1645" s="52">
        <v>1</v>
      </c>
      <c r="G1645" s="52">
        <v>0</v>
      </c>
      <c r="J1645" t="s">
        <v>1936</v>
      </c>
      <c r="K1645" t="s">
        <v>1937</v>
      </c>
    </row>
    <row r="1646" spans="1:12">
      <c r="A1646" t="s">
        <v>424</v>
      </c>
      <c r="B1646" t="s">
        <v>54</v>
      </c>
      <c r="C1646" s="52">
        <v>1</v>
      </c>
      <c r="D1646" s="52">
        <v>1</v>
      </c>
      <c r="E1646" s="52">
        <v>1</v>
      </c>
      <c r="F1646" s="52">
        <v>1</v>
      </c>
      <c r="G1646" s="52">
        <v>1</v>
      </c>
    </row>
    <row r="1647" spans="1:12">
      <c r="A1647" t="s">
        <v>529</v>
      </c>
      <c r="B1647" t="s">
        <v>54</v>
      </c>
      <c r="C1647" s="52" t="s">
        <v>107</v>
      </c>
      <c r="D1647" s="52" t="s">
        <v>107</v>
      </c>
      <c r="E1647" s="52" t="s">
        <v>107</v>
      </c>
      <c r="F1647" s="52">
        <v>1</v>
      </c>
      <c r="G1647" s="52">
        <v>1</v>
      </c>
      <c r="J1647" t="s">
        <v>1938</v>
      </c>
      <c r="L1647" t="s">
        <v>415</v>
      </c>
    </row>
    <row r="1648" spans="1:12">
      <c r="A1648" t="s">
        <v>1270</v>
      </c>
      <c r="B1648" t="s">
        <v>54</v>
      </c>
      <c r="C1648" s="52" t="s">
        <v>107</v>
      </c>
      <c r="D1648" s="52">
        <v>1</v>
      </c>
      <c r="E1648" s="52">
        <v>1</v>
      </c>
      <c r="F1648" s="52">
        <v>0</v>
      </c>
      <c r="G1648" s="52">
        <v>0</v>
      </c>
    </row>
    <row r="1649" spans="1:12">
      <c r="A1649" t="s">
        <v>435</v>
      </c>
      <c r="B1649" t="s">
        <v>54</v>
      </c>
      <c r="C1649" s="52">
        <v>1</v>
      </c>
      <c r="D1649" s="52">
        <v>1</v>
      </c>
      <c r="E1649" s="52">
        <v>1</v>
      </c>
      <c r="F1649" s="52">
        <v>1</v>
      </c>
      <c r="G1649" s="52">
        <v>1</v>
      </c>
      <c r="L1649" t="s">
        <v>1016</v>
      </c>
    </row>
    <row r="1650" spans="1:12">
      <c r="A1650" t="s">
        <v>439</v>
      </c>
      <c r="B1650" t="s">
        <v>54</v>
      </c>
      <c r="C1650" s="52">
        <v>1</v>
      </c>
      <c r="D1650" s="52">
        <v>1</v>
      </c>
      <c r="E1650" s="52">
        <v>1</v>
      </c>
      <c r="F1650" s="52">
        <v>1</v>
      </c>
      <c r="G1650" s="52">
        <v>0</v>
      </c>
    </row>
    <row r="1651" spans="1:12">
      <c r="A1651" t="s">
        <v>445</v>
      </c>
      <c r="B1651" t="s">
        <v>54</v>
      </c>
      <c r="C1651" s="52">
        <v>1</v>
      </c>
      <c r="D1651" s="52">
        <v>1</v>
      </c>
      <c r="E1651" s="52">
        <v>1</v>
      </c>
      <c r="F1651" s="52">
        <v>1</v>
      </c>
      <c r="G1651" s="52">
        <v>1</v>
      </c>
    </row>
    <row r="1652" spans="1:12">
      <c r="A1652" t="s">
        <v>536</v>
      </c>
      <c r="B1652" t="s">
        <v>54</v>
      </c>
      <c r="C1652" s="52" t="s">
        <v>107</v>
      </c>
      <c r="D1652" s="52">
        <v>1</v>
      </c>
      <c r="E1652" s="52">
        <v>0</v>
      </c>
      <c r="F1652" s="52">
        <v>0</v>
      </c>
      <c r="G1652" s="52">
        <v>0</v>
      </c>
    </row>
    <row r="1653" spans="1:12">
      <c r="A1653" t="s">
        <v>602</v>
      </c>
      <c r="B1653" t="s">
        <v>54</v>
      </c>
      <c r="C1653" s="52">
        <v>1</v>
      </c>
      <c r="D1653" s="52">
        <v>1</v>
      </c>
      <c r="E1653" s="52">
        <v>1</v>
      </c>
      <c r="F1653" s="52">
        <v>1</v>
      </c>
      <c r="G1653" s="52">
        <v>1</v>
      </c>
    </row>
    <row r="1654" spans="1:12">
      <c r="A1654" t="s">
        <v>1939</v>
      </c>
      <c r="B1654" t="s">
        <v>54</v>
      </c>
      <c r="C1654" s="52" t="s">
        <v>107</v>
      </c>
      <c r="D1654" s="52" t="s">
        <v>107</v>
      </c>
      <c r="E1654" s="52">
        <v>1</v>
      </c>
      <c r="F1654" s="52">
        <v>0</v>
      </c>
      <c r="G1654" s="52">
        <v>0</v>
      </c>
      <c r="K1654" t="s">
        <v>1940</v>
      </c>
    </row>
    <row r="1655" spans="1:12">
      <c r="A1655" t="s">
        <v>1195</v>
      </c>
      <c r="B1655" t="s">
        <v>54</v>
      </c>
      <c r="C1655" s="52" t="s">
        <v>107</v>
      </c>
      <c r="D1655" s="52">
        <v>1</v>
      </c>
      <c r="E1655" s="52">
        <v>1</v>
      </c>
      <c r="F1655" s="52">
        <v>1</v>
      </c>
      <c r="G1655" s="52">
        <v>0</v>
      </c>
      <c r="J1655" t="s">
        <v>1941</v>
      </c>
      <c r="K1655" t="s">
        <v>1942</v>
      </c>
    </row>
    <row r="1656" spans="1:12">
      <c r="A1656" t="s">
        <v>833</v>
      </c>
      <c r="B1656" t="s">
        <v>54</v>
      </c>
      <c r="C1656" s="52" t="s">
        <v>107</v>
      </c>
      <c r="D1656" s="52">
        <v>1</v>
      </c>
      <c r="E1656" s="52">
        <v>0</v>
      </c>
      <c r="F1656" s="52">
        <v>0</v>
      </c>
      <c r="G1656" s="52">
        <v>0</v>
      </c>
      <c r="J1656" t="s">
        <v>1943</v>
      </c>
      <c r="K1656" t="s">
        <v>1944</v>
      </c>
    </row>
    <row r="1657" spans="1:12">
      <c r="A1657" t="s">
        <v>1945</v>
      </c>
      <c r="B1657" t="s">
        <v>54</v>
      </c>
      <c r="C1657" s="52" t="s">
        <v>107</v>
      </c>
      <c r="D1657" s="52" t="s">
        <v>107</v>
      </c>
      <c r="E1657" s="52">
        <v>1</v>
      </c>
      <c r="F1657" s="52">
        <v>1</v>
      </c>
      <c r="G1657" s="52">
        <v>1</v>
      </c>
      <c r="J1657" t="s">
        <v>1946</v>
      </c>
      <c r="K1657" t="s">
        <v>1947</v>
      </c>
    </row>
    <row r="1658" spans="1:12">
      <c r="A1658" t="s">
        <v>889</v>
      </c>
      <c r="B1658" t="s">
        <v>54</v>
      </c>
      <c r="C1658" s="52">
        <v>1</v>
      </c>
      <c r="D1658" s="52">
        <v>1</v>
      </c>
      <c r="E1658" s="52">
        <v>1</v>
      </c>
      <c r="F1658" s="52">
        <v>1</v>
      </c>
      <c r="G1658" s="52">
        <v>1</v>
      </c>
    </row>
    <row r="1659" spans="1:12">
      <c r="A1659" t="s">
        <v>537</v>
      </c>
      <c r="B1659" t="s">
        <v>54</v>
      </c>
      <c r="C1659" s="52">
        <v>1</v>
      </c>
      <c r="D1659" s="52">
        <v>1</v>
      </c>
      <c r="E1659" s="52">
        <v>1</v>
      </c>
      <c r="F1659" s="52">
        <v>1</v>
      </c>
      <c r="G1659" s="52">
        <v>1</v>
      </c>
    </row>
    <row r="1660" spans="1:12">
      <c r="A1660" t="s">
        <v>538</v>
      </c>
      <c r="B1660" t="s">
        <v>54</v>
      </c>
      <c r="C1660" s="52" t="s">
        <v>107</v>
      </c>
      <c r="D1660" s="52">
        <v>1</v>
      </c>
      <c r="E1660" s="52">
        <v>0</v>
      </c>
      <c r="F1660" s="52">
        <v>0</v>
      </c>
      <c r="G1660" s="52">
        <v>0</v>
      </c>
    </row>
    <row r="1661" spans="1:12">
      <c r="A1661" s="34" t="s">
        <v>892</v>
      </c>
      <c r="B1661" t="s">
        <v>54</v>
      </c>
      <c r="C1661" s="52" t="s">
        <v>107</v>
      </c>
      <c r="D1661" s="52">
        <v>1</v>
      </c>
      <c r="E1661" s="52">
        <v>1</v>
      </c>
      <c r="F1661" s="52">
        <v>1</v>
      </c>
      <c r="G1661" s="52">
        <v>0</v>
      </c>
      <c r="J1661" t="s">
        <v>1948</v>
      </c>
      <c r="K1661" t="s">
        <v>1949</v>
      </c>
      <c r="L1661" t="s">
        <v>1950</v>
      </c>
    </row>
    <row r="1662" spans="1:12">
      <c r="A1662" t="s">
        <v>454</v>
      </c>
      <c r="B1662" t="s">
        <v>54</v>
      </c>
      <c r="C1662" s="52" t="s">
        <v>107</v>
      </c>
      <c r="D1662" s="52">
        <v>1</v>
      </c>
      <c r="E1662" s="52">
        <v>1</v>
      </c>
      <c r="F1662" s="52">
        <v>0</v>
      </c>
      <c r="G1662" s="52">
        <v>0</v>
      </c>
      <c r="K1662" t="s">
        <v>1951</v>
      </c>
    </row>
    <row r="1663" spans="1:12">
      <c r="A1663" t="s">
        <v>655</v>
      </c>
      <c r="B1663" t="s">
        <v>54</v>
      </c>
      <c r="C1663" s="52">
        <v>1</v>
      </c>
      <c r="D1663" s="52">
        <v>1</v>
      </c>
      <c r="E1663" s="52">
        <v>1</v>
      </c>
      <c r="F1663" s="52">
        <v>1</v>
      </c>
      <c r="G1663" s="52">
        <v>1</v>
      </c>
      <c r="J1663" t="s">
        <v>1952</v>
      </c>
      <c r="K1663" t="s">
        <v>1953</v>
      </c>
    </row>
    <row r="1664" spans="1:12">
      <c r="A1664" t="s">
        <v>1954</v>
      </c>
      <c r="B1664" t="s">
        <v>54</v>
      </c>
      <c r="C1664" s="52">
        <v>1</v>
      </c>
      <c r="D1664" s="52">
        <v>1</v>
      </c>
      <c r="E1664" s="52">
        <v>1</v>
      </c>
      <c r="F1664" s="52">
        <v>1</v>
      </c>
      <c r="G1664" s="52">
        <v>1</v>
      </c>
    </row>
    <row r="1665" spans="1:12">
      <c r="A1665" t="s">
        <v>540</v>
      </c>
      <c r="B1665" t="s">
        <v>54</v>
      </c>
      <c r="C1665" s="52" t="s">
        <v>107</v>
      </c>
      <c r="D1665" s="52" t="s">
        <v>107</v>
      </c>
      <c r="E1665" s="52">
        <v>1</v>
      </c>
      <c r="F1665" s="52">
        <v>0</v>
      </c>
      <c r="G1665" s="52">
        <v>0</v>
      </c>
      <c r="K1665" t="s">
        <v>1955</v>
      </c>
    </row>
    <row r="1666" spans="1:12">
      <c r="A1666" t="s">
        <v>740</v>
      </c>
      <c r="B1666" t="s">
        <v>54</v>
      </c>
      <c r="C1666" s="52" t="s">
        <v>107</v>
      </c>
      <c r="D1666" s="52">
        <v>1</v>
      </c>
      <c r="E1666" s="52">
        <v>1</v>
      </c>
      <c r="F1666" s="52">
        <v>0</v>
      </c>
      <c r="G1666" s="52">
        <v>0</v>
      </c>
      <c r="L1666" t="s">
        <v>741</v>
      </c>
    </row>
    <row r="1667" spans="1:12">
      <c r="A1667" t="s">
        <v>541</v>
      </c>
      <c r="B1667" t="s">
        <v>54</v>
      </c>
      <c r="C1667" s="52" t="s">
        <v>107</v>
      </c>
      <c r="D1667" s="52">
        <v>1</v>
      </c>
      <c r="E1667" s="52">
        <v>1</v>
      </c>
      <c r="F1667" s="52">
        <v>0</v>
      </c>
      <c r="G1667" s="52">
        <v>0</v>
      </c>
    </row>
    <row r="1668" spans="1:12">
      <c r="A1668" t="s">
        <v>742</v>
      </c>
      <c r="B1668" t="s">
        <v>54</v>
      </c>
      <c r="C1668" s="52" t="s">
        <v>107</v>
      </c>
      <c r="D1668" s="52">
        <v>1</v>
      </c>
      <c r="E1668" s="52">
        <v>0</v>
      </c>
      <c r="F1668" s="52">
        <v>0</v>
      </c>
      <c r="G1668" s="52">
        <v>0</v>
      </c>
    </row>
    <row r="1669" spans="1:12">
      <c r="A1669" t="s">
        <v>1040</v>
      </c>
      <c r="B1669" t="s">
        <v>54</v>
      </c>
      <c r="C1669" s="52" t="s">
        <v>107</v>
      </c>
      <c r="D1669" s="52" t="s">
        <v>107</v>
      </c>
      <c r="E1669" s="52">
        <v>1</v>
      </c>
      <c r="F1669" s="52">
        <v>0</v>
      </c>
      <c r="G1669" s="52">
        <v>0</v>
      </c>
      <c r="K1669" t="s">
        <v>1956</v>
      </c>
    </row>
    <row r="1670" spans="1:12">
      <c r="A1670" t="s">
        <v>896</v>
      </c>
      <c r="B1670" t="s">
        <v>54</v>
      </c>
      <c r="C1670" s="52" t="s">
        <v>107</v>
      </c>
      <c r="D1670" s="52">
        <v>1</v>
      </c>
      <c r="E1670" s="52">
        <v>0</v>
      </c>
      <c r="F1670" s="52">
        <v>0</v>
      </c>
      <c r="G1670" s="52">
        <v>0</v>
      </c>
    </row>
    <row r="1671" spans="1:12">
      <c r="A1671" t="s">
        <v>745</v>
      </c>
      <c r="B1671" t="s">
        <v>54</v>
      </c>
      <c r="C1671" s="52" t="s">
        <v>107</v>
      </c>
      <c r="D1671" s="52">
        <v>1</v>
      </c>
      <c r="E1671" s="52">
        <v>1</v>
      </c>
      <c r="F1671" s="52">
        <v>1</v>
      </c>
      <c r="G1671" s="52">
        <v>1</v>
      </c>
    </row>
    <row r="1672" spans="1:12">
      <c r="A1672" t="s">
        <v>1043</v>
      </c>
      <c r="B1672" t="s">
        <v>54</v>
      </c>
      <c r="C1672" s="52">
        <v>1</v>
      </c>
      <c r="D1672" s="52">
        <v>1</v>
      </c>
      <c r="E1672" s="52">
        <v>1</v>
      </c>
      <c r="F1672" s="52">
        <v>1</v>
      </c>
      <c r="G1672" s="52">
        <v>1</v>
      </c>
      <c r="J1672" t="s">
        <v>1925</v>
      </c>
    </row>
    <row r="1673" spans="1:12">
      <c r="A1673" t="s">
        <v>748</v>
      </c>
      <c r="B1673" t="s">
        <v>54</v>
      </c>
      <c r="C1673" s="52" t="s">
        <v>107</v>
      </c>
      <c r="D1673" s="52">
        <v>1</v>
      </c>
      <c r="E1673" s="52">
        <v>1</v>
      </c>
      <c r="F1673" s="52">
        <v>0</v>
      </c>
      <c r="G1673" s="52">
        <v>0</v>
      </c>
      <c r="L1673" t="s">
        <v>1297</v>
      </c>
    </row>
    <row r="1674" spans="1:12">
      <c r="A1674" t="s">
        <v>900</v>
      </c>
      <c r="B1674" t="s">
        <v>54</v>
      </c>
      <c r="C1674" s="52" t="s">
        <v>107</v>
      </c>
      <c r="D1674" s="52">
        <v>1</v>
      </c>
      <c r="E1674" s="52">
        <v>1</v>
      </c>
      <c r="F1674" s="52">
        <v>0</v>
      </c>
      <c r="G1674" s="52">
        <v>1</v>
      </c>
      <c r="K1674" t="s">
        <v>1957</v>
      </c>
    </row>
    <row r="1675" spans="1:12">
      <c r="A1675" t="s">
        <v>456</v>
      </c>
      <c r="B1675" t="s">
        <v>54</v>
      </c>
      <c r="C1675" s="52" t="s">
        <v>107</v>
      </c>
      <c r="D1675" s="52">
        <v>1</v>
      </c>
      <c r="E1675" s="52">
        <v>1</v>
      </c>
      <c r="F1675" s="52">
        <v>1</v>
      </c>
      <c r="G1675" s="52">
        <v>1</v>
      </c>
    </row>
    <row r="1676" spans="1:12">
      <c r="A1676" t="s">
        <v>904</v>
      </c>
      <c r="B1676" t="s">
        <v>54</v>
      </c>
      <c r="C1676" s="52" t="s">
        <v>107</v>
      </c>
      <c r="D1676" s="52" t="s">
        <v>107</v>
      </c>
      <c r="E1676" s="52" t="s">
        <v>107</v>
      </c>
      <c r="F1676" s="52" t="s">
        <v>107</v>
      </c>
      <c r="G1676" s="52">
        <v>1</v>
      </c>
    </row>
    <row r="1677" spans="1:12">
      <c r="A1677" t="s">
        <v>465</v>
      </c>
      <c r="B1677" t="s">
        <v>54</v>
      </c>
      <c r="C1677" s="52">
        <v>1</v>
      </c>
      <c r="D1677" s="52">
        <v>1</v>
      </c>
      <c r="E1677" s="52">
        <v>1</v>
      </c>
      <c r="F1677" s="52">
        <v>1</v>
      </c>
      <c r="G1677" s="52">
        <v>0</v>
      </c>
      <c r="J1677" t="s">
        <v>1958</v>
      </c>
      <c r="K1677" t="s">
        <v>1959</v>
      </c>
      <c r="L1677" t="s">
        <v>1960</v>
      </c>
    </row>
    <row r="1678" spans="1:12">
      <c r="A1678" t="s">
        <v>544</v>
      </c>
      <c r="B1678" t="s">
        <v>54</v>
      </c>
      <c r="C1678" s="52" t="s">
        <v>107</v>
      </c>
      <c r="D1678" s="52">
        <v>1</v>
      </c>
      <c r="E1678" s="52">
        <v>1</v>
      </c>
      <c r="F1678" s="52">
        <v>1</v>
      </c>
      <c r="G1678" s="52">
        <v>0</v>
      </c>
    </row>
    <row r="1679" spans="1:12">
      <c r="A1679" t="s">
        <v>1961</v>
      </c>
      <c r="B1679" t="s">
        <v>54</v>
      </c>
      <c r="C1679" s="52" t="s">
        <v>107</v>
      </c>
      <c r="D1679" s="52">
        <v>1</v>
      </c>
      <c r="E1679" s="52">
        <v>0</v>
      </c>
      <c r="F1679" s="52">
        <v>0</v>
      </c>
      <c r="G1679" s="52">
        <v>0</v>
      </c>
      <c r="K1679" t="s">
        <v>1929</v>
      </c>
    </row>
    <row r="1680" spans="1:12">
      <c r="A1680" t="s">
        <v>468</v>
      </c>
      <c r="B1680" t="s">
        <v>54</v>
      </c>
      <c r="C1680" s="52" t="s">
        <v>107</v>
      </c>
      <c r="D1680" s="52">
        <v>1</v>
      </c>
      <c r="E1680" s="52">
        <v>0</v>
      </c>
      <c r="F1680" s="52">
        <v>1</v>
      </c>
      <c r="G1680" s="52">
        <v>0</v>
      </c>
    </row>
    <row r="1681" spans="1:12">
      <c r="A1681" t="s">
        <v>661</v>
      </c>
      <c r="B1681" t="s">
        <v>54</v>
      </c>
      <c r="C1681" s="52" t="s">
        <v>107</v>
      </c>
      <c r="D1681" s="52">
        <v>1</v>
      </c>
      <c r="E1681" s="52">
        <v>1</v>
      </c>
      <c r="F1681" s="52">
        <v>1</v>
      </c>
      <c r="G1681" s="52">
        <v>1</v>
      </c>
      <c r="J1681" t="s">
        <v>1962</v>
      </c>
      <c r="K1681" t="s">
        <v>1963</v>
      </c>
      <c r="L1681" t="s">
        <v>1964</v>
      </c>
    </row>
    <row r="1682" spans="1:12">
      <c r="A1682" t="s">
        <v>546</v>
      </c>
      <c r="B1682" t="s">
        <v>54</v>
      </c>
      <c r="C1682" s="52" t="s">
        <v>107</v>
      </c>
      <c r="D1682" s="52" t="s">
        <v>107</v>
      </c>
      <c r="E1682" s="52" t="s">
        <v>107</v>
      </c>
      <c r="F1682" s="52">
        <v>1</v>
      </c>
      <c r="G1682" s="52">
        <v>0</v>
      </c>
    </row>
    <row r="1683" spans="1:12">
      <c r="A1683" t="s">
        <v>549</v>
      </c>
      <c r="B1683" t="s">
        <v>54</v>
      </c>
      <c r="C1683" s="52">
        <v>1</v>
      </c>
      <c r="D1683" s="52">
        <v>0</v>
      </c>
      <c r="E1683" s="52">
        <v>0</v>
      </c>
      <c r="F1683" s="52">
        <v>0</v>
      </c>
      <c r="G1683" s="52">
        <v>0</v>
      </c>
    </row>
    <row r="1684" spans="1:12">
      <c r="A1684" t="s">
        <v>667</v>
      </c>
      <c r="B1684" t="s">
        <v>54</v>
      </c>
      <c r="C1684" s="52" t="s">
        <v>107</v>
      </c>
      <c r="D1684" s="52" t="s">
        <v>107</v>
      </c>
      <c r="E1684" s="52">
        <v>1</v>
      </c>
      <c r="F1684" s="52">
        <v>1</v>
      </c>
      <c r="G1684" s="52">
        <v>0</v>
      </c>
      <c r="K1684" t="s">
        <v>1965</v>
      </c>
    </row>
    <row r="1685" spans="1:12">
      <c r="A1685" t="s">
        <v>911</v>
      </c>
      <c r="B1685" t="s">
        <v>54</v>
      </c>
      <c r="C1685" s="52">
        <v>1</v>
      </c>
      <c r="D1685" s="52">
        <v>1</v>
      </c>
      <c r="E1685" s="52">
        <v>1</v>
      </c>
      <c r="F1685" s="52">
        <v>1</v>
      </c>
      <c r="G1685" s="52">
        <v>1</v>
      </c>
    </row>
    <row r="1686" spans="1:12">
      <c r="A1686" t="s">
        <v>552</v>
      </c>
      <c r="B1686" t="s">
        <v>54</v>
      </c>
      <c r="C1686" s="52" t="s">
        <v>107</v>
      </c>
      <c r="D1686" s="52">
        <v>1</v>
      </c>
      <c r="E1686" s="52">
        <v>1</v>
      </c>
      <c r="F1686" s="52">
        <v>1</v>
      </c>
      <c r="G1686" s="52">
        <v>1</v>
      </c>
      <c r="K1686" t="s">
        <v>1966</v>
      </c>
    </row>
    <row r="1687" spans="1:12">
      <c r="A1687" t="s">
        <v>1967</v>
      </c>
      <c r="B1687" t="s">
        <v>54</v>
      </c>
      <c r="C1687" s="52" t="s">
        <v>107</v>
      </c>
      <c r="D1687" s="52" t="s">
        <v>107</v>
      </c>
      <c r="E1687" s="52" t="s">
        <v>107</v>
      </c>
      <c r="F1687" s="52" t="s">
        <v>107</v>
      </c>
      <c r="G1687" s="52">
        <v>1</v>
      </c>
    </row>
    <row r="1688" spans="1:12">
      <c r="A1688" t="s">
        <v>471</v>
      </c>
      <c r="B1688" t="s">
        <v>54</v>
      </c>
      <c r="C1688" s="52">
        <v>1</v>
      </c>
      <c r="D1688" s="52">
        <v>1</v>
      </c>
      <c r="E1688" s="52">
        <v>1</v>
      </c>
      <c r="F1688" s="52">
        <v>0</v>
      </c>
      <c r="G1688" s="52">
        <v>0</v>
      </c>
    </row>
    <row r="1689" spans="1:12">
      <c r="A1689" s="34" t="s">
        <v>609</v>
      </c>
      <c r="B1689" t="s">
        <v>54</v>
      </c>
      <c r="C1689" s="52">
        <v>1</v>
      </c>
      <c r="D1689" s="52">
        <v>1</v>
      </c>
      <c r="E1689" s="52">
        <v>1</v>
      </c>
      <c r="F1689" s="52">
        <v>1</v>
      </c>
      <c r="G1689" s="52">
        <v>1</v>
      </c>
      <c r="J1689" t="s">
        <v>1968</v>
      </c>
      <c r="K1689" t="s">
        <v>1969</v>
      </c>
      <c r="L1689" t="s">
        <v>610</v>
      </c>
    </row>
    <row r="1690" spans="1:12">
      <c r="A1690" t="s">
        <v>475</v>
      </c>
      <c r="B1690" t="s">
        <v>54</v>
      </c>
      <c r="C1690" s="52">
        <v>1</v>
      </c>
      <c r="D1690" s="52">
        <v>1</v>
      </c>
      <c r="E1690" s="52">
        <v>1</v>
      </c>
      <c r="F1690" s="52">
        <v>1</v>
      </c>
      <c r="G1690" s="52">
        <v>1</v>
      </c>
    </row>
    <row r="1691" spans="1:12">
      <c r="A1691" t="s">
        <v>477</v>
      </c>
      <c r="B1691" t="s">
        <v>54</v>
      </c>
      <c r="C1691" s="52">
        <v>1</v>
      </c>
      <c r="D1691" s="52">
        <v>1</v>
      </c>
      <c r="E1691" s="52">
        <v>1</v>
      </c>
      <c r="F1691" s="52">
        <v>1</v>
      </c>
      <c r="G1691" s="52">
        <v>1</v>
      </c>
      <c r="J1691" t="s">
        <v>1970</v>
      </c>
    </row>
    <row r="1692" spans="1:12">
      <c r="A1692" t="s">
        <v>555</v>
      </c>
      <c r="B1692" t="s">
        <v>54</v>
      </c>
      <c r="C1692" s="52" t="s">
        <v>107</v>
      </c>
      <c r="D1692" s="52">
        <v>1</v>
      </c>
      <c r="E1692" s="52">
        <v>1</v>
      </c>
      <c r="F1692" s="52">
        <v>1</v>
      </c>
      <c r="G1692" s="52">
        <v>0</v>
      </c>
    </row>
    <row r="1693" spans="1:12">
      <c r="A1693" t="s">
        <v>1971</v>
      </c>
      <c r="B1693" t="s">
        <v>54</v>
      </c>
      <c r="C1693" s="52" t="s">
        <v>107</v>
      </c>
      <c r="D1693" s="52">
        <v>1</v>
      </c>
      <c r="E1693" s="52">
        <v>1</v>
      </c>
      <c r="F1693" s="52">
        <v>1</v>
      </c>
      <c r="G1693" s="52">
        <v>0</v>
      </c>
      <c r="J1693" t="s">
        <v>1972</v>
      </c>
      <c r="K1693" t="s">
        <v>1973</v>
      </c>
      <c r="L1693" t="s">
        <v>1974</v>
      </c>
    </row>
    <row r="1694" spans="1:12">
      <c r="A1694" t="s">
        <v>672</v>
      </c>
      <c r="B1694" t="s">
        <v>54</v>
      </c>
      <c r="C1694" s="52">
        <v>1</v>
      </c>
      <c r="D1694" s="52">
        <v>1</v>
      </c>
      <c r="E1694" s="52">
        <v>0</v>
      </c>
      <c r="F1694" s="52">
        <v>1</v>
      </c>
      <c r="G1694" s="52">
        <v>0</v>
      </c>
    </row>
    <row r="1695" spans="1:12">
      <c r="A1695" t="s">
        <v>480</v>
      </c>
      <c r="B1695" t="s">
        <v>54</v>
      </c>
      <c r="C1695" s="52" t="s">
        <v>107</v>
      </c>
      <c r="D1695" s="52">
        <v>1</v>
      </c>
      <c r="E1695" s="52">
        <v>1</v>
      </c>
      <c r="F1695" s="52">
        <v>1</v>
      </c>
      <c r="G1695" s="52">
        <v>1</v>
      </c>
      <c r="L1695" t="s">
        <v>481</v>
      </c>
    </row>
    <row r="1696" spans="1:12">
      <c r="A1696" t="s">
        <v>480</v>
      </c>
      <c r="B1696" t="s">
        <v>54</v>
      </c>
      <c r="C1696" s="52" t="s">
        <v>107</v>
      </c>
      <c r="D1696" s="52">
        <v>1</v>
      </c>
      <c r="E1696" s="52">
        <v>0</v>
      </c>
      <c r="F1696" s="52">
        <v>0</v>
      </c>
      <c r="G1696" s="52">
        <v>0</v>
      </c>
      <c r="L1696" t="s">
        <v>483</v>
      </c>
    </row>
    <row r="1697" spans="1:12">
      <c r="A1697" t="s">
        <v>779</v>
      </c>
      <c r="B1697" t="s">
        <v>54</v>
      </c>
      <c r="C1697" s="52" t="s">
        <v>107</v>
      </c>
      <c r="D1697" s="52" t="s">
        <v>107</v>
      </c>
      <c r="E1697" s="52" t="s">
        <v>107</v>
      </c>
      <c r="F1697" s="52">
        <v>1</v>
      </c>
      <c r="G1697" s="52">
        <v>0</v>
      </c>
      <c r="J1697" t="s">
        <v>1975</v>
      </c>
    </row>
    <row r="1698" spans="1:12">
      <c r="A1698" t="s">
        <v>612</v>
      </c>
      <c r="B1698" t="s">
        <v>54</v>
      </c>
      <c r="C1698" s="52">
        <v>1</v>
      </c>
      <c r="D1698" s="52">
        <v>1</v>
      </c>
      <c r="E1698" s="52">
        <v>1</v>
      </c>
      <c r="F1698" s="52">
        <v>0</v>
      </c>
      <c r="G1698" s="52">
        <v>0</v>
      </c>
    </row>
    <row r="1699" spans="1:12">
      <c r="A1699" t="s">
        <v>484</v>
      </c>
      <c r="B1699" t="s">
        <v>54</v>
      </c>
      <c r="C1699" s="52">
        <v>1</v>
      </c>
      <c r="D1699" s="52">
        <v>1</v>
      </c>
      <c r="E1699" s="52">
        <v>1</v>
      </c>
      <c r="F1699" s="52">
        <v>1</v>
      </c>
      <c r="G1699" s="52">
        <v>1</v>
      </c>
    </row>
    <row r="1700" spans="1:12">
      <c r="A1700" t="s">
        <v>920</v>
      </c>
      <c r="B1700" t="s">
        <v>54</v>
      </c>
      <c r="C1700" s="52" t="s">
        <v>107</v>
      </c>
      <c r="D1700" s="52">
        <v>1</v>
      </c>
      <c r="E1700" s="52">
        <v>0</v>
      </c>
      <c r="F1700" s="52">
        <v>0</v>
      </c>
      <c r="G1700" s="52">
        <v>0</v>
      </c>
      <c r="K1700" t="s">
        <v>1976</v>
      </c>
    </row>
    <row r="1701" spans="1:12">
      <c r="A1701" t="s">
        <v>1977</v>
      </c>
      <c r="B1701" t="s">
        <v>54</v>
      </c>
      <c r="C1701" s="52">
        <v>1</v>
      </c>
      <c r="D1701" s="52">
        <v>0</v>
      </c>
      <c r="E1701" s="52">
        <v>0</v>
      </c>
      <c r="F1701" s="52">
        <v>0</v>
      </c>
      <c r="G1701" s="52">
        <v>0</v>
      </c>
    </row>
    <row r="1702" spans="1:12">
      <c r="A1702" t="s">
        <v>558</v>
      </c>
      <c r="B1702" t="s">
        <v>54</v>
      </c>
      <c r="C1702" s="52" t="s">
        <v>107</v>
      </c>
      <c r="D1702" s="52" t="s">
        <v>107</v>
      </c>
      <c r="E1702" s="52">
        <v>1</v>
      </c>
      <c r="F1702" s="52">
        <v>0</v>
      </c>
      <c r="G1702" s="52">
        <v>0</v>
      </c>
      <c r="K1702" t="s">
        <v>1978</v>
      </c>
    </row>
    <row r="1703" spans="1:12">
      <c r="A1703" t="s">
        <v>558</v>
      </c>
      <c r="B1703" t="s">
        <v>54</v>
      </c>
      <c r="C1703" s="52" t="s">
        <v>107</v>
      </c>
      <c r="D1703" s="52" t="s">
        <v>107</v>
      </c>
      <c r="E1703" s="52" t="s">
        <v>107</v>
      </c>
      <c r="F1703" s="52" t="s">
        <v>107</v>
      </c>
      <c r="G1703" s="52">
        <v>1</v>
      </c>
      <c r="I1703" s="52" t="s">
        <v>1979</v>
      </c>
    </row>
    <row r="1704" spans="1:12">
      <c r="A1704" t="s">
        <v>558</v>
      </c>
      <c r="B1704" t="s">
        <v>54</v>
      </c>
      <c r="C1704" s="52" t="s">
        <v>107</v>
      </c>
      <c r="D1704" s="52" t="s">
        <v>107</v>
      </c>
      <c r="E1704" s="52" t="s">
        <v>107</v>
      </c>
      <c r="F1704" s="52" t="s">
        <v>107</v>
      </c>
      <c r="G1704" s="52">
        <v>1</v>
      </c>
      <c r="I1704" s="52" t="s">
        <v>1980</v>
      </c>
    </row>
    <row r="1705" spans="1:12">
      <c r="A1705" t="s">
        <v>1053</v>
      </c>
      <c r="B1705" t="s">
        <v>54</v>
      </c>
      <c r="C1705" s="52" t="s">
        <v>107</v>
      </c>
      <c r="D1705" s="52" t="s">
        <v>107</v>
      </c>
      <c r="E1705" s="52" t="s">
        <v>107</v>
      </c>
      <c r="F1705" s="52" t="s">
        <v>107</v>
      </c>
      <c r="G1705" s="52">
        <v>1</v>
      </c>
      <c r="H1705" s="52" t="s">
        <v>1914</v>
      </c>
    </row>
    <row r="1706" spans="1:12">
      <c r="A1706" t="s">
        <v>558</v>
      </c>
      <c r="B1706" t="s">
        <v>54</v>
      </c>
      <c r="C1706" s="52" t="s">
        <v>107</v>
      </c>
      <c r="D1706" s="52" t="s">
        <v>107</v>
      </c>
      <c r="E1706" s="52" t="s">
        <v>107</v>
      </c>
      <c r="F1706" s="52" t="s">
        <v>107</v>
      </c>
      <c r="G1706" s="52">
        <v>1</v>
      </c>
    </row>
    <row r="1707" spans="1:12">
      <c r="A1707" t="s">
        <v>792</v>
      </c>
      <c r="B1707" t="s">
        <v>54</v>
      </c>
      <c r="C1707" s="52">
        <v>1</v>
      </c>
      <c r="D1707" s="52">
        <v>1</v>
      </c>
      <c r="E1707" s="52">
        <v>0</v>
      </c>
      <c r="F1707" s="52">
        <v>1</v>
      </c>
      <c r="G1707" s="52">
        <v>0</v>
      </c>
      <c r="J1707" t="s">
        <v>1981</v>
      </c>
      <c r="K1707" t="s">
        <v>1982</v>
      </c>
      <c r="L1707" t="s">
        <v>1983</v>
      </c>
    </row>
    <row r="1708" spans="1:12">
      <c r="A1708" t="s">
        <v>488</v>
      </c>
      <c r="B1708" t="s">
        <v>54</v>
      </c>
      <c r="C1708" s="52" t="s">
        <v>107</v>
      </c>
      <c r="D1708" s="52">
        <v>1</v>
      </c>
      <c r="E1708" s="52">
        <v>1</v>
      </c>
      <c r="F1708" s="52">
        <v>1</v>
      </c>
      <c r="G1708" s="52">
        <v>1</v>
      </c>
    </row>
    <row r="1709" spans="1:12">
      <c r="A1709" t="s">
        <v>859</v>
      </c>
      <c r="B1709" t="s">
        <v>54</v>
      </c>
      <c r="C1709" s="52">
        <v>1</v>
      </c>
      <c r="D1709" s="52">
        <v>0</v>
      </c>
      <c r="E1709" s="52">
        <v>1</v>
      </c>
      <c r="F1709" s="52">
        <v>1</v>
      </c>
      <c r="G1709" s="52">
        <v>1</v>
      </c>
      <c r="J1709" t="s">
        <v>1984</v>
      </c>
      <c r="K1709" t="s">
        <v>1985</v>
      </c>
    </row>
    <row r="1710" spans="1:12">
      <c r="A1710" t="s">
        <v>1986</v>
      </c>
      <c r="B1710" t="s">
        <v>54</v>
      </c>
      <c r="C1710" s="52" t="s">
        <v>107</v>
      </c>
      <c r="D1710" s="52" t="s">
        <v>107</v>
      </c>
      <c r="E1710" s="52">
        <v>1</v>
      </c>
      <c r="F1710" s="52">
        <v>0</v>
      </c>
      <c r="G1710" s="52">
        <v>0</v>
      </c>
      <c r="K1710" t="s">
        <v>1987</v>
      </c>
    </row>
    <row r="1711" spans="1:12">
      <c r="A1711" t="s">
        <v>561</v>
      </c>
      <c r="B1711" t="s">
        <v>50</v>
      </c>
      <c r="C1711" s="52" t="s">
        <v>107</v>
      </c>
      <c r="D1711" s="52" t="s">
        <v>107</v>
      </c>
      <c r="E1711" s="52">
        <v>1</v>
      </c>
      <c r="F1711" s="52">
        <v>1</v>
      </c>
      <c r="G1711" s="52">
        <v>1</v>
      </c>
      <c r="K1711" t="s">
        <v>1988</v>
      </c>
    </row>
    <row r="1712" spans="1:12">
      <c r="A1712" t="s">
        <v>384</v>
      </c>
      <c r="B1712" t="s">
        <v>50</v>
      </c>
      <c r="C1712" s="52">
        <v>1</v>
      </c>
      <c r="D1712" s="52">
        <v>0</v>
      </c>
      <c r="E1712" s="52">
        <v>0</v>
      </c>
      <c r="F1712" s="52">
        <v>1</v>
      </c>
      <c r="G1712" s="52">
        <v>1</v>
      </c>
    </row>
    <row r="1713" spans="1:12">
      <c r="A1713" t="s">
        <v>1660</v>
      </c>
      <c r="B1713" t="s">
        <v>50</v>
      </c>
      <c r="C1713" s="52">
        <v>1</v>
      </c>
      <c r="D1713" s="52">
        <v>1</v>
      </c>
      <c r="E1713" s="52">
        <v>1</v>
      </c>
      <c r="F1713" s="52">
        <v>0</v>
      </c>
      <c r="G1713" s="52">
        <v>0</v>
      </c>
    </row>
    <row r="1714" spans="1:12">
      <c r="A1714" t="s">
        <v>389</v>
      </c>
      <c r="B1714" t="s">
        <v>50</v>
      </c>
      <c r="C1714" s="52">
        <v>1</v>
      </c>
      <c r="D1714" s="52">
        <v>1</v>
      </c>
      <c r="E1714" s="52">
        <v>1</v>
      </c>
      <c r="F1714" s="52">
        <v>1</v>
      </c>
      <c r="G1714" s="52">
        <v>1</v>
      </c>
    </row>
    <row r="1715" spans="1:12">
      <c r="A1715" t="s">
        <v>501</v>
      </c>
      <c r="B1715" t="s">
        <v>50</v>
      </c>
      <c r="C1715" s="52">
        <v>1</v>
      </c>
      <c r="D1715" s="52">
        <v>1</v>
      </c>
      <c r="E1715" s="52">
        <v>1</v>
      </c>
      <c r="F1715" s="52">
        <v>1</v>
      </c>
      <c r="G1715" s="52">
        <v>0</v>
      </c>
      <c r="J1715" t="s">
        <v>1989</v>
      </c>
    </row>
    <row r="1716" spans="1:12">
      <c r="A1716" t="s">
        <v>504</v>
      </c>
      <c r="B1716" t="s">
        <v>50</v>
      </c>
      <c r="C1716" s="52">
        <v>1</v>
      </c>
      <c r="D1716" s="52">
        <v>1</v>
      </c>
      <c r="E1716" s="52">
        <v>1</v>
      </c>
      <c r="F1716" s="52">
        <v>1</v>
      </c>
      <c r="G1716" s="52">
        <v>0</v>
      </c>
      <c r="K1716" t="s">
        <v>1990</v>
      </c>
    </row>
    <row r="1717" spans="1:12">
      <c r="A1717" t="s">
        <v>573</v>
      </c>
      <c r="B1717" t="s">
        <v>50</v>
      </c>
      <c r="C1717" s="52" t="s">
        <v>107</v>
      </c>
      <c r="D1717" s="52">
        <v>1</v>
      </c>
      <c r="E1717" s="52">
        <v>0</v>
      </c>
      <c r="F1717" s="52">
        <v>1</v>
      </c>
      <c r="G1717" s="52">
        <v>0</v>
      </c>
      <c r="K1717" t="s">
        <v>1991</v>
      </c>
    </row>
    <row r="1718" spans="1:12">
      <c r="A1718" t="s">
        <v>390</v>
      </c>
      <c r="B1718" t="s">
        <v>50</v>
      </c>
      <c r="C1718" s="52" t="s">
        <v>107</v>
      </c>
      <c r="D1718" s="52">
        <v>1</v>
      </c>
      <c r="E1718" s="52">
        <v>1</v>
      </c>
      <c r="F1718" s="52">
        <v>1</v>
      </c>
      <c r="G1718" s="52">
        <v>1</v>
      </c>
      <c r="J1718" t="s">
        <v>1992</v>
      </c>
      <c r="K1718" t="s">
        <v>1993</v>
      </c>
    </row>
    <row r="1719" spans="1:12">
      <c r="A1719" t="s">
        <v>1557</v>
      </c>
      <c r="B1719" t="s">
        <v>50</v>
      </c>
      <c r="C1719" s="52">
        <v>1</v>
      </c>
      <c r="D1719" s="52">
        <v>0</v>
      </c>
      <c r="E1719" s="52">
        <v>1</v>
      </c>
      <c r="F1719" s="52">
        <v>0</v>
      </c>
      <c r="G1719" s="52">
        <v>1</v>
      </c>
      <c r="K1719" t="s">
        <v>1994</v>
      </c>
    </row>
    <row r="1720" spans="1:12">
      <c r="A1720" t="s">
        <v>411</v>
      </c>
      <c r="B1720" t="s">
        <v>50</v>
      </c>
      <c r="C1720" s="52">
        <v>1</v>
      </c>
      <c r="D1720" s="52">
        <v>1</v>
      </c>
      <c r="E1720" s="52">
        <v>1</v>
      </c>
      <c r="F1720" s="52">
        <v>1</v>
      </c>
      <c r="G1720" s="52">
        <v>1</v>
      </c>
      <c r="H1720" s="52" t="s">
        <v>1995</v>
      </c>
      <c r="J1720" t="s">
        <v>1996</v>
      </c>
      <c r="L1720" t="s">
        <v>1997</v>
      </c>
    </row>
    <row r="1721" spans="1:12">
      <c r="A1721" t="s">
        <v>399</v>
      </c>
      <c r="B1721" t="s">
        <v>50</v>
      </c>
      <c r="C1721" s="52">
        <v>1</v>
      </c>
      <c r="D1721" s="52">
        <v>1</v>
      </c>
      <c r="E1721" s="52">
        <v>1</v>
      </c>
      <c r="F1721" s="52">
        <v>1</v>
      </c>
      <c r="G1721" s="52">
        <v>1</v>
      </c>
    </row>
    <row r="1722" spans="1:12">
      <c r="A1722" t="s">
        <v>400</v>
      </c>
      <c r="B1722" t="s">
        <v>50</v>
      </c>
      <c r="C1722" s="52" t="s">
        <v>107</v>
      </c>
      <c r="D1722" s="52">
        <v>1</v>
      </c>
      <c r="E1722" s="52">
        <v>1</v>
      </c>
      <c r="F1722" s="52">
        <v>1</v>
      </c>
      <c r="G1722" s="52">
        <v>1</v>
      </c>
    </row>
    <row r="1723" spans="1:12">
      <c r="A1723" t="s">
        <v>403</v>
      </c>
      <c r="B1723" t="s">
        <v>50</v>
      </c>
      <c r="C1723" s="52">
        <v>1</v>
      </c>
      <c r="D1723" s="52">
        <v>1</v>
      </c>
      <c r="E1723" s="52">
        <v>1</v>
      </c>
      <c r="F1723" s="52">
        <v>1</v>
      </c>
      <c r="G1723" s="52">
        <v>1</v>
      </c>
    </row>
    <row r="1724" spans="1:12">
      <c r="A1724" t="s">
        <v>1362</v>
      </c>
      <c r="B1724" t="s">
        <v>50</v>
      </c>
      <c r="C1724" s="52" t="s">
        <v>107</v>
      </c>
      <c r="D1724" s="52" t="s">
        <v>107</v>
      </c>
      <c r="E1724" s="52">
        <v>1</v>
      </c>
      <c r="F1724" s="52">
        <v>0</v>
      </c>
      <c r="G1724" s="52">
        <v>0</v>
      </c>
      <c r="K1724" t="s">
        <v>1998</v>
      </c>
    </row>
    <row r="1725" spans="1:12">
      <c r="A1725" t="s">
        <v>1999</v>
      </c>
      <c r="B1725" t="s">
        <v>50</v>
      </c>
      <c r="C1725" s="52" t="s">
        <v>107</v>
      </c>
      <c r="D1725" s="52" t="s">
        <v>107</v>
      </c>
      <c r="E1725" s="52" t="s">
        <v>107</v>
      </c>
      <c r="F1725" s="52">
        <v>1</v>
      </c>
      <c r="G1725" s="52">
        <v>0</v>
      </c>
      <c r="J1725" t="s">
        <v>2000</v>
      </c>
      <c r="L1725" t="s">
        <v>883</v>
      </c>
    </row>
    <row r="1726" spans="1:12">
      <c r="A1726" t="s">
        <v>2001</v>
      </c>
      <c r="B1726" t="s">
        <v>50</v>
      </c>
      <c r="C1726" s="52" t="s">
        <v>107</v>
      </c>
      <c r="D1726" s="52" t="s">
        <v>107</v>
      </c>
      <c r="E1726" s="52" t="s">
        <v>107</v>
      </c>
      <c r="F1726" s="52">
        <v>1</v>
      </c>
      <c r="G1726" s="52">
        <v>0</v>
      </c>
      <c r="J1726" t="s">
        <v>2002</v>
      </c>
      <c r="L1726" t="s">
        <v>2003</v>
      </c>
    </row>
    <row r="1727" spans="1:12">
      <c r="A1727" t="s">
        <v>701</v>
      </c>
      <c r="B1727" t="s">
        <v>50</v>
      </c>
      <c r="C1727" s="52" t="s">
        <v>107</v>
      </c>
      <c r="D1727" s="52" t="s">
        <v>107</v>
      </c>
      <c r="E1727" s="52">
        <v>1</v>
      </c>
      <c r="F1727" s="52">
        <v>0</v>
      </c>
      <c r="G1727" s="52">
        <v>0</v>
      </c>
      <c r="K1727" t="s">
        <v>2004</v>
      </c>
    </row>
    <row r="1728" spans="1:12">
      <c r="A1728" t="s">
        <v>515</v>
      </c>
      <c r="B1728" t="s">
        <v>50</v>
      </c>
      <c r="C1728" s="52">
        <v>1</v>
      </c>
      <c r="D1728" s="52">
        <v>1</v>
      </c>
      <c r="E1728" s="52">
        <v>1</v>
      </c>
      <c r="F1728" s="52">
        <v>1</v>
      </c>
      <c r="G1728" s="52">
        <v>0</v>
      </c>
    </row>
    <row r="1729" spans="1:12">
      <c r="A1729" t="s">
        <v>1123</v>
      </c>
      <c r="B1729" t="s">
        <v>50</v>
      </c>
      <c r="C1729" s="52" t="s">
        <v>107</v>
      </c>
      <c r="D1729" s="52" t="s">
        <v>107</v>
      </c>
      <c r="E1729" s="52">
        <v>1</v>
      </c>
      <c r="F1729" s="52">
        <v>1</v>
      </c>
      <c r="G1729" s="52">
        <v>1</v>
      </c>
      <c r="J1729" t="s">
        <v>2005</v>
      </c>
      <c r="K1729" t="s">
        <v>2006</v>
      </c>
    </row>
    <row r="1730" spans="1:12">
      <c r="A1730" t="s">
        <v>636</v>
      </c>
      <c r="B1730" t="s">
        <v>50</v>
      </c>
      <c r="C1730" s="52">
        <v>1</v>
      </c>
      <c r="D1730" s="52">
        <v>0</v>
      </c>
      <c r="E1730" s="52">
        <v>1</v>
      </c>
      <c r="F1730" s="52">
        <v>1</v>
      </c>
      <c r="G1730" s="52">
        <v>0</v>
      </c>
      <c r="J1730" t="s">
        <v>2007</v>
      </c>
    </row>
    <row r="1731" spans="1:12">
      <c r="A1731" t="s">
        <v>521</v>
      </c>
      <c r="B1731" t="s">
        <v>50</v>
      </c>
      <c r="C1731" s="52" t="s">
        <v>107</v>
      </c>
      <c r="D1731" s="52">
        <v>1</v>
      </c>
      <c r="E1731" s="52">
        <v>0</v>
      </c>
      <c r="F1731" s="52">
        <v>0</v>
      </c>
      <c r="G1731" s="52">
        <v>0</v>
      </c>
      <c r="K1731" t="s">
        <v>2008</v>
      </c>
    </row>
    <row r="1732" spans="1:12">
      <c r="A1732" t="s">
        <v>2009</v>
      </c>
      <c r="B1732" t="s">
        <v>50</v>
      </c>
      <c r="C1732" s="52" t="s">
        <v>107</v>
      </c>
      <c r="D1732" s="52" t="s">
        <v>107</v>
      </c>
      <c r="E1732" s="52" t="s">
        <v>107</v>
      </c>
      <c r="F1732" s="52" t="s">
        <v>107</v>
      </c>
      <c r="G1732" s="52">
        <v>1</v>
      </c>
      <c r="H1732" s="52" t="s">
        <v>2010</v>
      </c>
    </row>
    <row r="1733" spans="1:12">
      <c r="A1733" t="s">
        <v>584</v>
      </c>
      <c r="B1733" t="s">
        <v>50</v>
      </c>
      <c r="C1733" s="52">
        <v>1</v>
      </c>
      <c r="D1733" s="52">
        <v>1</v>
      </c>
      <c r="E1733" s="52">
        <v>1</v>
      </c>
      <c r="F1733" s="52">
        <v>0</v>
      </c>
      <c r="G1733" s="52">
        <v>0</v>
      </c>
      <c r="K1733" t="s">
        <v>2011</v>
      </c>
    </row>
    <row r="1734" spans="1:12">
      <c r="A1734" t="s">
        <v>1452</v>
      </c>
      <c r="B1734" t="s">
        <v>50</v>
      </c>
      <c r="C1734" s="52" t="s">
        <v>107</v>
      </c>
      <c r="D1734" s="52" t="s">
        <v>107</v>
      </c>
      <c r="E1734" s="52" t="s">
        <v>107</v>
      </c>
      <c r="F1734" s="52">
        <v>1</v>
      </c>
      <c r="G1734" s="52">
        <v>0</v>
      </c>
      <c r="J1734" t="s">
        <v>2012</v>
      </c>
    </row>
    <row r="1735" spans="1:12">
      <c r="A1735" t="s">
        <v>416</v>
      </c>
      <c r="B1735" t="s">
        <v>50</v>
      </c>
      <c r="C1735" s="52">
        <v>1</v>
      </c>
      <c r="D1735" s="52">
        <v>1</v>
      </c>
      <c r="E1735" s="52">
        <v>1</v>
      </c>
      <c r="F1735" s="52">
        <v>1</v>
      </c>
      <c r="G1735" s="52">
        <v>0</v>
      </c>
      <c r="J1735" t="s">
        <v>2013</v>
      </c>
      <c r="K1735" t="s">
        <v>2014</v>
      </c>
    </row>
    <row r="1736" spans="1:12">
      <c r="A1736" t="s">
        <v>419</v>
      </c>
      <c r="B1736" t="s">
        <v>50</v>
      </c>
      <c r="C1736" s="52">
        <v>1</v>
      </c>
      <c r="D1736" s="52">
        <v>0</v>
      </c>
      <c r="E1736" s="52">
        <v>1</v>
      </c>
      <c r="F1736" s="52">
        <v>1</v>
      </c>
      <c r="G1736" s="52">
        <v>0</v>
      </c>
    </row>
    <row r="1737" spans="1:12">
      <c r="A1737" t="s">
        <v>422</v>
      </c>
      <c r="B1737" t="s">
        <v>50</v>
      </c>
      <c r="C1737" s="52">
        <v>1</v>
      </c>
      <c r="D1737" s="52">
        <v>1</v>
      </c>
      <c r="E1737" s="52">
        <v>1</v>
      </c>
      <c r="F1737" s="52">
        <v>1</v>
      </c>
      <c r="G1737" s="52">
        <v>0</v>
      </c>
    </row>
    <row r="1738" spans="1:12">
      <c r="A1738" t="s">
        <v>423</v>
      </c>
      <c r="B1738" t="s">
        <v>50</v>
      </c>
      <c r="C1738" s="52">
        <v>1</v>
      </c>
      <c r="D1738" s="52">
        <v>1</v>
      </c>
      <c r="E1738" s="52">
        <v>1</v>
      </c>
      <c r="F1738" s="52">
        <v>1</v>
      </c>
      <c r="G1738" s="52">
        <v>1</v>
      </c>
    </row>
    <row r="1739" spans="1:12">
      <c r="A1739" t="s">
        <v>821</v>
      </c>
      <c r="B1739" t="s">
        <v>50</v>
      </c>
      <c r="C1739" s="52" t="s">
        <v>107</v>
      </c>
      <c r="D1739" s="52">
        <v>1</v>
      </c>
      <c r="E1739" s="52">
        <v>1</v>
      </c>
      <c r="F1739" s="52">
        <v>0</v>
      </c>
      <c r="G1739" s="52">
        <v>0</v>
      </c>
      <c r="K1739" t="s">
        <v>2015</v>
      </c>
    </row>
    <row r="1740" spans="1:12">
      <c r="A1740" t="s">
        <v>424</v>
      </c>
      <c r="B1740" t="s">
        <v>50</v>
      </c>
      <c r="C1740" s="52">
        <v>1</v>
      </c>
      <c r="D1740" s="52">
        <v>1</v>
      </c>
      <c r="E1740" s="52">
        <v>1</v>
      </c>
      <c r="F1740" s="52">
        <v>1</v>
      </c>
      <c r="G1740" s="52">
        <v>1</v>
      </c>
      <c r="K1740" t="s">
        <v>2016</v>
      </c>
    </row>
    <row r="1741" spans="1:12">
      <c r="A1741" t="s">
        <v>435</v>
      </c>
      <c r="B1741" t="s">
        <v>50</v>
      </c>
      <c r="C1741" s="52">
        <v>1</v>
      </c>
      <c r="D1741" s="52">
        <v>1</v>
      </c>
      <c r="E1741" s="52">
        <v>1</v>
      </c>
      <c r="F1741" s="52">
        <v>1</v>
      </c>
      <c r="G1741" s="52">
        <v>1</v>
      </c>
      <c r="I1741" s="52" t="s">
        <v>1134</v>
      </c>
      <c r="L1741" t="s">
        <v>1016</v>
      </c>
    </row>
    <row r="1742" spans="1:12">
      <c r="A1742" t="s">
        <v>439</v>
      </c>
      <c r="B1742" t="s">
        <v>50</v>
      </c>
      <c r="C1742" s="52">
        <v>1</v>
      </c>
      <c r="D1742" s="52">
        <v>1</v>
      </c>
      <c r="E1742" s="52">
        <v>1</v>
      </c>
      <c r="F1742" s="52">
        <v>1</v>
      </c>
      <c r="G1742" s="52">
        <v>1</v>
      </c>
    </row>
    <row r="1743" spans="1:12">
      <c r="A1743" t="s">
        <v>887</v>
      </c>
      <c r="B1743" t="s">
        <v>50</v>
      </c>
      <c r="C1743" s="52">
        <v>1</v>
      </c>
      <c r="D1743" s="52">
        <v>1</v>
      </c>
      <c r="E1743" s="52">
        <v>1</v>
      </c>
      <c r="F1743" s="52">
        <v>1</v>
      </c>
      <c r="G1743" s="52">
        <v>1</v>
      </c>
      <c r="H1743" s="52" t="s">
        <v>2017</v>
      </c>
      <c r="K1743" t="s">
        <v>2018</v>
      </c>
    </row>
    <row r="1744" spans="1:12">
      <c r="A1744" t="s">
        <v>440</v>
      </c>
      <c r="B1744" t="s">
        <v>50</v>
      </c>
      <c r="C1744" s="52" t="s">
        <v>107</v>
      </c>
      <c r="D1744" s="52" t="s">
        <v>107</v>
      </c>
      <c r="E1744" s="52">
        <v>1</v>
      </c>
      <c r="F1744" s="52">
        <v>0</v>
      </c>
      <c r="G1744" s="52">
        <v>0</v>
      </c>
      <c r="K1744" t="s">
        <v>2019</v>
      </c>
    </row>
    <row r="1745" spans="1:12">
      <c r="A1745" t="s">
        <v>445</v>
      </c>
      <c r="B1745" t="s">
        <v>50</v>
      </c>
      <c r="C1745" s="52">
        <v>1</v>
      </c>
      <c r="D1745" s="52">
        <v>1</v>
      </c>
      <c r="E1745" s="52">
        <v>1</v>
      </c>
      <c r="F1745" s="52">
        <v>1</v>
      </c>
      <c r="G1745" s="52">
        <v>0</v>
      </c>
      <c r="K1745" t="s">
        <v>2020</v>
      </c>
    </row>
    <row r="1746" spans="1:12">
      <c r="A1746" t="s">
        <v>2021</v>
      </c>
      <c r="B1746" t="s">
        <v>50</v>
      </c>
      <c r="C1746" s="52">
        <v>1</v>
      </c>
      <c r="D1746" s="52">
        <v>1</v>
      </c>
      <c r="E1746" s="52">
        <v>1</v>
      </c>
      <c r="F1746" s="52">
        <v>1</v>
      </c>
      <c r="G1746" s="52">
        <v>1</v>
      </c>
      <c r="J1746" t="s">
        <v>2022</v>
      </c>
      <c r="K1746" t="s">
        <v>2023</v>
      </c>
      <c r="L1746" t="s">
        <v>2024</v>
      </c>
    </row>
    <row r="1747" spans="1:12">
      <c r="A1747" t="s">
        <v>446</v>
      </c>
      <c r="B1747" t="s">
        <v>50</v>
      </c>
      <c r="C1747" s="52" t="s">
        <v>107</v>
      </c>
      <c r="D1747" s="52" t="s">
        <v>107</v>
      </c>
      <c r="E1747" s="52">
        <v>1</v>
      </c>
      <c r="F1747" s="52">
        <v>0</v>
      </c>
      <c r="G1747" s="52">
        <v>0</v>
      </c>
      <c r="K1747" t="s">
        <v>2025</v>
      </c>
    </row>
    <row r="1748" spans="1:12">
      <c r="A1748" s="34" t="s">
        <v>2026</v>
      </c>
      <c r="B1748" t="s">
        <v>50</v>
      </c>
      <c r="C1748" s="52" t="s">
        <v>107</v>
      </c>
      <c r="D1748" s="52">
        <v>1</v>
      </c>
      <c r="E1748" s="52">
        <v>0</v>
      </c>
      <c r="F1748" s="52">
        <v>0</v>
      </c>
      <c r="G1748" s="52">
        <v>0</v>
      </c>
      <c r="K1748" t="s">
        <v>2027</v>
      </c>
      <c r="L1748" t="s">
        <v>2028</v>
      </c>
    </row>
    <row r="1749" spans="1:12">
      <c r="A1749" t="s">
        <v>602</v>
      </c>
      <c r="B1749" t="s">
        <v>50</v>
      </c>
      <c r="C1749" s="52">
        <v>1</v>
      </c>
      <c r="D1749" s="52">
        <v>0</v>
      </c>
      <c r="E1749" s="52">
        <v>0</v>
      </c>
      <c r="F1749" s="52">
        <v>0</v>
      </c>
      <c r="G1749" s="52">
        <v>0</v>
      </c>
    </row>
    <row r="1750" spans="1:12">
      <c r="A1750" t="s">
        <v>449</v>
      </c>
      <c r="B1750" t="s">
        <v>50</v>
      </c>
      <c r="C1750" s="52">
        <v>1</v>
      </c>
      <c r="D1750" s="52">
        <v>1</v>
      </c>
      <c r="E1750" s="52">
        <v>1</v>
      </c>
      <c r="F1750" s="52">
        <v>1</v>
      </c>
      <c r="G1750" s="52">
        <v>1</v>
      </c>
    </row>
    <row r="1751" spans="1:12">
      <c r="A1751" t="s">
        <v>889</v>
      </c>
      <c r="B1751" t="s">
        <v>50</v>
      </c>
      <c r="C1751" s="52" t="s">
        <v>107</v>
      </c>
      <c r="D1751" s="52">
        <v>1</v>
      </c>
      <c r="E1751" s="52">
        <v>1</v>
      </c>
      <c r="F1751" s="52">
        <v>1</v>
      </c>
      <c r="G1751" s="52">
        <v>0</v>
      </c>
      <c r="K1751" t="s">
        <v>2029</v>
      </c>
    </row>
    <row r="1752" spans="1:12">
      <c r="A1752" t="s">
        <v>947</v>
      </c>
      <c r="B1752" t="s">
        <v>50</v>
      </c>
      <c r="C1752" s="52" t="s">
        <v>107</v>
      </c>
      <c r="D1752" s="52" t="s">
        <v>107</v>
      </c>
      <c r="E1752" s="52">
        <v>1</v>
      </c>
      <c r="F1752" s="52">
        <v>1</v>
      </c>
      <c r="G1752" s="52">
        <v>1</v>
      </c>
      <c r="H1752" s="52" t="s">
        <v>2030</v>
      </c>
      <c r="J1752" t="s">
        <v>2031</v>
      </c>
      <c r="K1752" t="s">
        <v>2032</v>
      </c>
    </row>
    <row r="1753" spans="1:12">
      <c r="A1753" t="s">
        <v>537</v>
      </c>
      <c r="B1753" t="s">
        <v>50</v>
      </c>
      <c r="C1753" s="52">
        <v>1</v>
      </c>
      <c r="D1753" s="52">
        <v>1</v>
      </c>
      <c r="E1753" s="52">
        <v>1</v>
      </c>
      <c r="F1753" s="52">
        <v>1</v>
      </c>
      <c r="G1753" s="52">
        <v>1</v>
      </c>
    </row>
    <row r="1754" spans="1:12">
      <c r="A1754" t="s">
        <v>2033</v>
      </c>
      <c r="B1754" t="s">
        <v>50</v>
      </c>
      <c r="C1754" s="52" t="s">
        <v>107</v>
      </c>
      <c r="D1754" s="52">
        <v>1</v>
      </c>
      <c r="E1754" s="52">
        <v>1</v>
      </c>
      <c r="F1754" s="52">
        <v>0</v>
      </c>
      <c r="G1754" s="52">
        <v>0</v>
      </c>
      <c r="K1754" t="s">
        <v>2034</v>
      </c>
    </row>
    <row r="1755" spans="1:12">
      <c r="A1755" t="s">
        <v>450</v>
      </c>
      <c r="B1755" t="s">
        <v>50</v>
      </c>
      <c r="C1755" s="52">
        <v>1</v>
      </c>
      <c r="D1755" s="52">
        <v>1</v>
      </c>
      <c r="E1755" s="52">
        <v>1</v>
      </c>
      <c r="F1755" s="52">
        <v>1</v>
      </c>
      <c r="G1755" s="52">
        <v>1</v>
      </c>
      <c r="J1755" t="s">
        <v>2035</v>
      </c>
      <c r="L1755" t="s">
        <v>2036</v>
      </c>
    </row>
    <row r="1756" spans="1:12">
      <c r="A1756" t="s">
        <v>452</v>
      </c>
      <c r="B1756" t="s">
        <v>50</v>
      </c>
      <c r="C1756" s="52">
        <v>1</v>
      </c>
      <c r="D1756" s="52">
        <v>1</v>
      </c>
      <c r="E1756" s="52">
        <v>1</v>
      </c>
      <c r="F1756" s="52">
        <v>1</v>
      </c>
      <c r="G1756" s="52">
        <v>1</v>
      </c>
    </row>
    <row r="1757" spans="1:12">
      <c r="A1757" t="s">
        <v>454</v>
      </c>
      <c r="B1757" t="s">
        <v>50</v>
      </c>
      <c r="C1757" s="52">
        <v>1</v>
      </c>
      <c r="D1757" s="52">
        <v>1</v>
      </c>
      <c r="E1757" s="52">
        <v>0</v>
      </c>
      <c r="F1757" s="52">
        <v>1</v>
      </c>
      <c r="G1757" s="52">
        <v>1</v>
      </c>
    </row>
    <row r="1758" spans="1:12">
      <c r="A1758" t="s">
        <v>540</v>
      </c>
      <c r="B1758" t="s">
        <v>50</v>
      </c>
      <c r="C1758" s="52" t="s">
        <v>107</v>
      </c>
      <c r="D1758" s="52">
        <v>1</v>
      </c>
      <c r="E1758" s="52">
        <v>1</v>
      </c>
      <c r="F1758" s="52">
        <v>0</v>
      </c>
      <c r="G1758" s="52">
        <v>0</v>
      </c>
    </row>
    <row r="1759" spans="1:12">
      <c r="A1759" t="s">
        <v>742</v>
      </c>
      <c r="B1759" t="s">
        <v>50</v>
      </c>
      <c r="C1759" s="52" t="s">
        <v>107</v>
      </c>
      <c r="D1759" s="52">
        <v>1</v>
      </c>
      <c r="E1759" s="52">
        <v>0</v>
      </c>
      <c r="F1759" s="52">
        <v>0</v>
      </c>
      <c r="G1759" s="52">
        <v>0</v>
      </c>
    </row>
    <row r="1760" spans="1:12">
      <c r="A1760" t="s">
        <v>1040</v>
      </c>
      <c r="B1760" t="s">
        <v>50</v>
      </c>
      <c r="C1760" s="52">
        <v>1</v>
      </c>
      <c r="D1760" s="52">
        <v>1</v>
      </c>
      <c r="E1760" s="52">
        <v>1</v>
      </c>
      <c r="F1760" s="52">
        <v>1</v>
      </c>
      <c r="G1760" s="52">
        <v>1</v>
      </c>
    </row>
    <row r="1761" spans="1:12">
      <c r="A1761" t="s">
        <v>900</v>
      </c>
      <c r="B1761" t="s">
        <v>50</v>
      </c>
      <c r="C1761" s="52" t="s">
        <v>107</v>
      </c>
      <c r="D1761" s="52" t="s">
        <v>107</v>
      </c>
      <c r="E1761" s="52" t="s">
        <v>107</v>
      </c>
      <c r="F1761" s="52">
        <v>1</v>
      </c>
      <c r="G1761" s="52">
        <v>0</v>
      </c>
      <c r="J1761" t="s">
        <v>2010</v>
      </c>
    </row>
    <row r="1762" spans="1:12">
      <c r="A1762" t="s">
        <v>456</v>
      </c>
      <c r="B1762" t="s">
        <v>50</v>
      </c>
      <c r="C1762" s="52">
        <v>1</v>
      </c>
      <c r="D1762" s="52">
        <v>1</v>
      </c>
      <c r="E1762" s="52">
        <v>1</v>
      </c>
      <c r="F1762" s="52">
        <v>1</v>
      </c>
      <c r="G1762" s="52">
        <v>1</v>
      </c>
    </row>
    <row r="1763" spans="1:12">
      <c r="A1763" t="s">
        <v>457</v>
      </c>
      <c r="B1763" t="s">
        <v>50</v>
      </c>
      <c r="C1763" s="52">
        <v>1</v>
      </c>
      <c r="D1763" s="52">
        <v>1</v>
      </c>
      <c r="E1763" s="52">
        <v>1</v>
      </c>
      <c r="F1763" s="52">
        <v>1</v>
      </c>
      <c r="G1763" s="52">
        <v>1</v>
      </c>
      <c r="K1763" t="s">
        <v>2037</v>
      </c>
    </row>
    <row r="1764" spans="1:12">
      <c r="A1764" t="s">
        <v>753</v>
      </c>
      <c r="B1764" t="s">
        <v>50</v>
      </c>
      <c r="C1764" s="52" t="s">
        <v>107</v>
      </c>
      <c r="D1764" s="52">
        <v>1</v>
      </c>
      <c r="E1764" s="52">
        <v>0</v>
      </c>
      <c r="F1764" s="52">
        <v>0</v>
      </c>
      <c r="G1764" s="52">
        <v>0</v>
      </c>
      <c r="K1764" t="s">
        <v>2038</v>
      </c>
    </row>
    <row r="1765" spans="1:12">
      <c r="A1765" t="s">
        <v>1049</v>
      </c>
      <c r="B1765" t="s">
        <v>50</v>
      </c>
      <c r="C1765" s="52" t="s">
        <v>107</v>
      </c>
      <c r="D1765" s="52" t="s">
        <v>107</v>
      </c>
      <c r="E1765" s="52" t="s">
        <v>107</v>
      </c>
      <c r="F1765" s="52">
        <v>1</v>
      </c>
      <c r="G1765" s="52">
        <v>0</v>
      </c>
    </row>
    <row r="1766" spans="1:12">
      <c r="A1766" t="s">
        <v>465</v>
      </c>
      <c r="B1766" t="s">
        <v>50</v>
      </c>
      <c r="C1766" s="52">
        <v>1</v>
      </c>
      <c r="D1766" s="52">
        <v>1</v>
      </c>
      <c r="E1766" s="52">
        <v>1</v>
      </c>
      <c r="F1766" s="52">
        <v>1</v>
      </c>
      <c r="G1766" s="52">
        <v>1</v>
      </c>
      <c r="L1766" t="s">
        <v>607</v>
      </c>
    </row>
    <row r="1767" spans="1:12">
      <c r="A1767" t="s">
        <v>544</v>
      </c>
      <c r="B1767" t="s">
        <v>50</v>
      </c>
      <c r="C1767" s="52" t="s">
        <v>107</v>
      </c>
      <c r="D1767" s="52">
        <v>1</v>
      </c>
      <c r="E1767" s="52">
        <v>1</v>
      </c>
      <c r="F1767" s="52">
        <v>0</v>
      </c>
      <c r="G1767" s="52">
        <v>0</v>
      </c>
      <c r="K1767" t="s">
        <v>2039</v>
      </c>
    </row>
    <row r="1768" spans="1:12">
      <c r="A1768" t="s">
        <v>1961</v>
      </c>
      <c r="B1768" t="s">
        <v>50</v>
      </c>
      <c r="C1768" s="52" t="s">
        <v>107</v>
      </c>
      <c r="D1768" s="52">
        <v>1</v>
      </c>
      <c r="E1768" s="52">
        <v>0</v>
      </c>
      <c r="F1768" s="52">
        <v>0</v>
      </c>
      <c r="G1768" s="52">
        <v>0</v>
      </c>
      <c r="K1768" t="s">
        <v>2040</v>
      </c>
    </row>
    <row r="1769" spans="1:12">
      <c r="A1769" t="s">
        <v>468</v>
      </c>
      <c r="B1769" t="s">
        <v>50</v>
      </c>
      <c r="C1769" s="52">
        <v>1</v>
      </c>
      <c r="D1769" s="52">
        <v>1</v>
      </c>
      <c r="E1769" s="52">
        <v>1</v>
      </c>
      <c r="F1769" s="52">
        <v>1</v>
      </c>
      <c r="G1769" s="52">
        <v>1</v>
      </c>
    </row>
    <row r="1770" spans="1:12">
      <c r="A1770" t="s">
        <v>661</v>
      </c>
      <c r="B1770" t="s">
        <v>50</v>
      </c>
      <c r="C1770" s="52" t="s">
        <v>107</v>
      </c>
      <c r="D1770" s="52">
        <v>1</v>
      </c>
      <c r="E1770" s="52">
        <v>1</v>
      </c>
      <c r="F1770" s="52">
        <v>1</v>
      </c>
      <c r="G1770" s="52">
        <v>1</v>
      </c>
      <c r="J1770" t="s">
        <v>2041</v>
      </c>
      <c r="K1770" t="s">
        <v>2042</v>
      </c>
    </row>
    <row r="1771" spans="1:12">
      <c r="A1771" t="s">
        <v>663</v>
      </c>
      <c r="B1771" t="s">
        <v>50</v>
      </c>
      <c r="C1771" s="52" t="s">
        <v>107</v>
      </c>
      <c r="D1771" s="52">
        <v>1</v>
      </c>
      <c r="E1771" s="52">
        <v>1</v>
      </c>
      <c r="F1771" s="52">
        <v>0</v>
      </c>
      <c r="G1771" s="52">
        <v>0</v>
      </c>
      <c r="K1771" t="s">
        <v>2043</v>
      </c>
    </row>
    <row r="1772" spans="1:12">
      <c r="A1772" t="s">
        <v>546</v>
      </c>
      <c r="B1772" t="s">
        <v>50</v>
      </c>
      <c r="C1772" s="52" t="s">
        <v>107</v>
      </c>
      <c r="D1772" s="52">
        <v>1</v>
      </c>
      <c r="E1772" s="52">
        <v>1</v>
      </c>
      <c r="F1772" s="52">
        <v>1</v>
      </c>
      <c r="G1772" s="52">
        <v>0</v>
      </c>
    </row>
    <row r="1773" spans="1:12">
      <c r="A1773" t="s">
        <v>469</v>
      </c>
      <c r="B1773" t="s">
        <v>50</v>
      </c>
      <c r="C1773" s="52" t="s">
        <v>107</v>
      </c>
      <c r="D1773" s="52">
        <v>1</v>
      </c>
      <c r="E1773" s="52">
        <v>0</v>
      </c>
      <c r="F1773" s="52">
        <v>0</v>
      </c>
      <c r="G1773" s="52">
        <v>0</v>
      </c>
    </row>
    <row r="1774" spans="1:12">
      <c r="A1774" t="s">
        <v>666</v>
      </c>
      <c r="B1774" t="s">
        <v>50</v>
      </c>
      <c r="C1774" s="52" t="s">
        <v>107</v>
      </c>
      <c r="D1774" s="52" t="s">
        <v>107</v>
      </c>
      <c r="E1774" s="52">
        <v>1</v>
      </c>
      <c r="F1774" s="52">
        <v>1</v>
      </c>
      <c r="G1774" s="52">
        <v>0</v>
      </c>
      <c r="K1774" t="s">
        <v>2044</v>
      </c>
    </row>
    <row r="1775" spans="1:12">
      <c r="A1775" t="s">
        <v>2045</v>
      </c>
      <c r="B1775" t="s">
        <v>50</v>
      </c>
      <c r="C1775" s="52" t="s">
        <v>107</v>
      </c>
      <c r="D1775" s="52" t="s">
        <v>107</v>
      </c>
      <c r="E1775" s="52">
        <v>1</v>
      </c>
      <c r="F1775" s="52">
        <v>0</v>
      </c>
      <c r="G1775" s="52">
        <v>0</v>
      </c>
      <c r="K1775" t="s">
        <v>2046</v>
      </c>
    </row>
    <row r="1776" spans="1:12">
      <c r="A1776" t="s">
        <v>667</v>
      </c>
      <c r="B1776" t="s">
        <v>50</v>
      </c>
      <c r="C1776" s="52" t="s">
        <v>107</v>
      </c>
      <c r="D1776" s="52">
        <v>1</v>
      </c>
      <c r="E1776" s="52">
        <v>1</v>
      </c>
      <c r="F1776" s="52">
        <v>1</v>
      </c>
      <c r="G1776" s="52">
        <v>0</v>
      </c>
    </row>
    <row r="1777" spans="1:12">
      <c r="A1777" t="s">
        <v>911</v>
      </c>
      <c r="B1777" t="s">
        <v>50</v>
      </c>
      <c r="C1777" s="52" t="s">
        <v>107</v>
      </c>
      <c r="D1777" s="52">
        <v>1</v>
      </c>
      <c r="E1777" s="52">
        <v>1</v>
      </c>
      <c r="F1777" s="52">
        <v>1</v>
      </c>
      <c r="G1777" s="52">
        <v>1</v>
      </c>
      <c r="K1777" t="s">
        <v>2047</v>
      </c>
    </row>
    <row r="1778" spans="1:12">
      <c r="A1778" t="s">
        <v>769</v>
      </c>
      <c r="B1778" t="s">
        <v>50</v>
      </c>
      <c r="C1778" s="52">
        <v>1</v>
      </c>
      <c r="D1778" s="52">
        <v>1</v>
      </c>
      <c r="E1778" s="52">
        <v>1</v>
      </c>
      <c r="F1778" s="52">
        <v>1</v>
      </c>
      <c r="G1778" s="52">
        <v>1</v>
      </c>
      <c r="J1778" t="s">
        <v>2048</v>
      </c>
      <c r="K1778" t="s">
        <v>2049</v>
      </c>
    </row>
    <row r="1779" spans="1:12">
      <c r="A1779" t="s">
        <v>552</v>
      </c>
      <c r="B1779" t="s">
        <v>50</v>
      </c>
      <c r="C1779" s="52" t="s">
        <v>107</v>
      </c>
      <c r="D1779" s="52">
        <v>1</v>
      </c>
      <c r="E1779" s="52">
        <v>1</v>
      </c>
      <c r="F1779" s="52">
        <v>1</v>
      </c>
      <c r="G1779" s="52">
        <v>1</v>
      </c>
      <c r="K1779" t="s">
        <v>2050</v>
      </c>
    </row>
    <row r="1780" spans="1:12">
      <c r="A1780" t="s">
        <v>670</v>
      </c>
      <c r="B1780" t="s">
        <v>50</v>
      </c>
      <c r="C1780" s="52" t="s">
        <v>107</v>
      </c>
      <c r="D1780" s="52">
        <v>1</v>
      </c>
      <c r="E1780" s="52">
        <v>0</v>
      </c>
      <c r="F1780" s="52">
        <v>0</v>
      </c>
      <c r="G1780" s="52">
        <v>0</v>
      </c>
      <c r="K1780" t="s">
        <v>2051</v>
      </c>
    </row>
    <row r="1781" spans="1:12">
      <c r="A1781" t="s">
        <v>475</v>
      </c>
      <c r="B1781" t="s">
        <v>50</v>
      </c>
      <c r="C1781" s="52">
        <v>1</v>
      </c>
      <c r="D1781" s="52">
        <v>1</v>
      </c>
      <c r="E1781" s="52">
        <v>1</v>
      </c>
      <c r="F1781" s="52">
        <v>1</v>
      </c>
      <c r="G1781" s="52">
        <v>0</v>
      </c>
    </row>
    <row r="1782" spans="1:12">
      <c r="A1782" t="s">
        <v>477</v>
      </c>
      <c r="B1782" t="s">
        <v>50</v>
      </c>
      <c r="C1782" s="52">
        <v>1</v>
      </c>
      <c r="D1782" s="52">
        <v>1</v>
      </c>
      <c r="E1782" s="52">
        <v>1</v>
      </c>
      <c r="F1782" s="52">
        <v>1</v>
      </c>
      <c r="G1782" s="52">
        <v>1</v>
      </c>
    </row>
    <row r="1783" spans="1:12">
      <c r="A1783" t="s">
        <v>555</v>
      </c>
      <c r="B1783" t="s">
        <v>50</v>
      </c>
      <c r="C1783" s="52">
        <v>1</v>
      </c>
      <c r="D1783" s="52">
        <v>1</v>
      </c>
      <c r="E1783" s="52">
        <v>1</v>
      </c>
      <c r="F1783" s="52">
        <v>1</v>
      </c>
      <c r="G1783" s="52">
        <v>0</v>
      </c>
      <c r="K1783" t="s">
        <v>2052</v>
      </c>
    </row>
    <row r="1784" spans="1:12">
      <c r="A1784" t="s">
        <v>479</v>
      </c>
      <c r="B1784" t="s">
        <v>50</v>
      </c>
      <c r="C1784" s="52">
        <v>1</v>
      </c>
      <c r="D1784" s="52">
        <v>1</v>
      </c>
      <c r="E1784" s="52">
        <v>1</v>
      </c>
      <c r="F1784" s="52">
        <v>1</v>
      </c>
      <c r="G1784" s="52">
        <v>1</v>
      </c>
    </row>
    <row r="1785" spans="1:12">
      <c r="A1785" t="s">
        <v>672</v>
      </c>
      <c r="B1785" t="s">
        <v>50</v>
      </c>
      <c r="C1785" s="52">
        <v>1</v>
      </c>
      <c r="D1785" s="52">
        <v>0</v>
      </c>
      <c r="E1785" s="52">
        <v>0</v>
      </c>
      <c r="F1785" s="52">
        <v>0</v>
      </c>
      <c r="G1785" s="52">
        <v>0</v>
      </c>
    </row>
    <row r="1786" spans="1:12">
      <c r="A1786" t="s">
        <v>480</v>
      </c>
      <c r="B1786" t="s">
        <v>50</v>
      </c>
      <c r="C1786" s="52">
        <v>1</v>
      </c>
      <c r="D1786" s="52">
        <v>1</v>
      </c>
      <c r="E1786" s="52">
        <v>1</v>
      </c>
      <c r="F1786" s="52">
        <v>1</v>
      </c>
      <c r="G1786" s="52">
        <v>1</v>
      </c>
      <c r="L1786" t="s">
        <v>481</v>
      </c>
    </row>
    <row r="1787" spans="1:12">
      <c r="A1787" t="s">
        <v>480</v>
      </c>
      <c r="B1787" t="s">
        <v>50</v>
      </c>
      <c r="C1787" s="52" t="s">
        <v>107</v>
      </c>
      <c r="D1787" s="52" t="s">
        <v>107</v>
      </c>
      <c r="E1787" s="52">
        <v>1</v>
      </c>
      <c r="F1787" s="52">
        <v>0</v>
      </c>
      <c r="G1787" s="52">
        <v>0</v>
      </c>
      <c r="K1787" t="s">
        <v>2053</v>
      </c>
      <c r="L1787" t="s">
        <v>483</v>
      </c>
    </row>
    <row r="1788" spans="1:12">
      <c r="A1788" t="s">
        <v>779</v>
      </c>
      <c r="B1788" t="s">
        <v>50</v>
      </c>
      <c r="C1788" s="52" t="s">
        <v>107</v>
      </c>
      <c r="D1788" s="52">
        <v>1</v>
      </c>
      <c r="E1788" s="52">
        <v>1</v>
      </c>
      <c r="F1788" s="52">
        <v>1</v>
      </c>
      <c r="G1788" s="52">
        <v>1</v>
      </c>
      <c r="J1788" t="s">
        <v>2054</v>
      </c>
      <c r="K1788" t="s">
        <v>2055</v>
      </c>
    </row>
    <row r="1789" spans="1:12">
      <c r="A1789" t="s">
        <v>612</v>
      </c>
      <c r="B1789" t="s">
        <v>50</v>
      </c>
      <c r="C1789" s="52">
        <v>1</v>
      </c>
      <c r="D1789" s="52">
        <v>1</v>
      </c>
      <c r="E1789" s="52">
        <v>0</v>
      </c>
      <c r="F1789" s="52">
        <v>0</v>
      </c>
      <c r="G1789" s="52">
        <v>0</v>
      </c>
      <c r="K1789" t="s">
        <v>2056</v>
      </c>
    </row>
    <row r="1790" spans="1:12">
      <c r="A1790" t="s">
        <v>484</v>
      </c>
      <c r="B1790" t="s">
        <v>50</v>
      </c>
      <c r="C1790" s="52">
        <v>1</v>
      </c>
      <c r="D1790" s="52">
        <v>1</v>
      </c>
      <c r="E1790" s="52">
        <v>1</v>
      </c>
      <c r="F1790" s="52">
        <v>1</v>
      </c>
      <c r="G1790" s="52">
        <v>1</v>
      </c>
    </row>
    <row r="1791" spans="1:12">
      <c r="A1791" t="s">
        <v>2057</v>
      </c>
      <c r="B1791" t="s">
        <v>50</v>
      </c>
      <c r="C1791" s="52" t="s">
        <v>107</v>
      </c>
      <c r="D1791" s="52" t="s">
        <v>107</v>
      </c>
      <c r="E1791" s="52" t="s">
        <v>107</v>
      </c>
      <c r="F1791" s="52" t="s">
        <v>107</v>
      </c>
      <c r="G1791" s="52">
        <v>1</v>
      </c>
      <c r="H1791" s="52" t="s">
        <v>2041</v>
      </c>
      <c r="I1791" s="52" t="s">
        <v>2058</v>
      </c>
    </row>
    <row r="1792" spans="1:12">
      <c r="A1792" t="s">
        <v>615</v>
      </c>
      <c r="B1792" t="s">
        <v>50</v>
      </c>
      <c r="C1792" s="52" t="s">
        <v>107</v>
      </c>
      <c r="D1792" s="52" t="s">
        <v>107</v>
      </c>
      <c r="E1792" s="52">
        <v>1</v>
      </c>
      <c r="F1792" s="52">
        <v>0</v>
      </c>
      <c r="G1792" s="52">
        <v>0</v>
      </c>
      <c r="K1792" t="s">
        <v>2059</v>
      </c>
    </row>
    <row r="1793" spans="1:12">
      <c r="A1793" t="s">
        <v>792</v>
      </c>
      <c r="B1793" t="s">
        <v>50</v>
      </c>
      <c r="C1793" s="52">
        <v>1</v>
      </c>
      <c r="D1793" s="52">
        <v>1</v>
      </c>
      <c r="E1793" s="52">
        <v>0</v>
      </c>
      <c r="F1793" s="52">
        <v>1</v>
      </c>
      <c r="G1793" s="52">
        <v>0</v>
      </c>
      <c r="J1793" t="s">
        <v>2060</v>
      </c>
      <c r="K1793" t="s">
        <v>2061</v>
      </c>
      <c r="L1793" t="s">
        <v>2062</v>
      </c>
    </row>
    <row r="1794" spans="1:12">
      <c r="A1794" t="s">
        <v>485</v>
      </c>
      <c r="B1794" t="s">
        <v>50</v>
      </c>
      <c r="C1794" s="52">
        <v>1</v>
      </c>
      <c r="D1794" s="52">
        <v>1</v>
      </c>
      <c r="E1794" s="52">
        <v>1</v>
      </c>
      <c r="F1794" s="52">
        <v>1</v>
      </c>
      <c r="G1794" s="52">
        <v>1</v>
      </c>
      <c r="J1794" t="s">
        <v>2063</v>
      </c>
      <c r="K1794" t="s">
        <v>2064</v>
      </c>
      <c r="L1794" t="s">
        <v>2065</v>
      </c>
    </row>
    <row r="1795" spans="1:12">
      <c r="A1795" t="s">
        <v>1986</v>
      </c>
      <c r="B1795" t="s">
        <v>50</v>
      </c>
      <c r="C1795" s="52" t="s">
        <v>107</v>
      </c>
      <c r="D1795" s="52" t="s">
        <v>107</v>
      </c>
      <c r="E1795" s="52">
        <v>1</v>
      </c>
      <c r="F1795" s="52">
        <v>1</v>
      </c>
      <c r="G1795" s="52">
        <v>0</v>
      </c>
      <c r="K1795" t="s">
        <v>2066</v>
      </c>
    </row>
    <row r="1796" spans="1:12">
      <c r="A1796" t="s">
        <v>384</v>
      </c>
      <c r="B1796" t="s">
        <v>52</v>
      </c>
      <c r="C1796" s="52">
        <v>1</v>
      </c>
      <c r="D1796" s="52">
        <v>1</v>
      </c>
      <c r="E1796" s="52">
        <v>1</v>
      </c>
      <c r="F1796" s="52">
        <v>1</v>
      </c>
      <c r="G1796" s="52">
        <v>1</v>
      </c>
      <c r="K1796" t="s">
        <v>2067</v>
      </c>
    </row>
    <row r="1797" spans="1:12">
      <c r="A1797" t="s">
        <v>685</v>
      </c>
      <c r="B1797" t="s">
        <v>52</v>
      </c>
      <c r="C1797" s="52" t="s">
        <v>107</v>
      </c>
      <c r="D1797" s="52">
        <v>1</v>
      </c>
      <c r="E1797" s="52">
        <v>1</v>
      </c>
      <c r="F1797" s="52">
        <v>1</v>
      </c>
      <c r="G1797" s="52">
        <v>0</v>
      </c>
    </row>
    <row r="1798" spans="1:12">
      <c r="A1798" t="s">
        <v>2068</v>
      </c>
      <c r="B1798" t="s">
        <v>52</v>
      </c>
      <c r="C1798" s="52" t="s">
        <v>107</v>
      </c>
      <c r="D1798" s="52" t="s">
        <v>107</v>
      </c>
      <c r="E1798" s="52" t="s">
        <v>107</v>
      </c>
      <c r="F1798" s="52" t="s">
        <v>107</v>
      </c>
      <c r="G1798" s="52">
        <v>1</v>
      </c>
      <c r="I1798" s="52" t="s">
        <v>2069</v>
      </c>
    </row>
    <row r="1799" spans="1:12">
      <c r="A1799" t="s">
        <v>562</v>
      </c>
      <c r="B1799" t="s">
        <v>52</v>
      </c>
      <c r="C1799" s="52">
        <v>1</v>
      </c>
      <c r="D1799" s="52">
        <v>1</v>
      </c>
      <c r="E1799" s="52">
        <v>0</v>
      </c>
      <c r="F1799" s="52">
        <v>1</v>
      </c>
      <c r="G1799" s="52">
        <v>1</v>
      </c>
      <c r="J1799" t="s">
        <v>2070</v>
      </c>
    </row>
    <row r="1800" spans="1:12">
      <c r="A1800" t="s">
        <v>569</v>
      </c>
      <c r="B1800" t="s">
        <v>52</v>
      </c>
      <c r="C1800" s="52" t="s">
        <v>107</v>
      </c>
      <c r="D1800" s="52">
        <v>1</v>
      </c>
      <c r="E1800" s="52">
        <v>0</v>
      </c>
      <c r="F1800" s="52">
        <v>0</v>
      </c>
      <c r="G1800" s="52">
        <v>0</v>
      </c>
    </row>
    <row r="1801" spans="1:12">
      <c r="A1801" t="s">
        <v>389</v>
      </c>
      <c r="B1801" t="s">
        <v>52</v>
      </c>
      <c r="C1801" s="52">
        <v>1</v>
      </c>
      <c r="D1801" s="52">
        <v>1</v>
      </c>
      <c r="E1801" s="52">
        <v>1</v>
      </c>
      <c r="F1801" s="52">
        <v>1</v>
      </c>
      <c r="G1801" s="52">
        <v>1</v>
      </c>
    </row>
    <row r="1802" spans="1:12">
      <c r="A1802" t="s">
        <v>501</v>
      </c>
      <c r="B1802" t="s">
        <v>52</v>
      </c>
      <c r="C1802" s="52">
        <v>1</v>
      </c>
      <c r="D1802" s="52">
        <v>1</v>
      </c>
      <c r="E1802" s="52">
        <v>1</v>
      </c>
      <c r="F1802" s="52">
        <v>1</v>
      </c>
      <c r="G1802" s="52">
        <v>1</v>
      </c>
      <c r="K1802" t="s">
        <v>2071</v>
      </c>
    </row>
    <row r="1803" spans="1:12">
      <c r="A1803" t="s">
        <v>504</v>
      </c>
      <c r="B1803" t="s">
        <v>52</v>
      </c>
      <c r="C1803" s="52" t="s">
        <v>107</v>
      </c>
      <c r="D1803" s="52" t="s">
        <v>107</v>
      </c>
      <c r="E1803" s="52">
        <v>1</v>
      </c>
      <c r="F1803" s="52">
        <v>1</v>
      </c>
      <c r="G1803" s="52">
        <v>1</v>
      </c>
      <c r="K1803" t="s">
        <v>2072</v>
      </c>
    </row>
    <row r="1804" spans="1:12">
      <c r="A1804" t="s">
        <v>393</v>
      </c>
      <c r="B1804" t="s">
        <v>52</v>
      </c>
      <c r="C1804" s="52">
        <v>1</v>
      </c>
      <c r="D1804" s="52">
        <v>1</v>
      </c>
      <c r="E1804" s="52">
        <v>1</v>
      </c>
      <c r="F1804" s="52">
        <v>0</v>
      </c>
      <c r="G1804" s="52">
        <v>0</v>
      </c>
      <c r="L1804" t="s">
        <v>395</v>
      </c>
    </row>
    <row r="1805" spans="1:12">
      <c r="A1805" t="s">
        <v>398</v>
      </c>
      <c r="B1805" t="s">
        <v>52</v>
      </c>
      <c r="C1805" s="52" t="s">
        <v>107</v>
      </c>
      <c r="D1805" s="52">
        <v>1</v>
      </c>
      <c r="E1805" s="52">
        <v>1</v>
      </c>
      <c r="F1805" s="52">
        <v>1</v>
      </c>
      <c r="G1805" s="52">
        <v>0</v>
      </c>
      <c r="K1805" t="s">
        <v>2073</v>
      </c>
    </row>
    <row r="1806" spans="1:12">
      <c r="A1806" t="s">
        <v>399</v>
      </c>
      <c r="B1806" t="s">
        <v>52</v>
      </c>
      <c r="C1806" s="52">
        <v>1</v>
      </c>
      <c r="D1806" s="52">
        <v>1</v>
      </c>
      <c r="E1806" s="52">
        <v>1</v>
      </c>
      <c r="F1806" s="52">
        <v>1</v>
      </c>
      <c r="G1806" s="52">
        <v>1</v>
      </c>
    </row>
    <row r="1807" spans="1:12">
      <c r="A1807" t="s">
        <v>400</v>
      </c>
      <c r="B1807" t="s">
        <v>52</v>
      </c>
      <c r="C1807" s="52" t="s">
        <v>107</v>
      </c>
      <c r="D1807" s="52">
        <v>1</v>
      </c>
      <c r="E1807" s="52">
        <v>1</v>
      </c>
      <c r="F1807" s="52">
        <v>1</v>
      </c>
      <c r="G1807" s="52">
        <v>1</v>
      </c>
      <c r="K1807" t="s">
        <v>2074</v>
      </c>
    </row>
    <row r="1808" spans="1:12">
      <c r="A1808" t="s">
        <v>403</v>
      </c>
      <c r="B1808" t="s">
        <v>52</v>
      </c>
      <c r="C1808" s="52">
        <v>1</v>
      </c>
      <c r="D1808" s="52">
        <v>1</v>
      </c>
      <c r="E1808" s="52">
        <v>0</v>
      </c>
      <c r="F1808" s="52">
        <v>1</v>
      </c>
      <c r="G1808" s="52">
        <v>0</v>
      </c>
    </row>
    <row r="1809" spans="1:11">
      <c r="A1809" t="s">
        <v>406</v>
      </c>
      <c r="B1809" t="s">
        <v>52</v>
      </c>
      <c r="C1809" s="52">
        <v>1</v>
      </c>
      <c r="D1809" s="52">
        <v>0</v>
      </c>
      <c r="E1809" s="52">
        <v>0</v>
      </c>
      <c r="F1809" s="52">
        <v>0</v>
      </c>
      <c r="G1809" s="52">
        <v>0</v>
      </c>
    </row>
    <row r="1810" spans="1:11">
      <c r="A1810" t="s">
        <v>1121</v>
      </c>
      <c r="B1810" t="s">
        <v>52</v>
      </c>
      <c r="C1810" s="52" t="s">
        <v>107</v>
      </c>
      <c r="D1810" s="52" t="s">
        <v>107</v>
      </c>
      <c r="E1810" s="52">
        <v>1</v>
      </c>
      <c r="F1810" s="52">
        <v>1</v>
      </c>
      <c r="G1810" s="52">
        <v>0</v>
      </c>
      <c r="K1810" t="s">
        <v>2075</v>
      </c>
    </row>
    <row r="1811" spans="1:11">
      <c r="A1811" t="s">
        <v>408</v>
      </c>
      <c r="B1811" t="s">
        <v>52</v>
      </c>
      <c r="C1811" s="52">
        <v>1</v>
      </c>
      <c r="D1811" s="52">
        <v>1</v>
      </c>
      <c r="E1811" s="52">
        <v>1</v>
      </c>
      <c r="F1811" s="52">
        <v>1</v>
      </c>
      <c r="G1811" s="52">
        <v>1</v>
      </c>
    </row>
    <row r="1812" spans="1:11">
      <c r="A1812" s="34" t="s">
        <v>409</v>
      </c>
      <c r="B1812" t="s">
        <v>52</v>
      </c>
      <c r="C1812" s="52" t="s">
        <v>107</v>
      </c>
      <c r="D1812" s="52" t="s">
        <v>107</v>
      </c>
      <c r="E1812" s="52" t="s">
        <v>107</v>
      </c>
      <c r="F1812" s="52">
        <v>1</v>
      </c>
      <c r="G1812" s="52">
        <v>1</v>
      </c>
      <c r="J1812" t="s">
        <v>2076</v>
      </c>
    </row>
    <row r="1813" spans="1:11">
      <c r="A1813" t="s">
        <v>515</v>
      </c>
      <c r="B1813" t="s">
        <v>52</v>
      </c>
      <c r="C1813" s="52">
        <v>1</v>
      </c>
      <c r="D1813" s="52">
        <v>1</v>
      </c>
      <c r="E1813" s="52">
        <v>1</v>
      </c>
      <c r="F1813" s="52">
        <v>1</v>
      </c>
      <c r="G1813" s="52">
        <v>1</v>
      </c>
    </row>
    <row r="1814" spans="1:11">
      <c r="A1814" t="s">
        <v>521</v>
      </c>
      <c r="B1814" t="s">
        <v>52</v>
      </c>
      <c r="C1814" s="52" t="s">
        <v>107</v>
      </c>
      <c r="D1814" s="52">
        <v>1</v>
      </c>
      <c r="E1814" s="52">
        <v>1</v>
      </c>
      <c r="F1814" s="52">
        <v>1</v>
      </c>
      <c r="G1814" s="52">
        <v>1</v>
      </c>
      <c r="J1814" t="s">
        <v>2077</v>
      </c>
    </row>
    <row r="1815" spans="1:11">
      <c r="A1815" t="s">
        <v>709</v>
      </c>
      <c r="B1815" t="s">
        <v>52</v>
      </c>
      <c r="C1815" s="52">
        <v>1</v>
      </c>
      <c r="D1815" s="52">
        <v>1</v>
      </c>
      <c r="E1815" s="52">
        <v>1</v>
      </c>
      <c r="F1815" s="52">
        <v>1</v>
      </c>
      <c r="G1815" s="52">
        <v>1</v>
      </c>
    </row>
    <row r="1816" spans="1:11">
      <c r="A1816" t="s">
        <v>711</v>
      </c>
      <c r="B1816" t="s">
        <v>52</v>
      </c>
      <c r="C1816" s="52" t="s">
        <v>107</v>
      </c>
      <c r="D1816" s="52" t="s">
        <v>107</v>
      </c>
      <c r="E1816" s="52">
        <v>1</v>
      </c>
      <c r="F1816" s="52">
        <v>0</v>
      </c>
      <c r="G1816" s="52">
        <v>0</v>
      </c>
      <c r="K1816" t="s">
        <v>2078</v>
      </c>
    </row>
    <row r="1817" spans="1:11">
      <c r="A1817" t="s">
        <v>419</v>
      </c>
      <c r="B1817" t="s">
        <v>52</v>
      </c>
      <c r="C1817" s="52">
        <v>1</v>
      </c>
      <c r="D1817" s="52">
        <v>0</v>
      </c>
      <c r="E1817" s="52">
        <v>1</v>
      </c>
      <c r="F1817" s="52">
        <v>1</v>
      </c>
      <c r="G1817" s="52">
        <v>1</v>
      </c>
    </row>
    <row r="1818" spans="1:11">
      <c r="A1818" t="s">
        <v>421</v>
      </c>
      <c r="B1818" t="s">
        <v>52</v>
      </c>
      <c r="C1818" s="52">
        <v>1</v>
      </c>
      <c r="D1818" s="52">
        <v>1</v>
      </c>
      <c r="E1818" s="52">
        <v>0</v>
      </c>
      <c r="F1818" s="52">
        <v>1</v>
      </c>
      <c r="G1818" s="52">
        <v>1</v>
      </c>
    </row>
    <row r="1819" spans="1:11">
      <c r="A1819" t="s">
        <v>422</v>
      </c>
      <c r="B1819" t="s">
        <v>52</v>
      </c>
      <c r="C1819" s="52">
        <v>1</v>
      </c>
      <c r="D1819" s="52">
        <v>1</v>
      </c>
      <c r="E1819" s="52">
        <v>1</v>
      </c>
      <c r="F1819" s="52">
        <v>1</v>
      </c>
      <c r="G1819" s="52">
        <v>1</v>
      </c>
    </row>
    <row r="1820" spans="1:11">
      <c r="A1820" t="s">
        <v>645</v>
      </c>
      <c r="B1820" t="s">
        <v>52</v>
      </c>
      <c r="C1820" s="52">
        <v>1</v>
      </c>
      <c r="D1820" s="52">
        <v>1</v>
      </c>
      <c r="E1820" s="52">
        <v>1</v>
      </c>
      <c r="F1820" s="52">
        <v>0</v>
      </c>
      <c r="G1820" s="52">
        <v>0</v>
      </c>
    </row>
    <row r="1821" spans="1:11">
      <c r="A1821" t="s">
        <v>424</v>
      </c>
      <c r="B1821" t="s">
        <v>52</v>
      </c>
      <c r="C1821" s="52">
        <v>1</v>
      </c>
      <c r="D1821" s="52">
        <v>1</v>
      </c>
      <c r="E1821" s="52">
        <v>1</v>
      </c>
      <c r="F1821" s="52">
        <v>1</v>
      </c>
      <c r="G1821" s="52">
        <v>1</v>
      </c>
    </row>
    <row r="1822" spans="1:11">
      <c r="A1822" t="s">
        <v>528</v>
      </c>
      <c r="B1822" t="s">
        <v>52</v>
      </c>
      <c r="C1822" s="52" t="s">
        <v>107</v>
      </c>
      <c r="D1822" s="52">
        <v>1</v>
      </c>
      <c r="E1822" s="52">
        <v>1</v>
      </c>
      <c r="F1822" s="52">
        <v>1</v>
      </c>
      <c r="G1822" s="52">
        <v>0</v>
      </c>
    </row>
    <row r="1823" spans="1:11">
      <c r="A1823" t="s">
        <v>529</v>
      </c>
      <c r="B1823" t="s">
        <v>52</v>
      </c>
      <c r="C1823" s="52" t="s">
        <v>107</v>
      </c>
      <c r="D1823" s="52" t="s">
        <v>107</v>
      </c>
      <c r="E1823" s="52">
        <v>1</v>
      </c>
      <c r="F1823" s="52">
        <v>0</v>
      </c>
      <c r="G1823" s="52">
        <v>1</v>
      </c>
      <c r="K1823" t="s">
        <v>2079</v>
      </c>
    </row>
    <row r="1824" spans="1:11">
      <c r="A1824" t="s">
        <v>1270</v>
      </c>
      <c r="B1824" t="s">
        <v>52</v>
      </c>
      <c r="C1824" s="52" t="s">
        <v>107</v>
      </c>
      <c r="D1824" s="52">
        <v>1</v>
      </c>
      <c r="E1824" s="52">
        <v>1</v>
      </c>
      <c r="F1824" s="52">
        <v>1</v>
      </c>
      <c r="G1824" s="52">
        <v>1</v>
      </c>
    </row>
    <row r="1825" spans="1:12">
      <c r="A1825" t="s">
        <v>1700</v>
      </c>
      <c r="B1825" t="s">
        <v>52</v>
      </c>
      <c r="C1825" s="52" t="s">
        <v>107</v>
      </c>
      <c r="D1825" s="52" t="s">
        <v>107</v>
      </c>
      <c r="E1825" s="52">
        <v>1</v>
      </c>
      <c r="F1825" s="52">
        <v>0</v>
      </c>
      <c r="G1825" s="52">
        <v>0</v>
      </c>
      <c r="K1825" t="s">
        <v>2080</v>
      </c>
    </row>
    <row r="1826" spans="1:12">
      <c r="A1826" t="s">
        <v>435</v>
      </c>
      <c r="B1826" t="s">
        <v>52</v>
      </c>
      <c r="C1826" s="52" t="s">
        <v>107</v>
      </c>
      <c r="D1826" s="52" t="s">
        <v>107</v>
      </c>
      <c r="E1826" s="52">
        <v>1</v>
      </c>
      <c r="F1826" s="52">
        <v>1</v>
      </c>
      <c r="G1826" s="52">
        <v>1</v>
      </c>
      <c r="I1826" s="52" t="s">
        <v>2081</v>
      </c>
      <c r="J1826" t="s">
        <v>2082</v>
      </c>
      <c r="K1826" t="s">
        <v>2083</v>
      </c>
    </row>
    <row r="1827" spans="1:12">
      <c r="A1827" t="s">
        <v>439</v>
      </c>
      <c r="B1827" t="s">
        <v>52</v>
      </c>
      <c r="C1827" s="52">
        <v>1</v>
      </c>
      <c r="D1827" s="52">
        <v>1</v>
      </c>
      <c r="E1827" s="52">
        <v>0</v>
      </c>
      <c r="F1827" s="52">
        <v>0</v>
      </c>
      <c r="G1827" s="52">
        <v>0</v>
      </c>
    </row>
    <row r="1828" spans="1:12">
      <c r="A1828" t="s">
        <v>533</v>
      </c>
      <c r="B1828" t="s">
        <v>52</v>
      </c>
      <c r="C1828" s="52">
        <v>1</v>
      </c>
      <c r="D1828" s="52">
        <v>0</v>
      </c>
      <c r="E1828" s="52">
        <v>0</v>
      </c>
      <c r="F1828" s="52">
        <v>0</v>
      </c>
      <c r="G1828" s="52">
        <v>0</v>
      </c>
      <c r="L1828" t="s">
        <v>2084</v>
      </c>
    </row>
    <row r="1829" spans="1:12">
      <c r="A1829" t="s">
        <v>536</v>
      </c>
      <c r="B1829" t="s">
        <v>52</v>
      </c>
      <c r="C1829" s="52">
        <v>1</v>
      </c>
      <c r="D1829" s="52">
        <v>1</v>
      </c>
      <c r="E1829" s="52">
        <v>1</v>
      </c>
      <c r="F1829" s="52">
        <v>0</v>
      </c>
      <c r="G1829" s="52">
        <v>1</v>
      </c>
    </row>
    <row r="1830" spans="1:12">
      <c r="A1830" t="s">
        <v>1025</v>
      </c>
      <c r="B1830" t="s">
        <v>52</v>
      </c>
      <c r="C1830" s="52" t="s">
        <v>107</v>
      </c>
      <c r="D1830" s="52" t="s">
        <v>107</v>
      </c>
      <c r="E1830" s="52" t="s">
        <v>107</v>
      </c>
      <c r="F1830" s="52" t="s">
        <v>107</v>
      </c>
      <c r="G1830" s="52">
        <v>1</v>
      </c>
      <c r="I1830" s="52" t="s">
        <v>2085</v>
      </c>
    </row>
    <row r="1831" spans="1:12">
      <c r="A1831" t="s">
        <v>1772</v>
      </c>
      <c r="B1831" t="s">
        <v>52</v>
      </c>
      <c r="C1831" s="52" t="s">
        <v>107</v>
      </c>
      <c r="D1831" s="52" t="s">
        <v>107</v>
      </c>
      <c r="E1831" s="52" t="s">
        <v>107</v>
      </c>
      <c r="F1831" s="52">
        <v>1</v>
      </c>
      <c r="G1831" s="52">
        <v>0</v>
      </c>
      <c r="J1831" t="s">
        <v>2086</v>
      </c>
    </row>
    <row r="1832" spans="1:12">
      <c r="A1832" t="s">
        <v>945</v>
      </c>
      <c r="B1832" t="s">
        <v>52</v>
      </c>
      <c r="C1832" s="52" t="s">
        <v>107</v>
      </c>
      <c r="D1832" s="52" t="s">
        <v>107</v>
      </c>
      <c r="E1832" s="52" t="s">
        <v>107</v>
      </c>
      <c r="F1832" s="52">
        <v>1</v>
      </c>
      <c r="G1832" s="52">
        <v>0</v>
      </c>
      <c r="J1832" t="s">
        <v>2087</v>
      </c>
    </row>
    <row r="1833" spans="1:12">
      <c r="A1833" t="s">
        <v>947</v>
      </c>
      <c r="B1833" t="s">
        <v>52</v>
      </c>
      <c r="C1833" s="52" t="s">
        <v>107</v>
      </c>
      <c r="D1833" s="52" t="s">
        <v>107</v>
      </c>
      <c r="E1833" s="52">
        <v>1</v>
      </c>
      <c r="F1833" s="52">
        <v>1</v>
      </c>
      <c r="G1833" s="52">
        <v>0</v>
      </c>
      <c r="J1833" t="s">
        <v>2088</v>
      </c>
      <c r="K1833" t="s">
        <v>2089</v>
      </c>
    </row>
    <row r="1834" spans="1:12">
      <c r="A1834" t="s">
        <v>538</v>
      </c>
      <c r="B1834" t="s">
        <v>52</v>
      </c>
      <c r="C1834" s="52" t="s">
        <v>107</v>
      </c>
      <c r="D1834" s="52">
        <v>1</v>
      </c>
      <c r="E1834" s="52">
        <v>1</v>
      </c>
      <c r="F1834" s="52">
        <v>1</v>
      </c>
      <c r="G1834" s="52">
        <v>1</v>
      </c>
      <c r="K1834">
        <v>6534</v>
      </c>
    </row>
    <row r="1835" spans="1:12">
      <c r="A1835" t="s">
        <v>450</v>
      </c>
      <c r="B1835" t="s">
        <v>52</v>
      </c>
      <c r="C1835" s="52">
        <v>1</v>
      </c>
      <c r="D1835" s="52">
        <v>1</v>
      </c>
      <c r="E1835" s="52">
        <v>1</v>
      </c>
      <c r="F1835" s="52">
        <v>1</v>
      </c>
      <c r="G1835" s="52">
        <v>0</v>
      </c>
    </row>
    <row r="1836" spans="1:12">
      <c r="A1836" t="s">
        <v>452</v>
      </c>
      <c r="B1836" t="s">
        <v>52</v>
      </c>
      <c r="C1836" s="52">
        <v>1</v>
      </c>
      <c r="D1836" s="52">
        <v>1</v>
      </c>
      <c r="E1836" s="52">
        <v>1</v>
      </c>
      <c r="F1836" s="52">
        <v>1</v>
      </c>
      <c r="G1836" s="52">
        <v>1</v>
      </c>
    </row>
    <row r="1837" spans="1:12">
      <c r="A1837" t="s">
        <v>454</v>
      </c>
      <c r="B1837" t="s">
        <v>52</v>
      </c>
      <c r="C1837" s="52">
        <v>1</v>
      </c>
      <c r="D1837" s="52">
        <v>1</v>
      </c>
      <c r="E1837" s="52">
        <v>1</v>
      </c>
      <c r="F1837" s="52">
        <v>1</v>
      </c>
      <c r="G1837" s="52">
        <v>1</v>
      </c>
    </row>
    <row r="1838" spans="1:12">
      <c r="A1838" t="s">
        <v>2090</v>
      </c>
      <c r="B1838" t="s">
        <v>52</v>
      </c>
      <c r="C1838" s="52" t="s">
        <v>107</v>
      </c>
      <c r="D1838" s="52">
        <v>1</v>
      </c>
      <c r="E1838" s="52">
        <v>0</v>
      </c>
      <c r="F1838" s="52">
        <v>0</v>
      </c>
      <c r="G1838" s="52">
        <v>0</v>
      </c>
      <c r="K1838">
        <v>6535</v>
      </c>
    </row>
    <row r="1839" spans="1:12">
      <c r="A1839" t="s">
        <v>2091</v>
      </c>
      <c r="B1839" t="s">
        <v>52</v>
      </c>
      <c r="C1839" s="52">
        <v>1</v>
      </c>
      <c r="D1839" s="52">
        <v>0</v>
      </c>
      <c r="E1839" s="52">
        <v>0</v>
      </c>
      <c r="F1839" s="52">
        <v>0</v>
      </c>
      <c r="G1839" s="52">
        <v>0</v>
      </c>
    </row>
    <row r="1840" spans="1:12">
      <c r="A1840" t="s">
        <v>540</v>
      </c>
      <c r="B1840" t="s">
        <v>52</v>
      </c>
      <c r="C1840" s="52">
        <v>1</v>
      </c>
      <c r="D1840" s="52">
        <v>1</v>
      </c>
      <c r="E1840" s="52">
        <v>1</v>
      </c>
      <c r="F1840" s="52">
        <v>0</v>
      </c>
      <c r="G1840" s="52">
        <v>0</v>
      </c>
    </row>
    <row r="1841" spans="1:12">
      <c r="A1841" t="s">
        <v>740</v>
      </c>
      <c r="B1841" t="s">
        <v>52</v>
      </c>
      <c r="C1841" s="52" t="s">
        <v>107</v>
      </c>
      <c r="D1841" s="52">
        <v>1</v>
      </c>
      <c r="E1841" s="52">
        <v>1</v>
      </c>
      <c r="F1841" s="52">
        <v>0</v>
      </c>
      <c r="G1841" s="52">
        <v>0</v>
      </c>
      <c r="K1841" t="s">
        <v>2092</v>
      </c>
      <c r="L1841" t="s">
        <v>741</v>
      </c>
    </row>
    <row r="1842" spans="1:12">
      <c r="A1842" t="s">
        <v>742</v>
      </c>
      <c r="B1842" t="s">
        <v>52</v>
      </c>
      <c r="C1842" s="52" t="s">
        <v>107</v>
      </c>
      <c r="D1842" s="52">
        <v>1</v>
      </c>
      <c r="E1842" s="52">
        <v>1</v>
      </c>
      <c r="F1842" s="52">
        <v>1</v>
      </c>
      <c r="G1842" s="52">
        <v>1</v>
      </c>
    </row>
    <row r="1843" spans="1:12">
      <c r="A1843" t="s">
        <v>896</v>
      </c>
      <c r="B1843" t="s">
        <v>52</v>
      </c>
      <c r="C1843" s="52" t="s">
        <v>107</v>
      </c>
      <c r="D1843" s="52" t="s">
        <v>107</v>
      </c>
      <c r="E1843" s="52">
        <v>1</v>
      </c>
      <c r="F1843" s="52">
        <v>1</v>
      </c>
      <c r="G1843" s="52">
        <v>0</v>
      </c>
      <c r="K1843" t="s">
        <v>2093</v>
      </c>
    </row>
    <row r="1844" spans="1:12">
      <c r="A1844" t="s">
        <v>745</v>
      </c>
      <c r="B1844" t="s">
        <v>52</v>
      </c>
      <c r="C1844" s="52" t="s">
        <v>107</v>
      </c>
      <c r="D1844" s="52">
        <v>1</v>
      </c>
      <c r="E1844" s="52">
        <v>1</v>
      </c>
      <c r="F1844" s="52">
        <v>1</v>
      </c>
      <c r="G1844" s="52">
        <v>0</v>
      </c>
    </row>
    <row r="1845" spans="1:12">
      <c r="A1845" t="s">
        <v>1292</v>
      </c>
      <c r="B1845" t="s">
        <v>52</v>
      </c>
      <c r="C1845" s="52" t="s">
        <v>107</v>
      </c>
      <c r="D1845" s="52" t="s">
        <v>107</v>
      </c>
      <c r="E1845" s="52">
        <v>1</v>
      </c>
      <c r="F1845" s="52">
        <v>1</v>
      </c>
      <c r="G1845" s="52">
        <v>0</v>
      </c>
      <c r="K1845" t="s">
        <v>2094</v>
      </c>
    </row>
    <row r="1846" spans="1:12">
      <c r="A1846" t="s">
        <v>1833</v>
      </c>
      <c r="B1846" t="s">
        <v>52</v>
      </c>
      <c r="C1846" s="52">
        <v>1</v>
      </c>
      <c r="D1846" s="52">
        <v>1</v>
      </c>
      <c r="E1846" s="52">
        <v>1</v>
      </c>
      <c r="F1846" s="52">
        <v>1</v>
      </c>
      <c r="G1846" s="52">
        <v>1</v>
      </c>
    </row>
    <row r="1847" spans="1:12">
      <c r="A1847" t="s">
        <v>1169</v>
      </c>
      <c r="B1847" t="s">
        <v>52</v>
      </c>
      <c r="C1847" s="52" t="s">
        <v>107</v>
      </c>
      <c r="D1847" s="52" t="s">
        <v>107</v>
      </c>
      <c r="E1847" s="52">
        <v>1</v>
      </c>
      <c r="F1847" s="52">
        <v>1</v>
      </c>
      <c r="G1847" s="52">
        <v>0</v>
      </c>
      <c r="J1847" t="s">
        <v>2095</v>
      </c>
      <c r="K1847" t="s">
        <v>2096</v>
      </c>
    </row>
    <row r="1848" spans="1:12">
      <c r="A1848" t="s">
        <v>465</v>
      </c>
      <c r="B1848" t="s">
        <v>52</v>
      </c>
      <c r="C1848" s="52">
        <v>1</v>
      </c>
      <c r="D1848" s="52">
        <v>1</v>
      </c>
      <c r="E1848" s="52">
        <v>1</v>
      </c>
      <c r="F1848" s="52">
        <v>1</v>
      </c>
      <c r="G1848" s="52">
        <v>1</v>
      </c>
      <c r="L1848" t="s">
        <v>607</v>
      </c>
    </row>
    <row r="1849" spans="1:12">
      <c r="A1849" t="s">
        <v>468</v>
      </c>
      <c r="B1849" t="s">
        <v>52</v>
      </c>
      <c r="C1849" s="52">
        <v>1</v>
      </c>
      <c r="D1849" s="52">
        <v>1</v>
      </c>
      <c r="E1849" s="52">
        <v>1</v>
      </c>
      <c r="F1849" s="52">
        <v>1</v>
      </c>
      <c r="G1849" s="52">
        <v>1</v>
      </c>
    </row>
    <row r="1850" spans="1:12">
      <c r="A1850" t="s">
        <v>546</v>
      </c>
      <c r="B1850" t="s">
        <v>52</v>
      </c>
      <c r="C1850" s="52">
        <v>1</v>
      </c>
      <c r="D1850" s="52">
        <v>1</v>
      </c>
      <c r="E1850" s="52">
        <v>1</v>
      </c>
      <c r="F1850" s="52">
        <v>1</v>
      </c>
      <c r="G1850" s="52">
        <v>1</v>
      </c>
    </row>
    <row r="1851" spans="1:12">
      <c r="A1851" t="s">
        <v>667</v>
      </c>
      <c r="B1851" t="s">
        <v>52</v>
      </c>
      <c r="C1851" s="52">
        <v>1</v>
      </c>
      <c r="D1851" s="52">
        <v>1</v>
      </c>
      <c r="E1851" s="52">
        <v>1</v>
      </c>
      <c r="F1851" s="52">
        <v>1</v>
      </c>
      <c r="G1851" s="52">
        <v>1</v>
      </c>
    </row>
    <row r="1852" spans="1:12">
      <c r="A1852" t="s">
        <v>470</v>
      </c>
      <c r="B1852" t="s">
        <v>52</v>
      </c>
      <c r="C1852" s="52" t="s">
        <v>107</v>
      </c>
      <c r="D1852" s="52">
        <v>1</v>
      </c>
      <c r="E1852" s="52">
        <v>1</v>
      </c>
      <c r="F1852" s="52">
        <v>0</v>
      </c>
      <c r="G1852" s="52">
        <v>0</v>
      </c>
      <c r="K1852" t="s">
        <v>2097</v>
      </c>
    </row>
    <row r="1853" spans="1:12">
      <c r="A1853" t="s">
        <v>550</v>
      </c>
      <c r="B1853" t="s">
        <v>52</v>
      </c>
      <c r="C1853" s="52" t="s">
        <v>107</v>
      </c>
      <c r="D1853" s="52">
        <v>1</v>
      </c>
      <c r="E1853" s="52">
        <v>1</v>
      </c>
      <c r="F1853" s="52">
        <v>1</v>
      </c>
      <c r="G1853" s="52">
        <v>0</v>
      </c>
    </row>
    <row r="1854" spans="1:12">
      <c r="A1854" t="s">
        <v>552</v>
      </c>
      <c r="B1854" t="s">
        <v>52</v>
      </c>
      <c r="C1854" s="52" t="s">
        <v>107</v>
      </c>
      <c r="D1854" s="52" t="s">
        <v>107</v>
      </c>
      <c r="E1854" s="52" t="s">
        <v>107</v>
      </c>
      <c r="F1854" s="52">
        <v>1</v>
      </c>
      <c r="G1854" s="52">
        <v>0</v>
      </c>
      <c r="J1854" t="s">
        <v>2098</v>
      </c>
    </row>
    <row r="1855" spans="1:12">
      <c r="A1855" t="s">
        <v>670</v>
      </c>
      <c r="B1855" t="s">
        <v>52</v>
      </c>
      <c r="C1855" s="52">
        <v>1</v>
      </c>
      <c r="D1855" s="52">
        <v>1</v>
      </c>
      <c r="E1855" s="52">
        <v>1</v>
      </c>
      <c r="F1855" s="52">
        <v>1</v>
      </c>
      <c r="G1855" s="52">
        <v>1</v>
      </c>
      <c r="K1855" t="s">
        <v>2099</v>
      </c>
    </row>
    <row r="1856" spans="1:12">
      <c r="A1856" t="s">
        <v>1313</v>
      </c>
      <c r="B1856" t="s">
        <v>52</v>
      </c>
      <c r="C1856" s="52" t="s">
        <v>107</v>
      </c>
      <c r="D1856" s="52" t="s">
        <v>107</v>
      </c>
      <c r="E1856" s="52">
        <v>1</v>
      </c>
      <c r="F1856" s="52">
        <v>0</v>
      </c>
      <c r="G1856" s="52">
        <v>0</v>
      </c>
      <c r="K1856" t="s">
        <v>2100</v>
      </c>
    </row>
    <row r="1857" spans="1:12">
      <c r="A1857" t="s">
        <v>475</v>
      </c>
      <c r="B1857" t="s">
        <v>52</v>
      </c>
      <c r="C1857" s="52" t="s">
        <v>107</v>
      </c>
      <c r="D1857" s="52">
        <v>1</v>
      </c>
      <c r="E1857" s="52">
        <v>1</v>
      </c>
      <c r="F1857" s="52">
        <v>1</v>
      </c>
      <c r="G1857" s="52">
        <v>0</v>
      </c>
      <c r="K1857" t="s">
        <v>2101</v>
      </c>
    </row>
    <row r="1858" spans="1:12">
      <c r="A1858" t="s">
        <v>555</v>
      </c>
      <c r="B1858" t="s">
        <v>52</v>
      </c>
      <c r="C1858" s="52">
        <v>1</v>
      </c>
      <c r="D1858" s="52">
        <v>0</v>
      </c>
      <c r="E1858" s="52">
        <v>1</v>
      </c>
      <c r="F1858" s="52">
        <v>1</v>
      </c>
      <c r="G1858" s="52">
        <v>0</v>
      </c>
    </row>
    <row r="1859" spans="1:12">
      <c r="A1859" t="s">
        <v>671</v>
      </c>
      <c r="B1859" t="s">
        <v>52</v>
      </c>
      <c r="C1859" s="52">
        <v>1</v>
      </c>
      <c r="D1859" s="52">
        <v>1</v>
      </c>
      <c r="E1859" s="52">
        <v>1</v>
      </c>
      <c r="F1859" s="52">
        <v>1</v>
      </c>
      <c r="G1859" s="52">
        <v>1</v>
      </c>
    </row>
    <row r="1860" spans="1:12">
      <c r="A1860" t="s">
        <v>480</v>
      </c>
      <c r="B1860" t="s">
        <v>52</v>
      </c>
      <c r="C1860" s="52">
        <v>1</v>
      </c>
      <c r="D1860" s="52">
        <v>1</v>
      </c>
      <c r="E1860" s="52">
        <v>0</v>
      </c>
      <c r="F1860" s="52">
        <v>0</v>
      </c>
      <c r="G1860" s="52">
        <v>1</v>
      </c>
      <c r="L1860" t="s">
        <v>481</v>
      </c>
    </row>
    <row r="1861" spans="1:12">
      <c r="A1861" t="s">
        <v>480</v>
      </c>
      <c r="B1861" t="s">
        <v>52</v>
      </c>
      <c r="C1861" s="52" t="s">
        <v>107</v>
      </c>
      <c r="D1861" s="52" t="s">
        <v>107</v>
      </c>
      <c r="E1861" s="52">
        <v>1</v>
      </c>
      <c r="F1861" s="52">
        <v>1</v>
      </c>
      <c r="G1861" s="52">
        <v>0</v>
      </c>
      <c r="K1861" t="s">
        <v>2102</v>
      </c>
      <c r="L1861" t="s">
        <v>483</v>
      </c>
    </row>
    <row r="1862" spans="1:12">
      <c r="A1862" t="s">
        <v>919</v>
      </c>
      <c r="B1862" t="s">
        <v>52</v>
      </c>
      <c r="C1862" s="52" t="s">
        <v>107</v>
      </c>
      <c r="D1862" s="52">
        <v>1</v>
      </c>
      <c r="E1862" s="52">
        <v>0</v>
      </c>
      <c r="F1862" s="52">
        <v>0</v>
      </c>
      <c r="G1862" s="52">
        <v>0</v>
      </c>
    </row>
    <row r="1863" spans="1:12">
      <c r="A1863" t="s">
        <v>484</v>
      </c>
      <c r="B1863" t="s">
        <v>52</v>
      </c>
      <c r="C1863" s="52">
        <v>1</v>
      </c>
      <c r="D1863" s="52">
        <v>0</v>
      </c>
      <c r="E1863" s="52">
        <v>1</v>
      </c>
      <c r="F1863" s="52">
        <v>1</v>
      </c>
      <c r="G1863" s="52">
        <v>0</v>
      </c>
    </row>
    <row r="1864" spans="1:12">
      <c r="A1864" t="s">
        <v>920</v>
      </c>
      <c r="B1864" t="s">
        <v>52</v>
      </c>
      <c r="C1864" s="52" t="s">
        <v>107</v>
      </c>
      <c r="D1864" s="52">
        <v>1</v>
      </c>
      <c r="E1864" s="52">
        <v>0</v>
      </c>
      <c r="F1864" s="52">
        <v>0</v>
      </c>
      <c r="G1864" s="52">
        <v>0</v>
      </c>
    </row>
    <row r="1865" spans="1:12">
      <c r="A1865" t="s">
        <v>558</v>
      </c>
      <c r="B1865" t="s">
        <v>52</v>
      </c>
      <c r="C1865" s="52" t="s">
        <v>107</v>
      </c>
      <c r="D1865" s="52" t="s">
        <v>107</v>
      </c>
      <c r="E1865" s="52">
        <v>1</v>
      </c>
      <c r="F1865" s="52">
        <v>0</v>
      </c>
      <c r="G1865" s="52">
        <v>0</v>
      </c>
      <c r="K1865" t="s">
        <v>2103</v>
      </c>
      <c r="L1865" t="s">
        <v>2104</v>
      </c>
    </row>
    <row r="1866" spans="1:12">
      <c r="A1866" t="s">
        <v>488</v>
      </c>
      <c r="B1866" t="s">
        <v>52</v>
      </c>
      <c r="C1866" s="52">
        <v>1</v>
      </c>
      <c r="D1866" s="52">
        <v>1</v>
      </c>
      <c r="E1866" s="52">
        <v>1</v>
      </c>
      <c r="F1866" s="52">
        <v>1</v>
      </c>
      <c r="G1866" s="52">
        <v>1</v>
      </c>
      <c r="K1866" t="s">
        <v>2105</v>
      </c>
    </row>
    <row r="1867" spans="1:12">
      <c r="A1867" t="s">
        <v>1173</v>
      </c>
      <c r="B1867" t="s">
        <v>42</v>
      </c>
      <c r="C1867" s="52" t="s">
        <v>107</v>
      </c>
      <c r="D1867" s="52" t="s">
        <v>107</v>
      </c>
      <c r="E1867" s="52">
        <v>1</v>
      </c>
      <c r="F1867" s="52">
        <v>1</v>
      </c>
      <c r="G1867" s="52">
        <v>1</v>
      </c>
      <c r="K1867" t="s">
        <v>2106</v>
      </c>
    </row>
    <row r="1868" spans="1:12">
      <c r="A1868" t="s">
        <v>561</v>
      </c>
      <c r="B1868" t="s">
        <v>42</v>
      </c>
      <c r="C1868" s="52">
        <v>1</v>
      </c>
      <c r="D1868" s="52">
        <v>1</v>
      </c>
      <c r="E1868" s="52">
        <v>1</v>
      </c>
      <c r="F1868" s="52">
        <v>1</v>
      </c>
      <c r="G1868" s="52">
        <v>1</v>
      </c>
    </row>
    <row r="1869" spans="1:12">
      <c r="A1869" t="s">
        <v>384</v>
      </c>
      <c r="B1869" t="s">
        <v>42</v>
      </c>
      <c r="C1869" s="52" t="s">
        <v>107</v>
      </c>
      <c r="D1869" s="52">
        <v>1</v>
      </c>
      <c r="E1869" s="52">
        <v>1</v>
      </c>
      <c r="F1869" s="52">
        <v>1</v>
      </c>
      <c r="G1869" s="52">
        <v>0</v>
      </c>
    </row>
    <row r="1870" spans="1:12">
      <c r="A1870" t="s">
        <v>1660</v>
      </c>
      <c r="B1870" t="s">
        <v>42</v>
      </c>
      <c r="C1870" s="52">
        <v>1</v>
      </c>
      <c r="D1870" s="52">
        <v>0</v>
      </c>
      <c r="E1870" s="52">
        <v>0</v>
      </c>
      <c r="F1870" s="52">
        <v>1</v>
      </c>
      <c r="G1870" s="52">
        <v>0</v>
      </c>
    </row>
    <row r="1871" spans="1:12">
      <c r="A1871" t="s">
        <v>385</v>
      </c>
      <c r="B1871" t="s">
        <v>42</v>
      </c>
      <c r="C1871" s="52">
        <v>1</v>
      </c>
      <c r="D1871" s="52">
        <v>1</v>
      </c>
      <c r="E1871" s="52">
        <v>1</v>
      </c>
      <c r="F1871" s="52">
        <v>1</v>
      </c>
      <c r="G1871" s="52">
        <v>1</v>
      </c>
    </row>
    <row r="1872" spans="1:12">
      <c r="A1872" t="s">
        <v>2107</v>
      </c>
      <c r="B1872" t="s">
        <v>42</v>
      </c>
      <c r="C1872" s="52">
        <v>1</v>
      </c>
      <c r="D1872" s="52">
        <v>1</v>
      </c>
      <c r="E1872" s="52">
        <v>0</v>
      </c>
      <c r="F1872" s="52">
        <v>1</v>
      </c>
      <c r="G1872" s="52">
        <v>0</v>
      </c>
      <c r="J1872" t="s">
        <v>2108</v>
      </c>
      <c r="K1872" t="s">
        <v>2109</v>
      </c>
    </row>
    <row r="1873" spans="1:12">
      <c r="A1873" t="s">
        <v>389</v>
      </c>
      <c r="B1873" t="s">
        <v>42</v>
      </c>
      <c r="C1873" s="52">
        <v>1</v>
      </c>
      <c r="D1873" s="52">
        <v>1</v>
      </c>
      <c r="E1873" s="52">
        <v>1</v>
      </c>
      <c r="F1873" s="52">
        <v>1</v>
      </c>
      <c r="G1873" s="52">
        <v>1</v>
      </c>
    </row>
    <row r="1874" spans="1:12">
      <c r="A1874" t="s">
        <v>1356</v>
      </c>
      <c r="B1874" t="s">
        <v>42</v>
      </c>
      <c r="C1874" s="52" t="s">
        <v>107</v>
      </c>
      <c r="D1874" s="52" t="s">
        <v>107</v>
      </c>
      <c r="E1874" s="52" t="s">
        <v>107</v>
      </c>
      <c r="F1874" s="52" t="s">
        <v>107</v>
      </c>
      <c r="G1874" s="52">
        <v>1</v>
      </c>
    </row>
    <row r="1875" spans="1:12">
      <c r="A1875" t="s">
        <v>411</v>
      </c>
      <c r="B1875" t="s">
        <v>42</v>
      </c>
      <c r="C1875" s="52">
        <v>1</v>
      </c>
      <c r="D1875" s="52">
        <v>1</v>
      </c>
      <c r="E1875" s="52">
        <v>1</v>
      </c>
      <c r="F1875" s="52">
        <v>1</v>
      </c>
      <c r="G1875" s="52">
        <v>1</v>
      </c>
      <c r="H1875" s="52" t="s">
        <v>2110</v>
      </c>
      <c r="J1875" t="s">
        <v>2111</v>
      </c>
      <c r="K1875" t="s">
        <v>2112</v>
      </c>
      <c r="L1875" t="s">
        <v>2113</v>
      </c>
    </row>
    <row r="1876" spans="1:12">
      <c r="A1876" t="s">
        <v>399</v>
      </c>
      <c r="B1876" t="s">
        <v>42</v>
      </c>
      <c r="C1876" s="52">
        <v>1</v>
      </c>
      <c r="D1876" s="52">
        <v>1</v>
      </c>
      <c r="E1876" s="52">
        <v>1</v>
      </c>
      <c r="F1876" s="52">
        <v>1</v>
      </c>
      <c r="G1876" s="52">
        <v>1</v>
      </c>
    </row>
    <row r="1877" spans="1:12">
      <c r="A1877" t="s">
        <v>1797</v>
      </c>
      <c r="B1877" t="s">
        <v>42</v>
      </c>
      <c r="C1877" s="52" t="s">
        <v>107</v>
      </c>
      <c r="D1877" s="52" t="s">
        <v>107</v>
      </c>
      <c r="E1877" s="52">
        <v>1</v>
      </c>
      <c r="F1877" s="52">
        <v>1</v>
      </c>
      <c r="G1877" s="52">
        <v>1</v>
      </c>
      <c r="J1877" t="s">
        <v>2114</v>
      </c>
      <c r="K1877" t="s">
        <v>2115</v>
      </c>
    </row>
    <row r="1878" spans="1:12">
      <c r="A1878" t="s">
        <v>400</v>
      </c>
      <c r="B1878" t="s">
        <v>42</v>
      </c>
      <c r="C1878" s="52">
        <v>1</v>
      </c>
      <c r="D1878" s="52">
        <v>1</v>
      </c>
      <c r="E1878" s="52">
        <v>0</v>
      </c>
      <c r="F1878" s="52">
        <v>1</v>
      </c>
      <c r="G1878" s="52">
        <v>1</v>
      </c>
      <c r="K1878" t="s">
        <v>2116</v>
      </c>
    </row>
    <row r="1879" spans="1:12">
      <c r="A1879" t="s">
        <v>403</v>
      </c>
      <c r="B1879" t="s">
        <v>42</v>
      </c>
      <c r="C1879" s="52">
        <v>1</v>
      </c>
      <c r="D1879" s="52">
        <v>1</v>
      </c>
      <c r="E1879" s="52">
        <v>1</v>
      </c>
      <c r="F1879" s="52">
        <v>1</v>
      </c>
      <c r="G1879" s="52">
        <v>1</v>
      </c>
    </row>
    <row r="1880" spans="1:12">
      <c r="A1880" t="s">
        <v>406</v>
      </c>
      <c r="B1880" t="s">
        <v>42</v>
      </c>
      <c r="C1880" s="52">
        <v>1</v>
      </c>
      <c r="D1880" s="52">
        <v>0</v>
      </c>
      <c r="E1880" s="52">
        <v>0</v>
      </c>
      <c r="F1880" s="52">
        <v>0</v>
      </c>
      <c r="G1880" s="52">
        <v>0</v>
      </c>
    </row>
    <row r="1881" spans="1:12">
      <c r="A1881" s="5" t="s">
        <v>2117</v>
      </c>
      <c r="B1881" t="s">
        <v>42</v>
      </c>
      <c r="C1881" s="52" t="s">
        <v>107</v>
      </c>
      <c r="D1881" s="52" t="s">
        <v>107</v>
      </c>
      <c r="E1881" s="52" t="s">
        <v>107</v>
      </c>
      <c r="F1881" s="52" t="s">
        <v>107</v>
      </c>
      <c r="G1881" s="52">
        <v>1</v>
      </c>
      <c r="H1881" s="63" t="s">
        <v>2118</v>
      </c>
      <c r="I1881" s="52" t="s">
        <v>2119</v>
      </c>
    </row>
    <row r="1882" spans="1:12">
      <c r="A1882" t="s">
        <v>492</v>
      </c>
      <c r="B1882" t="s">
        <v>42</v>
      </c>
      <c r="C1882" s="52" t="s">
        <v>107</v>
      </c>
      <c r="D1882" s="52" t="s">
        <v>107</v>
      </c>
      <c r="E1882" s="52" t="s">
        <v>107</v>
      </c>
      <c r="F1882" s="52" t="s">
        <v>107</v>
      </c>
      <c r="G1882" s="52">
        <v>1</v>
      </c>
      <c r="H1882" s="52" t="s">
        <v>2120</v>
      </c>
      <c r="I1882" s="52" t="s">
        <v>2121</v>
      </c>
    </row>
    <row r="1883" spans="1:12">
      <c r="A1883" t="s">
        <v>701</v>
      </c>
      <c r="B1883" t="s">
        <v>42</v>
      </c>
      <c r="C1883" s="52" t="s">
        <v>107</v>
      </c>
      <c r="D1883" s="52">
        <v>1</v>
      </c>
      <c r="E1883" s="52">
        <v>1</v>
      </c>
      <c r="F1883" s="52">
        <v>0</v>
      </c>
      <c r="G1883" s="52">
        <v>0</v>
      </c>
      <c r="K1883" t="s">
        <v>2122</v>
      </c>
    </row>
    <row r="1884" spans="1:12">
      <c r="A1884" t="s">
        <v>515</v>
      </c>
      <c r="B1884" t="s">
        <v>42</v>
      </c>
      <c r="C1884" s="52">
        <v>1</v>
      </c>
      <c r="D1884" s="52">
        <v>1</v>
      </c>
      <c r="E1884" s="52">
        <v>1</v>
      </c>
      <c r="F1884" s="52">
        <v>1</v>
      </c>
      <c r="G1884" s="52">
        <v>1</v>
      </c>
    </row>
    <row r="1885" spans="1:12">
      <c r="A1885" s="5" t="s">
        <v>2123</v>
      </c>
      <c r="B1885" t="s">
        <v>42</v>
      </c>
      <c r="C1885" s="52">
        <v>1</v>
      </c>
      <c r="D1885" s="52">
        <v>0</v>
      </c>
      <c r="E1885" s="52">
        <v>0</v>
      </c>
      <c r="F1885" s="52">
        <v>0</v>
      </c>
      <c r="G1885" s="52">
        <v>0</v>
      </c>
    </row>
    <row r="1886" spans="1:12">
      <c r="A1886" t="s">
        <v>999</v>
      </c>
      <c r="B1886" t="s">
        <v>42</v>
      </c>
      <c r="C1886" s="52" t="s">
        <v>107</v>
      </c>
      <c r="D1886" s="52" t="s">
        <v>107</v>
      </c>
      <c r="E1886" s="52">
        <v>1</v>
      </c>
      <c r="F1886" s="52">
        <v>1</v>
      </c>
      <c r="G1886" s="52">
        <v>0</v>
      </c>
      <c r="H1886" s="52">
        <v>1</v>
      </c>
      <c r="J1886" t="s">
        <v>2124</v>
      </c>
      <c r="K1886" t="s">
        <v>2125</v>
      </c>
    </row>
    <row r="1887" spans="1:12">
      <c r="A1887" t="s">
        <v>999</v>
      </c>
      <c r="B1887" s="11" t="s">
        <v>42</v>
      </c>
      <c r="C1887" s="52" t="s">
        <v>107</v>
      </c>
      <c r="D1887" s="52">
        <v>1</v>
      </c>
      <c r="E1887" s="52">
        <v>0</v>
      </c>
      <c r="F1887" s="52">
        <v>0</v>
      </c>
      <c r="G1887" s="52">
        <v>0</v>
      </c>
      <c r="H1887" s="52">
        <v>0</v>
      </c>
    </row>
    <row r="1888" spans="1:12">
      <c r="A1888" t="s">
        <v>2126</v>
      </c>
      <c r="B1888" t="s">
        <v>42</v>
      </c>
      <c r="C1888" s="52" t="s">
        <v>107</v>
      </c>
      <c r="D1888" s="52" t="s">
        <v>107</v>
      </c>
      <c r="E1888" s="52" t="s">
        <v>107</v>
      </c>
      <c r="F1888" s="52" t="s">
        <v>107</v>
      </c>
      <c r="G1888" s="52">
        <v>1</v>
      </c>
    </row>
    <row r="1889" spans="1:12">
      <c r="A1889" t="s">
        <v>413</v>
      </c>
      <c r="B1889" t="s">
        <v>42</v>
      </c>
      <c r="C1889" s="52" t="s">
        <v>107</v>
      </c>
      <c r="D1889" s="52">
        <v>1</v>
      </c>
      <c r="E1889" s="52">
        <v>1</v>
      </c>
      <c r="F1889" s="52">
        <v>1</v>
      </c>
      <c r="G1889" s="52">
        <v>0</v>
      </c>
      <c r="J1889" t="s">
        <v>2127</v>
      </c>
      <c r="K1889" t="s">
        <v>2128</v>
      </c>
    </row>
    <row r="1890" spans="1:12">
      <c r="A1890" t="s">
        <v>584</v>
      </c>
      <c r="B1890" t="s">
        <v>42</v>
      </c>
      <c r="C1890" s="52" t="s">
        <v>107</v>
      </c>
      <c r="D1890" s="52" t="s">
        <v>107</v>
      </c>
      <c r="E1890" s="52" t="s">
        <v>107</v>
      </c>
      <c r="F1890" s="52">
        <v>1</v>
      </c>
      <c r="G1890" s="52">
        <v>0</v>
      </c>
      <c r="J1890" t="s">
        <v>2129</v>
      </c>
      <c r="L1890" t="s">
        <v>2130</v>
      </c>
    </row>
    <row r="1891" spans="1:12">
      <c r="A1891" t="s">
        <v>417</v>
      </c>
      <c r="B1891" t="s">
        <v>42</v>
      </c>
      <c r="C1891" s="52">
        <v>1</v>
      </c>
      <c r="D1891" s="52">
        <v>1</v>
      </c>
      <c r="E1891" s="52">
        <v>1</v>
      </c>
      <c r="F1891" s="52">
        <v>0</v>
      </c>
      <c r="G1891" s="52">
        <v>1</v>
      </c>
      <c r="K1891" t="s">
        <v>2131</v>
      </c>
    </row>
    <row r="1892" spans="1:12">
      <c r="A1892" t="s">
        <v>815</v>
      </c>
      <c r="B1892" t="s">
        <v>42</v>
      </c>
      <c r="C1892" s="52" t="s">
        <v>107</v>
      </c>
      <c r="D1892" s="52">
        <v>1</v>
      </c>
      <c r="E1892" s="52">
        <v>0</v>
      </c>
      <c r="F1892" s="52">
        <v>1</v>
      </c>
      <c r="G1892" s="52">
        <v>1</v>
      </c>
      <c r="H1892" s="52" t="s">
        <v>2132</v>
      </c>
      <c r="J1892" t="s">
        <v>2133</v>
      </c>
      <c r="K1892" t="s">
        <v>2134</v>
      </c>
    </row>
    <row r="1893" spans="1:12">
      <c r="A1893" t="s">
        <v>524</v>
      </c>
      <c r="B1893" t="s">
        <v>42</v>
      </c>
      <c r="C1893" s="52" t="s">
        <v>107</v>
      </c>
      <c r="D1893" s="52">
        <v>1</v>
      </c>
      <c r="E1893" s="52">
        <v>0</v>
      </c>
      <c r="F1893" s="52">
        <v>0</v>
      </c>
      <c r="G1893" s="52">
        <v>0</v>
      </c>
    </row>
    <row r="1894" spans="1:12">
      <c r="A1894" t="s">
        <v>419</v>
      </c>
      <c r="B1894" t="s">
        <v>42</v>
      </c>
      <c r="C1894" s="52" t="s">
        <v>107</v>
      </c>
      <c r="D1894" s="52">
        <v>1</v>
      </c>
      <c r="E1894" s="52">
        <v>0</v>
      </c>
      <c r="F1894" s="52">
        <v>1</v>
      </c>
      <c r="G1894" s="52">
        <v>0</v>
      </c>
    </row>
    <row r="1895" spans="1:12">
      <c r="A1895" t="s">
        <v>422</v>
      </c>
      <c r="B1895" t="s">
        <v>42</v>
      </c>
      <c r="C1895" s="52" t="s">
        <v>107</v>
      </c>
      <c r="D1895" s="52">
        <v>1</v>
      </c>
      <c r="E1895" s="52">
        <v>0</v>
      </c>
      <c r="F1895" s="52">
        <v>1</v>
      </c>
      <c r="G1895" s="52">
        <v>0</v>
      </c>
    </row>
    <row r="1896" spans="1:12">
      <c r="A1896" t="s">
        <v>645</v>
      </c>
      <c r="B1896" t="s">
        <v>42</v>
      </c>
      <c r="C1896" s="52">
        <v>1</v>
      </c>
      <c r="D1896" s="52">
        <v>1</v>
      </c>
      <c r="E1896" s="52">
        <v>1</v>
      </c>
      <c r="F1896" s="52">
        <v>1</v>
      </c>
      <c r="G1896" s="52">
        <v>0</v>
      </c>
      <c r="J1896" t="s">
        <v>2135</v>
      </c>
    </row>
    <row r="1897" spans="1:12">
      <c r="A1897" t="s">
        <v>1131</v>
      </c>
      <c r="B1897" t="s">
        <v>42</v>
      </c>
      <c r="C1897" s="52" t="s">
        <v>107</v>
      </c>
      <c r="D1897" s="52">
        <v>1</v>
      </c>
      <c r="E1897" s="52">
        <v>1</v>
      </c>
      <c r="F1897" s="52">
        <v>0</v>
      </c>
      <c r="G1897" s="52">
        <v>0</v>
      </c>
      <c r="K1897" t="s">
        <v>2136</v>
      </c>
    </row>
    <row r="1898" spans="1:12">
      <c r="A1898" t="s">
        <v>423</v>
      </c>
      <c r="B1898" t="s">
        <v>42</v>
      </c>
      <c r="C1898" s="52">
        <v>1</v>
      </c>
      <c r="D1898" s="52">
        <v>1</v>
      </c>
      <c r="E1898" s="52">
        <v>1</v>
      </c>
      <c r="F1898" s="52">
        <v>1</v>
      </c>
      <c r="G1898" s="52">
        <v>1</v>
      </c>
    </row>
    <row r="1899" spans="1:12">
      <c r="A1899" t="s">
        <v>424</v>
      </c>
      <c r="B1899" t="s">
        <v>42</v>
      </c>
      <c r="C1899" s="52">
        <v>1</v>
      </c>
      <c r="D1899" s="52">
        <v>1</v>
      </c>
      <c r="E1899" s="52">
        <v>1</v>
      </c>
      <c r="F1899" s="52">
        <v>1</v>
      </c>
      <c r="G1899" s="52">
        <v>1</v>
      </c>
    </row>
    <row r="1900" spans="1:12">
      <c r="A1900" t="s">
        <v>1502</v>
      </c>
      <c r="B1900" t="s">
        <v>42</v>
      </c>
      <c r="C1900" s="52">
        <v>1</v>
      </c>
      <c r="D1900" s="52">
        <v>1</v>
      </c>
      <c r="E1900" s="52">
        <v>1</v>
      </c>
      <c r="F1900" s="52">
        <v>1</v>
      </c>
      <c r="G1900" s="52">
        <v>1</v>
      </c>
      <c r="J1900" t="s">
        <v>2137</v>
      </c>
      <c r="K1900" t="s">
        <v>2138</v>
      </c>
    </row>
    <row r="1901" spans="1:12">
      <c r="A1901" t="s">
        <v>2139</v>
      </c>
      <c r="B1901" t="s">
        <v>42</v>
      </c>
      <c r="C1901" s="52">
        <v>1</v>
      </c>
      <c r="D1901" s="52">
        <v>1</v>
      </c>
      <c r="E1901" s="52">
        <v>1</v>
      </c>
      <c r="F1901" s="52">
        <v>1</v>
      </c>
      <c r="G1901" s="52">
        <v>1</v>
      </c>
      <c r="K1901" t="s">
        <v>2140</v>
      </c>
    </row>
    <row r="1902" spans="1:12">
      <c r="A1902" t="s">
        <v>435</v>
      </c>
      <c r="B1902" t="s">
        <v>42</v>
      </c>
      <c r="C1902" s="52">
        <v>1</v>
      </c>
      <c r="D1902" s="52">
        <v>1</v>
      </c>
      <c r="E1902" s="52">
        <v>1</v>
      </c>
      <c r="F1902" s="52">
        <v>1</v>
      </c>
      <c r="G1902" s="52">
        <v>1</v>
      </c>
      <c r="H1902" s="52" t="s">
        <v>2141</v>
      </c>
      <c r="K1902" t="s">
        <v>2142</v>
      </c>
      <c r="L1902" t="s">
        <v>2143</v>
      </c>
    </row>
    <row r="1903" spans="1:12">
      <c r="A1903" t="s">
        <v>594</v>
      </c>
      <c r="B1903" t="s">
        <v>42</v>
      </c>
      <c r="C1903" s="52" t="s">
        <v>107</v>
      </c>
      <c r="D1903" s="52" t="s">
        <v>107</v>
      </c>
      <c r="E1903" s="52">
        <v>1</v>
      </c>
      <c r="F1903" s="52">
        <v>1</v>
      </c>
      <c r="G1903" s="52">
        <v>1</v>
      </c>
      <c r="J1903" t="s">
        <v>2144</v>
      </c>
      <c r="K1903" t="s">
        <v>2145</v>
      </c>
    </row>
    <row r="1904" spans="1:12">
      <c r="A1904" t="s">
        <v>439</v>
      </c>
      <c r="B1904" t="s">
        <v>42</v>
      </c>
      <c r="C1904" s="52">
        <v>1</v>
      </c>
      <c r="D1904" s="52">
        <v>1</v>
      </c>
      <c r="E1904" s="52">
        <v>1</v>
      </c>
      <c r="F1904" s="52">
        <v>1</v>
      </c>
      <c r="G1904" s="52">
        <v>0</v>
      </c>
    </row>
    <row r="1905" spans="1:12">
      <c r="A1905" t="s">
        <v>440</v>
      </c>
      <c r="B1905" t="s">
        <v>42</v>
      </c>
      <c r="C1905" s="52" t="s">
        <v>107</v>
      </c>
      <c r="D1905" s="52">
        <v>1</v>
      </c>
      <c r="E1905" s="52">
        <v>1</v>
      </c>
      <c r="F1905" s="52">
        <v>1</v>
      </c>
      <c r="G1905" s="52">
        <v>1</v>
      </c>
      <c r="J1905" t="s">
        <v>2146</v>
      </c>
      <c r="K1905" t="s">
        <v>2147</v>
      </c>
    </row>
    <row r="1906" spans="1:12">
      <c r="A1906" t="s">
        <v>446</v>
      </c>
      <c r="B1906" t="s">
        <v>42</v>
      </c>
      <c r="C1906" s="52" t="s">
        <v>107</v>
      </c>
      <c r="D1906" s="52">
        <v>1</v>
      </c>
      <c r="E1906" s="52">
        <v>1</v>
      </c>
      <c r="F1906" s="52">
        <v>0</v>
      </c>
      <c r="G1906" s="52">
        <v>0</v>
      </c>
      <c r="K1906" t="s">
        <v>2148</v>
      </c>
    </row>
    <row r="1907" spans="1:12">
      <c r="A1907" t="s">
        <v>533</v>
      </c>
      <c r="B1907" t="s">
        <v>42</v>
      </c>
      <c r="C1907" s="52" t="s">
        <v>107</v>
      </c>
      <c r="D1907" s="52">
        <v>1</v>
      </c>
      <c r="E1907" s="52">
        <v>0</v>
      </c>
      <c r="F1907" s="52">
        <v>1</v>
      </c>
      <c r="G1907" s="52">
        <v>0</v>
      </c>
      <c r="K1907" t="s">
        <v>2149</v>
      </c>
      <c r="L1907" t="s">
        <v>2150</v>
      </c>
    </row>
    <row r="1908" spans="1:12">
      <c r="A1908" t="s">
        <v>536</v>
      </c>
      <c r="B1908" t="s">
        <v>42</v>
      </c>
      <c r="C1908" s="52" t="s">
        <v>107</v>
      </c>
      <c r="D1908" s="52" t="s">
        <v>107</v>
      </c>
      <c r="E1908" s="52">
        <v>1</v>
      </c>
      <c r="F1908" s="52">
        <v>0</v>
      </c>
      <c r="G1908" s="52">
        <v>0</v>
      </c>
      <c r="K1908" t="s">
        <v>2151</v>
      </c>
    </row>
    <row r="1909" spans="1:12">
      <c r="A1909" t="s">
        <v>449</v>
      </c>
      <c r="B1909" t="s">
        <v>42</v>
      </c>
      <c r="C1909" s="52">
        <v>1</v>
      </c>
      <c r="D1909" s="52">
        <v>1</v>
      </c>
      <c r="E1909" s="52">
        <v>1</v>
      </c>
      <c r="F1909" s="52">
        <v>1</v>
      </c>
      <c r="G1909" s="52">
        <v>0</v>
      </c>
      <c r="J1909" t="s">
        <v>2152</v>
      </c>
    </row>
    <row r="1910" spans="1:12">
      <c r="A1910" t="s">
        <v>452</v>
      </c>
      <c r="B1910" t="s">
        <v>42</v>
      </c>
      <c r="C1910" s="52" t="s">
        <v>107</v>
      </c>
      <c r="D1910" s="52" t="s">
        <v>107</v>
      </c>
      <c r="E1910" s="52">
        <v>1</v>
      </c>
      <c r="F1910" s="52">
        <v>1</v>
      </c>
      <c r="G1910" s="52">
        <v>0</v>
      </c>
      <c r="K1910" t="s">
        <v>2153</v>
      </c>
    </row>
    <row r="1911" spans="1:12">
      <c r="A1911" t="s">
        <v>454</v>
      </c>
      <c r="B1911" t="s">
        <v>42</v>
      </c>
      <c r="C1911" s="52" t="s">
        <v>107</v>
      </c>
      <c r="D1911" s="52">
        <v>1</v>
      </c>
      <c r="E1911" s="52">
        <v>1</v>
      </c>
      <c r="F1911" s="52">
        <v>1</v>
      </c>
      <c r="G1911" s="52">
        <v>0</v>
      </c>
      <c r="K1911" t="s">
        <v>2154</v>
      </c>
    </row>
    <row r="1912" spans="1:12">
      <c r="A1912" t="s">
        <v>655</v>
      </c>
      <c r="B1912" t="s">
        <v>42</v>
      </c>
      <c r="C1912" s="52" t="s">
        <v>107</v>
      </c>
      <c r="D1912" s="52">
        <v>1</v>
      </c>
      <c r="E1912" s="52">
        <v>1</v>
      </c>
      <c r="F1912" s="52">
        <v>0</v>
      </c>
      <c r="G1912" s="52">
        <v>1</v>
      </c>
      <c r="K1912" t="s">
        <v>2155</v>
      </c>
      <c r="L1912" t="s">
        <v>2156</v>
      </c>
    </row>
    <row r="1913" spans="1:12">
      <c r="A1913" t="s">
        <v>540</v>
      </c>
      <c r="B1913" t="s">
        <v>42</v>
      </c>
      <c r="C1913" s="52" t="s">
        <v>107</v>
      </c>
      <c r="D1913" s="52">
        <v>1</v>
      </c>
      <c r="E1913" s="52">
        <v>1</v>
      </c>
      <c r="F1913" s="52">
        <v>1</v>
      </c>
      <c r="G1913" s="52">
        <v>1</v>
      </c>
    </row>
    <row r="1914" spans="1:12">
      <c r="A1914" t="s">
        <v>742</v>
      </c>
      <c r="B1914" t="s">
        <v>42</v>
      </c>
      <c r="C1914" s="52" t="s">
        <v>107</v>
      </c>
      <c r="D1914" s="52">
        <v>1</v>
      </c>
      <c r="E1914" s="52">
        <v>0</v>
      </c>
      <c r="F1914" s="52">
        <v>0</v>
      </c>
      <c r="G1914" s="52">
        <v>0</v>
      </c>
    </row>
    <row r="1915" spans="1:12">
      <c r="A1915" t="s">
        <v>745</v>
      </c>
      <c r="B1915" t="s">
        <v>42</v>
      </c>
      <c r="C1915" s="52" t="s">
        <v>107</v>
      </c>
      <c r="D1915" s="52">
        <v>1</v>
      </c>
      <c r="E1915" s="52">
        <v>0</v>
      </c>
      <c r="F1915" s="52">
        <v>0</v>
      </c>
      <c r="G1915" s="52">
        <v>0</v>
      </c>
    </row>
    <row r="1916" spans="1:12">
      <c r="A1916" t="s">
        <v>2157</v>
      </c>
      <c r="B1916" s="11" t="s">
        <v>42</v>
      </c>
      <c r="C1916" s="52" t="s">
        <v>107</v>
      </c>
      <c r="D1916" s="52">
        <v>1</v>
      </c>
      <c r="E1916" s="52">
        <v>0</v>
      </c>
      <c r="F1916" s="52">
        <v>1</v>
      </c>
      <c r="G1916" s="52">
        <v>1</v>
      </c>
      <c r="H1916" s="52" t="s">
        <v>2158</v>
      </c>
      <c r="I1916" s="52" t="s">
        <v>1350</v>
      </c>
      <c r="J1916" t="s">
        <v>2159</v>
      </c>
      <c r="K1916" t="s">
        <v>2160</v>
      </c>
      <c r="L1916" t="s">
        <v>2161</v>
      </c>
    </row>
    <row r="1917" spans="1:12">
      <c r="A1917" t="s">
        <v>657</v>
      </c>
      <c r="B1917" t="s">
        <v>42</v>
      </c>
      <c r="C1917" s="52">
        <v>1</v>
      </c>
      <c r="D1917" s="52">
        <v>1</v>
      </c>
      <c r="E1917" s="52">
        <v>1</v>
      </c>
      <c r="F1917" s="52">
        <v>1</v>
      </c>
      <c r="G1917" s="52">
        <v>1</v>
      </c>
      <c r="K1917" t="s">
        <v>2162</v>
      </c>
    </row>
    <row r="1918" spans="1:12">
      <c r="A1918" t="s">
        <v>1594</v>
      </c>
      <c r="B1918" t="s">
        <v>42</v>
      </c>
      <c r="C1918" s="52">
        <v>1</v>
      </c>
      <c r="D1918" s="52">
        <v>1</v>
      </c>
      <c r="E1918" s="52">
        <v>1</v>
      </c>
      <c r="F1918" s="52">
        <v>1</v>
      </c>
      <c r="G1918" s="52">
        <v>0</v>
      </c>
      <c r="K1918" t="s">
        <v>2163</v>
      </c>
    </row>
    <row r="1919" spans="1:12">
      <c r="A1919" t="s">
        <v>1298</v>
      </c>
      <c r="B1919" t="s">
        <v>42</v>
      </c>
      <c r="C1919" s="52">
        <v>1</v>
      </c>
      <c r="D1919" s="52">
        <v>1</v>
      </c>
      <c r="E1919" s="52">
        <v>1</v>
      </c>
      <c r="F1919" s="52">
        <v>1</v>
      </c>
      <c r="G1919" s="52">
        <v>1</v>
      </c>
    </row>
    <row r="1920" spans="1:12">
      <c r="A1920" t="s">
        <v>456</v>
      </c>
      <c r="B1920" t="s">
        <v>42</v>
      </c>
      <c r="C1920" s="52">
        <v>1</v>
      </c>
      <c r="D1920" s="52">
        <v>1</v>
      </c>
      <c r="E1920" s="52">
        <v>1</v>
      </c>
      <c r="F1920" s="52">
        <v>1</v>
      </c>
      <c r="G1920" s="52">
        <v>1</v>
      </c>
      <c r="H1920" s="52" t="s">
        <v>2164</v>
      </c>
      <c r="K1920" t="s">
        <v>2165</v>
      </c>
      <c r="L1920" t="s">
        <v>2166</v>
      </c>
    </row>
    <row r="1921" spans="1:12">
      <c r="A1921" s="5" t="s">
        <v>2167</v>
      </c>
      <c r="B1921" t="s">
        <v>42</v>
      </c>
      <c r="C1921" s="52" t="s">
        <v>107</v>
      </c>
      <c r="D1921" s="52" t="s">
        <v>107</v>
      </c>
      <c r="E1921" s="52" t="s">
        <v>107</v>
      </c>
      <c r="F1921" s="52" t="s">
        <v>107</v>
      </c>
      <c r="G1921" s="52">
        <v>1</v>
      </c>
      <c r="H1921" s="63" t="s">
        <v>2168</v>
      </c>
    </row>
    <row r="1922" spans="1:12">
      <c r="A1922" t="s">
        <v>465</v>
      </c>
      <c r="B1922" t="s">
        <v>42</v>
      </c>
      <c r="C1922" s="52">
        <v>1</v>
      </c>
      <c r="D1922" s="52">
        <v>1</v>
      </c>
      <c r="E1922" s="52">
        <v>1</v>
      </c>
      <c r="F1922" s="52">
        <v>1</v>
      </c>
      <c r="G1922" s="52">
        <v>1</v>
      </c>
      <c r="J1922" t="s">
        <v>2169</v>
      </c>
      <c r="L1922" t="s">
        <v>2170</v>
      </c>
    </row>
    <row r="1923" spans="1:12">
      <c r="A1923" t="s">
        <v>468</v>
      </c>
      <c r="B1923" t="s">
        <v>42</v>
      </c>
      <c r="C1923" s="52">
        <v>1</v>
      </c>
      <c r="D1923" s="52">
        <v>1</v>
      </c>
      <c r="E1923" s="52">
        <v>1</v>
      </c>
      <c r="F1923" s="52">
        <v>1</v>
      </c>
      <c r="G1923" s="52">
        <v>1</v>
      </c>
    </row>
    <row r="1924" spans="1:12">
      <c r="A1924" t="s">
        <v>661</v>
      </c>
      <c r="B1924" t="s">
        <v>42</v>
      </c>
      <c r="C1924" s="52">
        <v>1</v>
      </c>
      <c r="D1924" s="52">
        <v>1</v>
      </c>
      <c r="E1924" s="52">
        <v>1</v>
      </c>
      <c r="F1924" s="52">
        <v>1</v>
      </c>
      <c r="G1924" s="52">
        <v>1</v>
      </c>
      <c r="H1924" s="52" t="s">
        <v>2171</v>
      </c>
      <c r="K1924" t="s">
        <v>2172</v>
      </c>
    </row>
    <row r="1925" spans="1:12">
      <c r="A1925" t="s">
        <v>546</v>
      </c>
      <c r="B1925" t="s">
        <v>42</v>
      </c>
      <c r="C1925" s="52" t="s">
        <v>107</v>
      </c>
      <c r="D1925" s="52" t="s">
        <v>107</v>
      </c>
      <c r="E1925" s="52">
        <v>1</v>
      </c>
      <c r="F1925" s="52">
        <v>1</v>
      </c>
      <c r="G1925" s="52">
        <v>0</v>
      </c>
      <c r="I1925" s="52" t="s">
        <v>2173</v>
      </c>
      <c r="K1925" t="s">
        <v>2174</v>
      </c>
    </row>
    <row r="1926" spans="1:12">
      <c r="A1926" t="s">
        <v>547</v>
      </c>
      <c r="B1926" s="11" t="s">
        <v>42</v>
      </c>
      <c r="C1926" s="52" t="s">
        <v>107</v>
      </c>
      <c r="D1926" s="52" t="s">
        <v>107</v>
      </c>
      <c r="E1926" s="52">
        <v>1</v>
      </c>
      <c r="F1926" s="52">
        <v>0</v>
      </c>
      <c r="G1926" s="52">
        <v>0</v>
      </c>
      <c r="K1926" t="s">
        <v>2175</v>
      </c>
    </row>
    <row r="1927" spans="1:12">
      <c r="A1927" t="s">
        <v>666</v>
      </c>
      <c r="B1927" t="s">
        <v>42</v>
      </c>
      <c r="C1927" s="52">
        <v>1</v>
      </c>
      <c r="D1927" s="52">
        <v>1</v>
      </c>
      <c r="E1927" s="52">
        <v>1</v>
      </c>
      <c r="F1927" s="52">
        <v>1</v>
      </c>
      <c r="G1927" s="52">
        <v>1</v>
      </c>
    </row>
    <row r="1928" spans="1:12">
      <c r="A1928" t="s">
        <v>1409</v>
      </c>
      <c r="B1928" t="s">
        <v>42</v>
      </c>
      <c r="C1928" s="52" t="s">
        <v>107</v>
      </c>
      <c r="D1928" s="52">
        <v>1</v>
      </c>
      <c r="E1928" s="52">
        <v>1</v>
      </c>
      <c r="F1928" s="52">
        <v>1</v>
      </c>
      <c r="G1928" s="52">
        <v>1</v>
      </c>
      <c r="H1928" s="52" t="s">
        <v>2176</v>
      </c>
      <c r="J1928" t="s">
        <v>2177</v>
      </c>
      <c r="K1928" t="s">
        <v>2178</v>
      </c>
      <c r="L1928" t="s">
        <v>2179</v>
      </c>
    </row>
    <row r="1929" spans="1:12">
      <c r="A1929" t="s">
        <v>470</v>
      </c>
      <c r="B1929" t="s">
        <v>42</v>
      </c>
      <c r="C1929" s="52">
        <v>1</v>
      </c>
      <c r="D1929" s="52">
        <v>0</v>
      </c>
      <c r="E1929" s="52">
        <v>0</v>
      </c>
      <c r="F1929" s="52">
        <v>0</v>
      </c>
      <c r="G1929" s="52">
        <v>0</v>
      </c>
    </row>
    <row r="1930" spans="1:12">
      <c r="A1930" t="s">
        <v>609</v>
      </c>
      <c r="B1930" t="s">
        <v>42</v>
      </c>
      <c r="C1930" s="52" t="s">
        <v>107</v>
      </c>
      <c r="D1930" s="52">
        <v>1</v>
      </c>
      <c r="E1930" s="52">
        <v>1</v>
      </c>
      <c r="F1930" s="52">
        <v>1</v>
      </c>
      <c r="G1930" s="52">
        <v>0</v>
      </c>
      <c r="J1930" t="s">
        <v>2180</v>
      </c>
      <c r="K1930" t="s">
        <v>2181</v>
      </c>
      <c r="L1930" t="s">
        <v>2182</v>
      </c>
    </row>
    <row r="1931" spans="1:12">
      <c r="A1931" t="s">
        <v>1313</v>
      </c>
      <c r="B1931" t="s">
        <v>42</v>
      </c>
      <c r="C1931" s="52" t="s">
        <v>107</v>
      </c>
      <c r="D1931" s="52">
        <v>1</v>
      </c>
      <c r="E1931" s="52">
        <v>0</v>
      </c>
      <c r="F1931" s="52">
        <v>0</v>
      </c>
      <c r="G1931" s="52">
        <v>0</v>
      </c>
      <c r="K1931" t="s">
        <v>2183</v>
      </c>
    </row>
    <row r="1932" spans="1:12">
      <c r="A1932" t="s">
        <v>475</v>
      </c>
      <c r="B1932" t="s">
        <v>42</v>
      </c>
      <c r="C1932" s="52">
        <v>1</v>
      </c>
      <c r="D1932" s="52">
        <v>1</v>
      </c>
      <c r="E1932" s="52">
        <v>1</v>
      </c>
      <c r="F1932" s="52">
        <v>1</v>
      </c>
      <c r="G1932" s="52">
        <v>1</v>
      </c>
    </row>
    <row r="1933" spans="1:12">
      <c r="A1933" t="s">
        <v>555</v>
      </c>
      <c r="B1933" t="s">
        <v>42</v>
      </c>
      <c r="C1933" s="52" t="s">
        <v>107</v>
      </c>
      <c r="D1933" s="52">
        <v>1</v>
      </c>
      <c r="E1933" s="52">
        <v>0</v>
      </c>
      <c r="F1933" s="52">
        <v>0</v>
      </c>
      <c r="G1933" s="52">
        <v>0</v>
      </c>
    </row>
    <row r="1934" spans="1:12">
      <c r="A1934" t="s">
        <v>1318</v>
      </c>
      <c r="B1934" t="s">
        <v>42</v>
      </c>
      <c r="C1934" s="52" t="s">
        <v>107</v>
      </c>
      <c r="D1934" s="52">
        <v>1</v>
      </c>
      <c r="E1934" s="52">
        <v>0</v>
      </c>
      <c r="F1934" s="52">
        <v>0</v>
      </c>
      <c r="G1934" s="52">
        <v>0</v>
      </c>
      <c r="K1934" t="s">
        <v>2184</v>
      </c>
    </row>
    <row r="1935" spans="1:12">
      <c r="A1935" t="s">
        <v>479</v>
      </c>
      <c r="B1935" t="s">
        <v>42</v>
      </c>
      <c r="C1935" s="52" t="s">
        <v>107</v>
      </c>
      <c r="D1935" s="52">
        <v>1</v>
      </c>
      <c r="E1935" s="52">
        <v>1</v>
      </c>
      <c r="F1935" s="52">
        <v>1</v>
      </c>
      <c r="G1935" s="52">
        <v>0</v>
      </c>
      <c r="K1935" t="s">
        <v>2185</v>
      </c>
    </row>
    <row r="1936" spans="1:12">
      <c r="A1936" t="s">
        <v>672</v>
      </c>
      <c r="B1936" t="s">
        <v>42</v>
      </c>
      <c r="C1936" s="52" t="s">
        <v>107</v>
      </c>
      <c r="D1936" s="52">
        <v>1</v>
      </c>
      <c r="E1936" s="52">
        <v>1</v>
      </c>
      <c r="F1936" s="52">
        <v>1</v>
      </c>
      <c r="G1936" s="52">
        <v>1</v>
      </c>
      <c r="H1936" s="52" t="s">
        <v>2186</v>
      </c>
      <c r="J1936" t="s">
        <v>2187</v>
      </c>
      <c r="K1936" t="s">
        <v>2188</v>
      </c>
    </row>
    <row r="1937" spans="1:12">
      <c r="A1937" t="s">
        <v>1320</v>
      </c>
      <c r="B1937" t="s">
        <v>42</v>
      </c>
      <c r="C1937" s="52">
        <v>1</v>
      </c>
      <c r="D1937" s="52">
        <v>0</v>
      </c>
      <c r="E1937" s="52">
        <v>0</v>
      </c>
      <c r="F1937" s="52">
        <v>0</v>
      </c>
      <c r="G1937" s="52">
        <v>0</v>
      </c>
    </row>
    <row r="1938" spans="1:12">
      <c r="A1938" t="s">
        <v>480</v>
      </c>
      <c r="B1938" t="s">
        <v>42</v>
      </c>
      <c r="C1938" s="52">
        <v>1</v>
      </c>
      <c r="D1938" s="52">
        <v>1</v>
      </c>
      <c r="E1938" s="52">
        <v>0</v>
      </c>
      <c r="F1938" s="52">
        <v>0</v>
      </c>
      <c r="G1938" s="52">
        <v>1</v>
      </c>
      <c r="L1938" t="s">
        <v>481</v>
      </c>
    </row>
    <row r="1939" spans="1:12">
      <c r="A1939" t="s">
        <v>480</v>
      </c>
      <c r="B1939" t="s">
        <v>42</v>
      </c>
      <c r="C1939" s="52" t="s">
        <v>107</v>
      </c>
      <c r="D1939" s="52" t="s">
        <v>107</v>
      </c>
      <c r="E1939" s="52">
        <v>1</v>
      </c>
      <c r="F1939" s="52">
        <v>0</v>
      </c>
      <c r="G1939" s="52">
        <v>0</v>
      </c>
      <c r="K1939" t="s">
        <v>2189</v>
      </c>
      <c r="L1939" t="s">
        <v>483</v>
      </c>
    </row>
    <row r="1940" spans="1:12">
      <c r="A1940" t="s">
        <v>480</v>
      </c>
      <c r="B1940" t="s">
        <v>42</v>
      </c>
      <c r="C1940" s="52" t="s">
        <v>107</v>
      </c>
      <c r="D1940" s="52" t="s">
        <v>107</v>
      </c>
      <c r="E1940" s="52" t="s">
        <v>107</v>
      </c>
      <c r="F1940" s="52">
        <v>1</v>
      </c>
      <c r="G1940" s="52">
        <v>0</v>
      </c>
    </row>
    <row r="1941" spans="1:12">
      <c r="A1941" t="s">
        <v>612</v>
      </c>
      <c r="B1941" t="s">
        <v>42</v>
      </c>
      <c r="C1941" s="52">
        <v>1</v>
      </c>
      <c r="D1941" s="52">
        <v>1</v>
      </c>
      <c r="E1941" s="52">
        <v>1</v>
      </c>
      <c r="F1941" s="52">
        <v>1</v>
      </c>
      <c r="G1941" s="52">
        <v>1</v>
      </c>
      <c r="K1941" t="s">
        <v>2190</v>
      </c>
    </row>
    <row r="1942" spans="1:12">
      <c r="A1942" t="s">
        <v>484</v>
      </c>
      <c r="B1942" t="s">
        <v>42</v>
      </c>
      <c r="C1942" s="52" t="s">
        <v>107</v>
      </c>
      <c r="D1942" s="52">
        <v>1</v>
      </c>
      <c r="E1942" s="52">
        <v>0</v>
      </c>
      <c r="F1942" s="52">
        <v>0</v>
      </c>
      <c r="G1942" s="52">
        <v>1</v>
      </c>
    </row>
    <row r="1943" spans="1:12">
      <c r="A1943" t="s">
        <v>2191</v>
      </c>
      <c r="B1943" t="s">
        <v>42</v>
      </c>
      <c r="C1943" s="52" t="s">
        <v>107</v>
      </c>
      <c r="D1943" s="52" t="s">
        <v>107</v>
      </c>
      <c r="E1943" s="52">
        <v>1</v>
      </c>
      <c r="F1943" s="52">
        <v>1</v>
      </c>
      <c r="G1943" s="52">
        <v>0</v>
      </c>
      <c r="J1943" t="s">
        <v>2192</v>
      </c>
      <c r="K1943" t="s">
        <v>2193</v>
      </c>
    </row>
    <row r="1944" spans="1:12">
      <c r="A1944" t="s">
        <v>558</v>
      </c>
      <c r="B1944" t="s">
        <v>42</v>
      </c>
      <c r="C1944" s="52" t="s">
        <v>107</v>
      </c>
      <c r="D1944" s="52" t="s">
        <v>107</v>
      </c>
      <c r="E1944" s="52">
        <v>1</v>
      </c>
      <c r="F1944" s="52">
        <v>0</v>
      </c>
      <c r="G1944" s="52">
        <v>0</v>
      </c>
      <c r="K1944" t="s">
        <v>2194</v>
      </c>
    </row>
    <row r="1945" spans="1:12">
      <c r="A1945" s="5" t="s">
        <v>558</v>
      </c>
      <c r="B1945" t="s">
        <v>42</v>
      </c>
      <c r="C1945" s="52" t="s">
        <v>107</v>
      </c>
      <c r="D1945" s="52" t="s">
        <v>107</v>
      </c>
      <c r="E1945" s="52" t="s">
        <v>107</v>
      </c>
      <c r="F1945" s="52" t="s">
        <v>107</v>
      </c>
      <c r="G1945" s="52">
        <v>1</v>
      </c>
      <c r="H1945" s="63" t="s">
        <v>2195</v>
      </c>
    </row>
    <row r="1946" spans="1:12">
      <c r="A1946" t="s">
        <v>792</v>
      </c>
      <c r="B1946" s="11" t="s">
        <v>42</v>
      </c>
      <c r="C1946" s="52" t="s">
        <v>107</v>
      </c>
      <c r="D1946" s="52">
        <v>1</v>
      </c>
      <c r="E1946" s="52">
        <v>1</v>
      </c>
      <c r="F1946" s="52">
        <v>0</v>
      </c>
      <c r="G1946" s="52">
        <v>0</v>
      </c>
      <c r="K1946" t="s">
        <v>2196</v>
      </c>
      <c r="L1946" t="s">
        <v>2197</v>
      </c>
    </row>
    <row r="1947" spans="1:12">
      <c r="A1947" t="s">
        <v>485</v>
      </c>
      <c r="B1947" t="s">
        <v>42</v>
      </c>
      <c r="C1947" s="52" t="s">
        <v>107</v>
      </c>
      <c r="D1947" s="52">
        <v>1</v>
      </c>
      <c r="E1947" s="52">
        <v>1</v>
      </c>
      <c r="F1947" s="52">
        <v>0</v>
      </c>
      <c r="G1947" s="52">
        <v>0</v>
      </c>
      <c r="K1947" t="s">
        <v>2198</v>
      </c>
    </row>
    <row r="1948" spans="1:12">
      <c r="A1948" t="s">
        <v>488</v>
      </c>
      <c r="B1948" t="s">
        <v>42</v>
      </c>
      <c r="C1948" s="52" t="s">
        <v>107</v>
      </c>
      <c r="D1948" s="52" t="s">
        <v>107</v>
      </c>
      <c r="E1948" s="52" t="s">
        <v>107</v>
      </c>
      <c r="F1948" s="52">
        <v>1</v>
      </c>
      <c r="G1948" s="52">
        <v>0</v>
      </c>
      <c r="J1948" t="s">
        <v>2199</v>
      </c>
    </row>
    <row r="1949" spans="1:12">
      <c r="A1949" t="s">
        <v>679</v>
      </c>
      <c r="B1949" t="s">
        <v>42</v>
      </c>
      <c r="C1949" s="52" t="s">
        <v>107</v>
      </c>
      <c r="D1949" s="52" t="s">
        <v>107</v>
      </c>
      <c r="E1949" s="52">
        <v>1</v>
      </c>
      <c r="F1949" s="52">
        <v>1</v>
      </c>
      <c r="G1949" s="52">
        <v>1</v>
      </c>
      <c r="K1949" t="s">
        <v>2200</v>
      </c>
    </row>
    <row r="1950" spans="1:12">
      <c r="A1950" t="s">
        <v>859</v>
      </c>
      <c r="B1950" t="s">
        <v>42</v>
      </c>
      <c r="C1950" s="52" t="s">
        <v>107</v>
      </c>
      <c r="D1950" s="52" t="s">
        <v>107</v>
      </c>
      <c r="E1950" s="52">
        <v>1</v>
      </c>
      <c r="F1950" s="52">
        <v>0</v>
      </c>
      <c r="G1950" s="52">
        <v>1</v>
      </c>
      <c r="K1950" t="s">
        <v>2201</v>
      </c>
    </row>
    <row r="1951" spans="1:12">
      <c r="A1951" t="s">
        <v>561</v>
      </c>
      <c r="B1951" t="s">
        <v>76</v>
      </c>
      <c r="C1951" s="52">
        <v>1</v>
      </c>
      <c r="D1951" s="52">
        <v>1</v>
      </c>
      <c r="E1951" s="52">
        <v>1</v>
      </c>
      <c r="F1951" s="52">
        <v>1</v>
      </c>
      <c r="G1951" s="52">
        <v>1</v>
      </c>
      <c r="K1951" t="s">
        <v>2202</v>
      </c>
    </row>
    <row r="1952" spans="1:12">
      <c r="A1952" t="s">
        <v>2203</v>
      </c>
      <c r="B1952" t="s">
        <v>76</v>
      </c>
      <c r="C1952" s="52">
        <v>1</v>
      </c>
      <c r="D1952" s="52">
        <v>0</v>
      </c>
      <c r="E1952" s="52">
        <v>0</v>
      </c>
      <c r="F1952" s="52">
        <v>0</v>
      </c>
      <c r="G1952" s="52">
        <v>0</v>
      </c>
    </row>
    <row r="1953" spans="1:11">
      <c r="A1953" t="s">
        <v>385</v>
      </c>
      <c r="B1953" t="s">
        <v>76</v>
      </c>
      <c r="C1953" s="52">
        <v>1</v>
      </c>
      <c r="D1953" s="52">
        <v>1</v>
      </c>
      <c r="E1953" s="52">
        <v>1</v>
      </c>
      <c r="F1953" s="52">
        <v>1</v>
      </c>
      <c r="G1953" s="52">
        <v>0</v>
      </c>
    </row>
    <row r="1954" spans="1:11">
      <c r="A1954" t="s">
        <v>1621</v>
      </c>
      <c r="B1954" t="s">
        <v>76</v>
      </c>
      <c r="C1954" s="52" t="s">
        <v>107</v>
      </c>
      <c r="D1954" s="52">
        <v>1</v>
      </c>
      <c r="E1954" s="52">
        <v>1</v>
      </c>
      <c r="F1954" s="52">
        <v>1</v>
      </c>
      <c r="G1954" s="52">
        <v>1</v>
      </c>
      <c r="J1954" t="s">
        <v>2204</v>
      </c>
      <c r="K1954" t="s">
        <v>2205</v>
      </c>
    </row>
    <row r="1955" spans="1:11">
      <c r="A1955" t="s">
        <v>389</v>
      </c>
      <c r="B1955" t="s">
        <v>76</v>
      </c>
      <c r="C1955" s="52">
        <v>1</v>
      </c>
      <c r="D1955" s="52">
        <v>1</v>
      </c>
      <c r="E1955" s="52">
        <v>0</v>
      </c>
      <c r="F1955" s="52">
        <v>0</v>
      </c>
      <c r="G1955" s="52">
        <v>0</v>
      </c>
    </row>
    <row r="1956" spans="1:11">
      <c r="A1956" t="s">
        <v>570</v>
      </c>
      <c r="B1956" t="s">
        <v>76</v>
      </c>
      <c r="C1956" s="52" t="s">
        <v>107</v>
      </c>
      <c r="D1956" s="52" t="s">
        <v>107</v>
      </c>
      <c r="E1956" s="52">
        <v>1</v>
      </c>
      <c r="F1956" s="52">
        <v>1</v>
      </c>
      <c r="G1956" s="52">
        <v>1</v>
      </c>
      <c r="K1956" t="s">
        <v>2206</v>
      </c>
    </row>
    <row r="1957" spans="1:11">
      <c r="A1957" t="s">
        <v>501</v>
      </c>
      <c r="B1957" t="s">
        <v>76</v>
      </c>
      <c r="C1957" s="52" t="s">
        <v>107</v>
      </c>
      <c r="D1957" s="52">
        <v>1</v>
      </c>
      <c r="E1957" s="52">
        <v>1</v>
      </c>
      <c r="F1957" s="52">
        <v>0</v>
      </c>
      <c r="G1957" s="52">
        <v>0</v>
      </c>
      <c r="K1957" t="s">
        <v>2207</v>
      </c>
    </row>
    <row r="1958" spans="1:11">
      <c r="A1958" t="s">
        <v>1674</v>
      </c>
      <c r="B1958" t="s">
        <v>76</v>
      </c>
      <c r="C1958" s="52" t="s">
        <v>107</v>
      </c>
      <c r="D1958" s="52" t="s">
        <v>107</v>
      </c>
      <c r="E1958" s="52" t="s">
        <v>107</v>
      </c>
      <c r="F1958" s="52">
        <v>1</v>
      </c>
      <c r="G1958" s="52">
        <v>1</v>
      </c>
      <c r="J1958" t="s">
        <v>2208</v>
      </c>
    </row>
    <row r="1959" spans="1:11">
      <c r="A1959" t="s">
        <v>399</v>
      </c>
      <c r="B1959" t="s">
        <v>76</v>
      </c>
      <c r="C1959" s="52">
        <v>1</v>
      </c>
      <c r="D1959" s="52">
        <v>1</v>
      </c>
      <c r="E1959" s="52">
        <v>1</v>
      </c>
      <c r="F1959" s="52">
        <v>1</v>
      </c>
      <c r="G1959" s="52">
        <v>1</v>
      </c>
    </row>
    <row r="1960" spans="1:11">
      <c r="A1960" t="s">
        <v>400</v>
      </c>
      <c r="B1960" t="s">
        <v>76</v>
      </c>
      <c r="C1960" s="52">
        <v>1</v>
      </c>
      <c r="D1960" s="52">
        <v>1</v>
      </c>
      <c r="E1960" s="52">
        <v>1</v>
      </c>
      <c r="F1960" s="52">
        <v>1</v>
      </c>
      <c r="G1960" s="52">
        <v>1</v>
      </c>
      <c r="K1960" t="s">
        <v>2209</v>
      </c>
    </row>
    <row r="1961" spans="1:11">
      <c r="A1961" t="s">
        <v>403</v>
      </c>
      <c r="B1961" t="s">
        <v>76</v>
      </c>
      <c r="C1961" s="52">
        <v>1</v>
      </c>
      <c r="D1961" s="52">
        <v>1</v>
      </c>
      <c r="E1961" s="52">
        <v>0</v>
      </c>
      <c r="F1961" s="52">
        <v>0</v>
      </c>
      <c r="G1961" s="52">
        <v>0</v>
      </c>
    </row>
    <row r="1962" spans="1:11">
      <c r="A1962" t="s">
        <v>408</v>
      </c>
      <c r="B1962" t="s">
        <v>76</v>
      </c>
      <c r="C1962" s="52" t="s">
        <v>107</v>
      </c>
      <c r="D1962" s="52">
        <v>1</v>
      </c>
      <c r="E1962" s="52">
        <v>1</v>
      </c>
      <c r="F1962" s="52">
        <v>0</v>
      </c>
      <c r="G1962" s="52">
        <v>0</v>
      </c>
    </row>
    <row r="1963" spans="1:11">
      <c r="A1963" t="s">
        <v>515</v>
      </c>
      <c r="B1963" t="s">
        <v>76</v>
      </c>
      <c r="C1963" s="52" t="s">
        <v>107</v>
      </c>
      <c r="D1963" s="52">
        <v>1</v>
      </c>
      <c r="E1963" s="52">
        <v>1</v>
      </c>
      <c r="F1963" s="52">
        <v>1</v>
      </c>
      <c r="G1963" s="52">
        <v>1</v>
      </c>
    </row>
    <row r="1964" spans="1:11">
      <c r="A1964" t="s">
        <v>520</v>
      </c>
      <c r="B1964" t="s">
        <v>76</v>
      </c>
      <c r="C1964" s="52" t="s">
        <v>107</v>
      </c>
      <c r="D1964" s="52">
        <v>1</v>
      </c>
      <c r="E1964" s="52">
        <v>0</v>
      </c>
      <c r="F1964" s="52">
        <v>1</v>
      </c>
      <c r="G1964" s="52">
        <v>0</v>
      </c>
      <c r="J1964" t="s">
        <v>2210</v>
      </c>
      <c r="K1964" t="s">
        <v>2211</v>
      </c>
    </row>
    <row r="1965" spans="1:11">
      <c r="A1965" t="s">
        <v>1494</v>
      </c>
      <c r="B1965" t="s">
        <v>76</v>
      </c>
      <c r="C1965" s="52" t="s">
        <v>107</v>
      </c>
      <c r="D1965" s="52" t="s">
        <v>107</v>
      </c>
      <c r="E1965" s="52">
        <v>1</v>
      </c>
      <c r="F1965" s="52">
        <v>1</v>
      </c>
      <c r="G1965" s="52">
        <v>1</v>
      </c>
      <c r="J1965" t="s">
        <v>2212</v>
      </c>
      <c r="K1965" t="s">
        <v>2213</v>
      </c>
    </row>
    <row r="1966" spans="1:11">
      <c r="A1966" t="s">
        <v>709</v>
      </c>
      <c r="B1966" t="s">
        <v>76</v>
      </c>
      <c r="C1966" s="52">
        <v>1</v>
      </c>
      <c r="D1966" s="52">
        <v>1</v>
      </c>
      <c r="E1966" s="52">
        <v>1</v>
      </c>
      <c r="F1966" s="52">
        <v>1</v>
      </c>
      <c r="G1966" s="52">
        <v>1</v>
      </c>
    </row>
    <row r="1967" spans="1:11">
      <c r="A1967" t="s">
        <v>711</v>
      </c>
      <c r="B1967" t="s">
        <v>76</v>
      </c>
      <c r="C1967" s="52" t="s">
        <v>107</v>
      </c>
      <c r="D1967" s="52">
        <v>1</v>
      </c>
      <c r="E1967" s="52">
        <v>1</v>
      </c>
      <c r="F1967" s="52">
        <v>1</v>
      </c>
      <c r="G1967" s="52">
        <v>1</v>
      </c>
    </row>
    <row r="1968" spans="1:11">
      <c r="A1968" t="s">
        <v>2214</v>
      </c>
      <c r="B1968" t="s">
        <v>76</v>
      </c>
      <c r="C1968" s="52">
        <v>1</v>
      </c>
      <c r="D1968" s="52">
        <v>1</v>
      </c>
      <c r="E1968" s="52">
        <v>1</v>
      </c>
      <c r="F1968" s="52">
        <v>1</v>
      </c>
      <c r="G1968" s="52">
        <v>1</v>
      </c>
    </row>
    <row r="1969" spans="1:12">
      <c r="A1969" t="s">
        <v>1574</v>
      </c>
      <c r="B1969" t="s">
        <v>76</v>
      </c>
      <c r="C1969" s="52">
        <v>1</v>
      </c>
      <c r="D1969" s="52">
        <v>1</v>
      </c>
      <c r="E1969" s="52">
        <v>0</v>
      </c>
      <c r="F1969" s="52">
        <v>0</v>
      </c>
      <c r="G1969" s="52">
        <v>0</v>
      </c>
    </row>
    <row r="1970" spans="1:12">
      <c r="A1970" t="s">
        <v>419</v>
      </c>
      <c r="B1970" t="s">
        <v>76</v>
      </c>
      <c r="C1970" s="52">
        <v>1</v>
      </c>
      <c r="D1970" s="52">
        <v>1</v>
      </c>
      <c r="E1970" s="52">
        <v>1</v>
      </c>
      <c r="F1970" s="52">
        <v>1</v>
      </c>
      <c r="G1970" s="52">
        <v>0</v>
      </c>
    </row>
    <row r="1971" spans="1:12">
      <c r="A1971" t="s">
        <v>421</v>
      </c>
      <c r="B1971" t="s">
        <v>76</v>
      </c>
      <c r="C1971" s="52">
        <v>1</v>
      </c>
      <c r="D1971" s="52">
        <v>1</v>
      </c>
      <c r="E1971" s="52">
        <v>1</v>
      </c>
      <c r="F1971" s="52">
        <v>1</v>
      </c>
      <c r="G1971" s="52">
        <v>1</v>
      </c>
    </row>
    <row r="1972" spans="1:12">
      <c r="A1972" t="s">
        <v>422</v>
      </c>
      <c r="B1972" t="s">
        <v>76</v>
      </c>
      <c r="C1972" s="52">
        <v>1</v>
      </c>
      <c r="D1972" s="52">
        <v>1</v>
      </c>
      <c r="E1972" s="52">
        <v>1</v>
      </c>
      <c r="F1972" s="52">
        <v>1</v>
      </c>
      <c r="G1972" s="52">
        <v>1</v>
      </c>
    </row>
    <row r="1973" spans="1:12">
      <c r="A1973" t="s">
        <v>1188</v>
      </c>
      <c r="B1973" t="s">
        <v>76</v>
      </c>
      <c r="C1973" s="52">
        <v>1</v>
      </c>
      <c r="D1973" s="52">
        <v>0</v>
      </c>
      <c r="E1973" s="52">
        <v>0</v>
      </c>
      <c r="F1973" s="52">
        <v>0</v>
      </c>
      <c r="G1973" s="52">
        <v>0</v>
      </c>
    </row>
    <row r="1974" spans="1:12">
      <c r="A1974" t="s">
        <v>423</v>
      </c>
      <c r="B1974" t="s">
        <v>76</v>
      </c>
      <c r="C1974" s="52" t="s">
        <v>107</v>
      </c>
      <c r="D1974" s="52">
        <v>1</v>
      </c>
      <c r="E1974" s="52">
        <v>1</v>
      </c>
      <c r="F1974" s="52">
        <v>1</v>
      </c>
      <c r="G1974" s="52">
        <v>1</v>
      </c>
    </row>
    <row r="1975" spans="1:12">
      <c r="A1975" t="s">
        <v>821</v>
      </c>
      <c r="B1975" t="s">
        <v>76</v>
      </c>
      <c r="C1975" s="52">
        <v>1</v>
      </c>
      <c r="D1975" s="52">
        <v>1</v>
      </c>
      <c r="E1975" s="52">
        <v>1</v>
      </c>
      <c r="F1975" s="52">
        <v>1</v>
      </c>
      <c r="G1975" s="52">
        <v>0</v>
      </c>
    </row>
    <row r="1976" spans="1:12">
      <c r="A1976" t="s">
        <v>719</v>
      </c>
      <c r="B1976" t="s">
        <v>76</v>
      </c>
      <c r="C1976" s="52" t="s">
        <v>107</v>
      </c>
      <c r="D1976" s="52" t="s">
        <v>107</v>
      </c>
      <c r="E1976" s="52">
        <v>1</v>
      </c>
      <c r="F1976" s="52">
        <v>1</v>
      </c>
      <c r="G1976" s="52">
        <v>1</v>
      </c>
      <c r="K1976" t="s">
        <v>2215</v>
      </c>
    </row>
    <row r="1977" spans="1:12">
      <c r="A1977" t="s">
        <v>424</v>
      </c>
      <c r="B1977" t="s">
        <v>76</v>
      </c>
      <c r="C1977" s="52">
        <v>1</v>
      </c>
      <c r="D1977" s="52">
        <v>1</v>
      </c>
      <c r="E1977" s="52">
        <v>1</v>
      </c>
      <c r="F1977" s="52">
        <v>1</v>
      </c>
      <c r="G1977" s="52">
        <v>1</v>
      </c>
    </row>
    <row r="1978" spans="1:12">
      <c r="A1978" t="s">
        <v>435</v>
      </c>
      <c r="B1978" t="s">
        <v>76</v>
      </c>
      <c r="C1978" s="52">
        <v>1</v>
      </c>
      <c r="D1978" s="52">
        <v>1</v>
      </c>
      <c r="E1978" s="52">
        <v>1</v>
      </c>
      <c r="F1978" s="52">
        <v>1</v>
      </c>
      <c r="G1978" s="52">
        <v>1</v>
      </c>
      <c r="I1978" s="52" t="s">
        <v>824</v>
      </c>
      <c r="L1978" t="s">
        <v>1016</v>
      </c>
    </row>
    <row r="1979" spans="1:12">
      <c r="A1979" t="s">
        <v>439</v>
      </c>
      <c r="B1979" t="s">
        <v>76</v>
      </c>
      <c r="C1979" s="52" t="s">
        <v>107</v>
      </c>
      <c r="D1979" s="52" t="s">
        <v>107</v>
      </c>
      <c r="E1979" s="52">
        <v>1</v>
      </c>
      <c r="F1979" s="52">
        <v>1</v>
      </c>
      <c r="G1979" s="52">
        <v>1</v>
      </c>
      <c r="K1979" t="s">
        <v>2216</v>
      </c>
    </row>
    <row r="1980" spans="1:12">
      <c r="A1980" t="s">
        <v>440</v>
      </c>
      <c r="B1980" t="s">
        <v>76</v>
      </c>
      <c r="C1980" s="52">
        <v>1</v>
      </c>
      <c r="D1980" s="52">
        <v>1</v>
      </c>
      <c r="E1980" s="52">
        <v>1</v>
      </c>
      <c r="F1980" s="52">
        <v>1</v>
      </c>
      <c r="G1980" s="52">
        <v>1</v>
      </c>
    </row>
    <row r="1981" spans="1:12">
      <c r="A1981" t="s">
        <v>2217</v>
      </c>
      <c r="B1981" t="s">
        <v>76</v>
      </c>
      <c r="C1981" s="52" t="s">
        <v>107</v>
      </c>
      <c r="D1981" s="52" t="s">
        <v>107</v>
      </c>
      <c r="E1981" s="52" t="s">
        <v>107</v>
      </c>
      <c r="F1981" s="52">
        <v>1</v>
      </c>
      <c r="G1981" s="52">
        <v>0</v>
      </c>
      <c r="J1981" t="s">
        <v>2218</v>
      </c>
    </row>
    <row r="1982" spans="1:12">
      <c r="A1982" t="s">
        <v>445</v>
      </c>
      <c r="B1982" t="s">
        <v>76</v>
      </c>
      <c r="C1982" s="52">
        <v>1</v>
      </c>
      <c r="D1982" s="52">
        <v>1</v>
      </c>
      <c r="E1982" s="52">
        <v>1</v>
      </c>
      <c r="F1982" s="52">
        <v>0</v>
      </c>
      <c r="G1982" s="52">
        <v>1</v>
      </c>
      <c r="L1982" t="s">
        <v>1170</v>
      </c>
    </row>
    <row r="1983" spans="1:12">
      <c r="A1983" t="s">
        <v>446</v>
      </c>
      <c r="B1983" t="s">
        <v>76</v>
      </c>
      <c r="C1983" s="52">
        <v>1</v>
      </c>
      <c r="D1983" s="52">
        <v>1</v>
      </c>
      <c r="E1983" s="52">
        <v>1</v>
      </c>
      <c r="F1983" s="52">
        <v>1</v>
      </c>
      <c r="G1983" s="52">
        <v>0</v>
      </c>
    </row>
    <row r="1984" spans="1:12">
      <c r="A1984" t="s">
        <v>589</v>
      </c>
      <c r="B1984" t="s">
        <v>76</v>
      </c>
      <c r="C1984" s="52">
        <v>1</v>
      </c>
      <c r="D1984" s="52">
        <v>1</v>
      </c>
      <c r="E1984" s="52">
        <v>1</v>
      </c>
      <c r="F1984" s="52">
        <v>0</v>
      </c>
      <c r="G1984" s="52">
        <v>0</v>
      </c>
    </row>
    <row r="1985" spans="1:12">
      <c r="A1985" t="s">
        <v>2219</v>
      </c>
      <c r="B1985" t="s">
        <v>76</v>
      </c>
      <c r="C1985" s="52">
        <v>1</v>
      </c>
      <c r="D1985" s="52">
        <v>1</v>
      </c>
      <c r="E1985" s="52">
        <v>1</v>
      </c>
      <c r="F1985" s="52">
        <v>1</v>
      </c>
      <c r="G1985" s="52">
        <v>1</v>
      </c>
      <c r="J1985" t="s">
        <v>2220</v>
      </c>
      <c r="K1985" t="s">
        <v>2221</v>
      </c>
      <c r="L1985" t="s">
        <v>2222</v>
      </c>
    </row>
    <row r="1986" spans="1:12">
      <c r="A1986" t="s">
        <v>1282</v>
      </c>
      <c r="B1986" t="s">
        <v>76</v>
      </c>
      <c r="C1986" s="52">
        <v>1</v>
      </c>
      <c r="D1986" s="52">
        <v>1</v>
      </c>
      <c r="E1986" s="52">
        <v>0</v>
      </c>
      <c r="F1986" s="52">
        <v>0</v>
      </c>
      <c r="G1986" s="52">
        <v>0</v>
      </c>
    </row>
    <row r="1987" spans="1:12">
      <c r="A1987" t="s">
        <v>2223</v>
      </c>
      <c r="B1987" t="s">
        <v>76</v>
      </c>
      <c r="C1987" s="52" t="s">
        <v>107</v>
      </c>
      <c r="D1987" s="52">
        <v>1</v>
      </c>
      <c r="E1987" s="52">
        <v>0</v>
      </c>
      <c r="F1987" s="52">
        <v>0</v>
      </c>
      <c r="G1987" s="52">
        <v>0</v>
      </c>
      <c r="K1987" t="s">
        <v>2224</v>
      </c>
    </row>
    <row r="1988" spans="1:12">
      <c r="A1988" t="s">
        <v>2033</v>
      </c>
      <c r="B1988" t="s">
        <v>76</v>
      </c>
      <c r="C1988" s="52">
        <v>1</v>
      </c>
      <c r="D1988" s="52">
        <v>1</v>
      </c>
      <c r="E1988" s="52">
        <v>1</v>
      </c>
      <c r="F1988" s="52">
        <v>1</v>
      </c>
      <c r="G1988" s="52">
        <v>0</v>
      </c>
      <c r="K1988" t="s">
        <v>2225</v>
      </c>
    </row>
    <row r="1989" spans="1:12">
      <c r="A1989" t="s">
        <v>2226</v>
      </c>
      <c r="B1989" t="s">
        <v>76</v>
      </c>
      <c r="C1989" s="52" t="s">
        <v>107</v>
      </c>
      <c r="D1989" s="52">
        <v>1</v>
      </c>
      <c r="E1989" s="52">
        <v>0</v>
      </c>
      <c r="F1989" s="52">
        <v>0</v>
      </c>
      <c r="G1989" s="52">
        <v>0</v>
      </c>
      <c r="K1989" t="s">
        <v>2227</v>
      </c>
    </row>
    <row r="1990" spans="1:12">
      <c r="A1990" t="s">
        <v>452</v>
      </c>
      <c r="B1990" t="s">
        <v>76</v>
      </c>
      <c r="C1990" s="52">
        <v>1</v>
      </c>
      <c r="D1990" s="52">
        <v>1</v>
      </c>
      <c r="E1990" s="52">
        <v>1</v>
      </c>
      <c r="F1990" s="52">
        <v>1</v>
      </c>
      <c r="G1990" s="52">
        <v>1</v>
      </c>
    </row>
    <row r="1991" spans="1:12">
      <c r="A1991" t="s">
        <v>540</v>
      </c>
      <c r="B1991" t="s">
        <v>76</v>
      </c>
      <c r="C1991" s="52">
        <v>1</v>
      </c>
      <c r="D1991" s="52">
        <v>1</v>
      </c>
      <c r="E1991" s="52">
        <v>1</v>
      </c>
      <c r="F1991" s="52">
        <v>1</v>
      </c>
      <c r="G1991" s="52">
        <v>1</v>
      </c>
    </row>
    <row r="1992" spans="1:12">
      <c r="A1992" t="s">
        <v>740</v>
      </c>
      <c r="B1992" t="s">
        <v>76</v>
      </c>
      <c r="C1992" s="52" t="s">
        <v>107</v>
      </c>
      <c r="D1992" s="52" t="s">
        <v>107</v>
      </c>
      <c r="E1992" s="52">
        <v>1</v>
      </c>
      <c r="F1992" s="52">
        <v>0</v>
      </c>
      <c r="G1992" s="52">
        <v>0</v>
      </c>
      <c r="K1992" t="s">
        <v>2228</v>
      </c>
      <c r="L1992" t="s">
        <v>741</v>
      </c>
    </row>
    <row r="1993" spans="1:12">
      <c r="A1993" t="s">
        <v>742</v>
      </c>
      <c r="B1993" t="s">
        <v>76</v>
      </c>
      <c r="C1993" s="52" t="s">
        <v>107</v>
      </c>
      <c r="D1993" s="52">
        <v>1</v>
      </c>
      <c r="E1993" s="52">
        <v>1</v>
      </c>
      <c r="F1993" s="52">
        <v>1</v>
      </c>
      <c r="G1993" s="52">
        <v>0</v>
      </c>
    </row>
    <row r="1994" spans="1:12">
      <c r="A1994" t="s">
        <v>605</v>
      </c>
      <c r="B1994" t="s">
        <v>76</v>
      </c>
      <c r="C1994" s="52" t="s">
        <v>107</v>
      </c>
      <c r="D1994" s="52" t="s">
        <v>107</v>
      </c>
      <c r="E1994" s="52">
        <v>1</v>
      </c>
      <c r="F1994" s="52">
        <v>1</v>
      </c>
      <c r="G1994" s="52">
        <v>1</v>
      </c>
      <c r="J1994" t="s">
        <v>2229</v>
      </c>
      <c r="K1994" t="s">
        <v>2230</v>
      </c>
    </row>
    <row r="1995" spans="1:12">
      <c r="A1995" t="s">
        <v>745</v>
      </c>
      <c r="B1995" t="s">
        <v>76</v>
      </c>
      <c r="C1995" s="52" t="s">
        <v>107</v>
      </c>
      <c r="D1995" s="52">
        <v>1</v>
      </c>
      <c r="E1995" s="52">
        <v>1</v>
      </c>
      <c r="F1995" s="52">
        <v>1</v>
      </c>
      <c r="G1995" s="52">
        <v>0</v>
      </c>
    </row>
    <row r="1996" spans="1:12">
      <c r="A1996" t="s">
        <v>746</v>
      </c>
      <c r="B1996" t="s">
        <v>76</v>
      </c>
      <c r="C1996" s="52">
        <v>1</v>
      </c>
      <c r="D1996" s="52">
        <v>1</v>
      </c>
      <c r="E1996" s="52">
        <v>1</v>
      </c>
      <c r="F1996" s="52">
        <v>1</v>
      </c>
      <c r="G1996" s="52">
        <v>0</v>
      </c>
      <c r="J1996" t="s">
        <v>2231</v>
      </c>
      <c r="L1996" t="s">
        <v>2232</v>
      </c>
    </row>
    <row r="1997" spans="1:12">
      <c r="A1997" t="s">
        <v>456</v>
      </c>
      <c r="B1997" t="s">
        <v>76</v>
      </c>
      <c r="C1997" s="52" t="s">
        <v>107</v>
      </c>
      <c r="D1997" s="52">
        <v>1</v>
      </c>
      <c r="E1997" s="52">
        <v>0</v>
      </c>
      <c r="F1997" s="52">
        <v>1</v>
      </c>
      <c r="G1997" s="52">
        <v>0</v>
      </c>
    </row>
    <row r="1998" spans="1:12">
      <c r="A1998" t="s">
        <v>2233</v>
      </c>
      <c r="B1998" t="s">
        <v>76</v>
      </c>
      <c r="C1998" s="52" t="s">
        <v>107</v>
      </c>
      <c r="D1998" s="52" t="s">
        <v>107</v>
      </c>
      <c r="E1998" s="52">
        <v>1</v>
      </c>
      <c r="F1998" s="52">
        <v>0</v>
      </c>
      <c r="G1998" s="52">
        <v>0</v>
      </c>
      <c r="K1998" t="s">
        <v>2234</v>
      </c>
    </row>
    <row r="1999" spans="1:12">
      <c r="A1999" t="s">
        <v>465</v>
      </c>
      <c r="B1999" t="s">
        <v>76</v>
      </c>
      <c r="C1999" s="52" t="s">
        <v>107</v>
      </c>
      <c r="D1999" s="52" t="s">
        <v>107</v>
      </c>
      <c r="E1999" s="52">
        <v>1</v>
      </c>
      <c r="F1999" s="52">
        <v>1</v>
      </c>
      <c r="G1999" s="52">
        <v>0</v>
      </c>
      <c r="K1999" t="s">
        <v>2235</v>
      </c>
    </row>
    <row r="2000" spans="1:12">
      <c r="A2000" t="s">
        <v>544</v>
      </c>
      <c r="B2000" t="s">
        <v>76</v>
      </c>
      <c r="C2000" s="52" t="s">
        <v>107</v>
      </c>
      <c r="D2000" s="52" t="s">
        <v>107</v>
      </c>
      <c r="E2000" s="52">
        <v>1</v>
      </c>
      <c r="F2000" s="52">
        <v>0</v>
      </c>
      <c r="G2000" s="52">
        <v>0</v>
      </c>
      <c r="K2000" t="s">
        <v>2236</v>
      </c>
    </row>
    <row r="2001" spans="1:11">
      <c r="A2001" t="s">
        <v>468</v>
      </c>
      <c r="B2001" t="s">
        <v>76</v>
      </c>
      <c r="C2001" s="52" t="s">
        <v>107</v>
      </c>
      <c r="D2001" s="52">
        <v>1</v>
      </c>
      <c r="E2001" s="52">
        <v>1</v>
      </c>
      <c r="F2001" s="52">
        <v>1</v>
      </c>
      <c r="G2001" s="52">
        <v>1</v>
      </c>
    </row>
    <row r="2002" spans="1:11">
      <c r="A2002" t="s">
        <v>661</v>
      </c>
      <c r="B2002" t="s">
        <v>76</v>
      </c>
      <c r="C2002" s="52" t="s">
        <v>107</v>
      </c>
      <c r="D2002" s="52" t="s">
        <v>107</v>
      </c>
      <c r="E2002" s="52">
        <v>1</v>
      </c>
      <c r="F2002" s="52">
        <v>1</v>
      </c>
      <c r="G2002" s="52">
        <v>1</v>
      </c>
      <c r="K2002" t="s">
        <v>2237</v>
      </c>
    </row>
    <row r="2003" spans="1:11">
      <c r="A2003" t="s">
        <v>663</v>
      </c>
      <c r="B2003" t="s">
        <v>76</v>
      </c>
      <c r="C2003" s="52">
        <v>1</v>
      </c>
      <c r="D2003" s="52">
        <v>1</v>
      </c>
      <c r="E2003" s="52">
        <v>1</v>
      </c>
      <c r="F2003" s="52">
        <v>1</v>
      </c>
      <c r="G2003" s="52">
        <v>0</v>
      </c>
      <c r="J2003" t="s">
        <v>2238</v>
      </c>
    </row>
    <row r="2004" spans="1:11">
      <c r="A2004" t="s">
        <v>546</v>
      </c>
      <c r="B2004" t="s">
        <v>76</v>
      </c>
      <c r="C2004" s="52">
        <v>1</v>
      </c>
      <c r="D2004" s="52">
        <v>1</v>
      </c>
      <c r="E2004" s="52">
        <v>0</v>
      </c>
      <c r="F2004" s="52">
        <v>1</v>
      </c>
      <c r="G2004" s="52">
        <v>1</v>
      </c>
    </row>
    <row r="2005" spans="1:11">
      <c r="A2005" t="s">
        <v>666</v>
      </c>
      <c r="B2005" t="s">
        <v>76</v>
      </c>
      <c r="C2005" s="52">
        <v>1</v>
      </c>
      <c r="D2005" s="52">
        <v>1</v>
      </c>
      <c r="E2005" s="52">
        <v>1</v>
      </c>
      <c r="F2005" s="52">
        <v>1</v>
      </c>
      <c r="G2005" s="52">
        <v>1</v>
      </c>
    </row>
    <row r="2006" spans="1:11">
      <c r="A2006" t="s">
        <v>549</v>
      </c>
      <c r="B2006" t="s">
        <v>76</v>
      </c>
      <c r="C2006" s="52">
        <v>1</v>
      </c>
      <c r="D2006" s="52">
        <v>1</v>
      </c>
      <c r="E2006" s="52">
        <v>0</v>
      </c>
      <c r="F2006" s="52">
        <v>1</v>
      </c>
      <c r="G2006" s="52">
        <v>1</v>
      </c>
    </row>
    <row r="2007" spans="1:11">
      <c r="A2007" t="s">
        <v>2239</v>
      </c>
      <c r="B2007" t="s">
        <v>76</v>
      </c>
      <c r="C2007" s="52">
        <v>1</v>
      </c>
      <c r="D2007" s="52">
        <v>0</v>
      </c>
      <c r="E2007" s="52">
        <v>0</v>
      </c>
      <c r="F2007" s="52">
        <v>0</v>
      </c>
      <c r="G2007" s="52">
        <v>0</v>
      </c>
    </row>
    <row r="2008" spans="1:11">
      <c r="A2008" t="s">
        <v>911</v>
      </c>
      <c r="B2008" t="s">
        <v>76</v>
      </c>
      <c r="C2008" s="52">
        <v>1</v>
      </c>
      <c r="D2008" s="52">
        <v>0</v>
      </c>
      <c r="E2008" s="52">
        <v>0</v>
      </c>
      <c r="F2008" s="52">
        <v>0</v>
      </c>
      <c r="G2008" s="52">
        <v>0</v>
      </c>
    </row>
    <row r="2009" spans="1:11">
      <c r="A2009" t="s">
        <v>764</v>
      </c>
      <c r="B2009" t="s">
        <v>76</v>
      </c>
      <c r="C2009" s="52" t="s">
        <v>107</v>
      </c>
      <c r="D2009" s="52">
        <v>1</v>
      </c>
      <c r="E2009" s="52">
        <v>1</v>
      </c>
      <c r="F2009" s="52">
        <v>1</v>
      </c>
      <c r="G2009" s="52">
        <v>0</v>
      </c>
      <c r="J2009" t="s">
        <v>2240</v>
      </c>
      <c r="K2009" t="s">
        <v>2241</v>
      </c>
    </row>
    <row r="2010" spans="1:11">
      <c r="A2010" t="s">
        <v>550</v>
      </c>
      <c r="B2010" t="s">
        <v>76</v>
      </c>
      <c r="C2010" s="52" t="s">
        <v>107</v>
      </c>
      <c r="D2010" s="52" t="s">
        <v>107</v>
      </c>
      <c r="E2010" s="52">
        <v>1</v>
      </c>
      <c r="F2010" s="52">
        <v>0</v>
      </c>
      <c r="G2010" s="52">
        <v>0</v>
      </c>
      <c r="K2010" t="s">
        <v>2242</v>
      </c>
    </row>
    <row r="2011" spans="1:11">
      <c r="A2011" t="s">
        <v>471</v>
      </c>
      <c r="B2011" t="s">
        <v>76</v>
      </c>
      <c r="C2011" s="52" t="s">
        <v>107</v>
      </c>
      <c r="D2011" s="52" t="s">
        <v>107</v>
      </c>
      <c r="E2011" s="52" t="s">
        <v>107</v>
      </c>
      <c r="F2011" s="52">
        <v>1</v>
      </c>
      <c r="G2011" s="52">
        <v>1</v>
      </c>
      <c r="J2011" t="s">
        <v>2243</v>
      </c>
    </row>
    <row r="2012" spans="1:11">
      <c r="A2012" t="s">
        <v>473</v>
      </c>
      <c r="B2012" t="s">
        <v>76</v>
      </c>
      <c r="C2012" s="52" t="s">
        <v>107</v>
      </c>
      <c r="D2012" s="52" t="s">
        <v>107</v>
      </c>
      <c r="E2012" s="52">
        <v>1</v>
      </c>
      <c r="F2012" s="52">
        <v>1</v>
      </c>
      <c r="G2012" s="52">
        <v>0</v>
      </c>
      <c r="J2012" t="s">
        <v>2244</v>
      </c>
      <c r="K2012" t="s">
        <v>2245</v>
      </c>
    </row>
    <row r="2013" spans="1:11">
      <c r="A2013" t="s">
        <v>475</v>
      </c>
      <c r="B2013" t="s">
        <v>76</v>
      </c>
      <c r="C2013" s="52">
        <v>1</v>
      </c>
      <c r="D2013" s="52">
        <v>1</v>
      </c>
      <c r="E2013" s="52">
        <v>1</v>
      </c>
      <c r="F2013" s="52">
        <v>1</v>
      </c>
      <c r="G2013" s="52">
        <v>1</v>
      </c>
    </row>
    <row r="2014" spans="1:11">
      <c r="A2014" t="s">
        <v>853</v>
      </c>
      <c r="B2014" t="s">
        <v>76</v>
      </c>
      <c r="C2014" s="52" t="s">
        <v>107</v>
      </c>
      <c r="D2014" s="52" t="s">
        <v>107</v>
      </c>
      <c r="E2014" s="52">
        <v>1</v>
      </c>
      <c r="F2014" s="52">
        <v>1</v>
      </c>
      <c r="G2014" s="52">
        <v>1</v>
      </c>
      <c r="J2014" t="s">
        <v>2246</v>
      </c>
      <c r="K2014" t="s">
        <v>2247</v>
      </c>
    </row>
    <row r="2015" spans="1:11">
      <c r="A2015" t="s">
        <v>477</v>
      </c>
      <c r="B2015" t="s">
        <v>76</v>
      </c>
      <c r="C2015" s="52">
        <v>1</v>
      </c>
      <c r="D2015" s="52">
        <v>1</v>
      </c>
      <c r="E2015" s="52">
        <v>0</v>
      </c>
      <c r="F2015" s="52">
        <v>1</v>
      </c>
      <c r="G2015" s="52">
        <v>0</v>
      </c>
    </row>
    <row r="2016" spans="1:11">
      <c r="A2016" t="s">
        <v>555</v>
      </c>
      <c r="B2016" t="s">
        <v>76</v>
      </c>
      <c r="C2016" s="52" t="s">
        <v>107</v>
      </c>
      <c r="D2016" s="52" t="s">
        <v>107</v>
      </c>
      <c r="E2016" s="52">
        <v>1</v>
      </c>
      <c r="F2016" s="52">
        <v>1</v>
      </c>
      <c r="G2016" s="52">
        <v>1</v>
      </c>
      <c r="J2016" t="s">
        <v>2248</v>
      </c>
      <c r="K2016" t="s">
        <v>2249</v>
      </c>
    </row>
    <row r="2017" spans="1:12">
      <c r="A2017" t="s">
        <v>671</v>
      </c>
      <c r="B2017" t="s">
        <v>76</v>
      </c>
      <c r="C2017" s="52">
        <v>1</v>
      </c>
      <c r="D2017" s="52">
        <v>0</v>
      </c>
      <c r="E2017" s="52">
        <v>1</v>
      </c>
      <c r="F2017" s="52">
        <v>0</v>
      </c>
      <c r="G2017" s="52">
        <v>0</v>
      </c>
    </row>
    <row r="2018" spans="1:12">
      <c r="A2018" t="s">
        <v>480</v>
      </c>
      <c r="B2018" t="s">
        <v>76</v>
      </c>
      <c r="C2018" s="52">
        <v>1</v>
      </c>
      <c r="D2018" s="52">
        <v>1</v>
      </c>
      <c r="E2018" s="52">
        <v>0</v>
      </c>
      <c r="F2018" s="52">
        <v>0</v>
      </c>
      <c r="G2018" s="52">
        <v>1</v>
      </c>
      <c r="L2018" t="s">
        <v>481</v>
      </c>
    </row>
    <row r="2019" spans="1:12">
      <c r="A2019" t="s">
        <v>480</v>
      </c>
      <c r="B2019" t="s">
        <v>76</v>
      </c>
      <c r="C2019" s="52" t="s">
        <v>107</v>
      </c>
      <c r="D2019" s="52" t="s">
        <v>107</v>
      </c>
      <c r="E2019" s="52">
        <v>1</v>
      </c>
      <c r="F2019" s="52">
        <v>1</v>
      </c>
      <c r="G2019" s="52">
        <v>0</v>
      </c>
      <c r="K2019" t="s">
        <v>2250</v>
      </c>
      <c r="L2019" t="s">
        <v>483</v>
      </c>
    </row>
    <row r="2020" spans="1:12">
      <c r="A2020" t="s">
        <v>779</v>
      </c>
      <c r="B2020" t="s">
        <v>76</v>
      </c>
      <c r="C2020" s="52" t="s">
        <v>107</v>
      </c>
      <c r="D2020" s="52" t="s">
        <v>107</v>
      </c>
      <c r="E2020" s="52">
        <v>1</v>
      </c>
      <c r="F2020" s="52">
        <v>1</v>
      </c>
      <c r="G2020" s="52">
        <v>0</v>
      </c>
      <c r="J2020" t="s">
        <v>2251</v>
      </c>
      <c r="K2020" t="s">
        <v>2252</v>
      </c>
    </row>
    <row r="2021" spans="1:12">
      <c r="A2021" t="s">
        <v>612</v>
      </c>
      <c r="B2021" t="s">
        <v>76</v>
      </c>
      <c r="C2021" s="52">
        <v>1</v>
      </c>
      <c r="D2021" s="52">
        <v>1</v>
      </c>
      <c r="E2021" s="52">
        <v>0</v>
      </c>
      <c r="F2021" s="52">
        <v>0</v>
      </c>
      <c r="G2021" s="52">
        <v>0</v>
      </c>
    </row>
    <row r="2022" spans="1:12">
      <c r="A2022" t="s">
        <v>484</v>
      </c>
      <c r="B2022" t="s">
        <v>76</v>
      </c>
      <c r="C2022" s="52" t="s">
        <v>107</v>
      </c>
      <c r="D2022" s="52">
        <v>1</v>
      </c>
      <c r="E2022" s="52">
        <v>0</v>
      </c>
      <c r="F2022" s="52">
        <v>1</v>
      </c>
      <c r="G2022" s="52">
        <v>0</v>
      </c>
    </row>
    <row r="2023" spans="1:12">
      <c r="A2023" s="5" t="s">
        <v>2253</v>
      </c>
      <c r="B2023" t="s">
        <v>76</v>
      </c>
      <c r="C2023" s="52" t="s">
        <v>107</v>
      </c>
      <c r="D2023" s="52" t="s">
        <v>107</v>
      </c>
      <c r="E2023" s="52" t="s">
        <v>107</v>
      </c>
      <c r="F2023" s="52" t="s">
        <v>107</v>
      </c>
      <c r="G2023" s="52">
        <v>1</v>
      </c>
      <c r="H2023" s="63" t="s">
        <v>2204</v>
      </c>
    </row>
    <row r="2024" spans="1:12">
      <c r="A2024" t="s">
        <v>485</v>
      </c>
      <c r="B2024" t="s">
        <v>76</v>
      </c>
      <c r="C2024" s="52" t="s">
        <v>107</v>
      </c>
      <c r="D2024" s="52" t="s">
        <v>107</v>
      </c>
      <c r="E2024" s="52">
        <v>1</v>
      </c>
      <c r="F2024" s="52">
        <v>1</v>
      </c>
      <c r="G2024" s="52">
        <v>1</v>
      </c>
      <c r="K2024" t="s">
        <v>2254</v>
      </c>
    </row>
    <row r="2025" spans="1:12">
      <c r="A2025" t="s">
        <v>488</v>
      </c>
      <c r="B2025" t="s">
        <v>76</v>
      </c>
      <c r="C2025" s="52">
        <v>1</v>
      </c>
      <c r="D2025" s="52">
        <v>1</v>
      </c>
      <c r="E2025" s="52">
        <v>1</v>
      </c>
      <c r="F2025" s="52">
        <v>1</v>
      </c>
      <c r="G2025" s="52">
        <v>1</v>
      </c>
      <c r="K2025" t="s">
        <v>2255</v>
      </c>
    </row>
    <row r="2026" spans="1:12">
      <c r="A2026" t="s">
        <v>2256</v>
      </c>
      <c r="B2026" t="s">
        <v>76</v>
      </c>
      <c r="C2026" s="52">
        <v>1</v>
      </c>
      <c r="D2026" s="52">
        <v>1</v>
      </c>
      <c r="E2026" s="52">
        <v>1</v>
      </c>
      <c r="F2026" s="52">
        <v>1</v>
      </c>
      <c r="G2026" s="52">
        <v>0</v>
      </c>
      <c r="J2026" t="s">
        <v>2257</v>
      </c>
      <c r="K2026" t="s">
        <v>2258</v>
      </c>
    </row>
    <row r="2027" spans="1:12">
      <c r="A2027" t="s">
        <v>1107</v>
      </c>
      <c r="B2027" t="s">
        <v>76</v>
      </c>
      <c r="C2027" s="52">
        <v>1</v>
      </c>
      <c r="D2027" s="52">
        <v>0</v>
      </c>
      <c r="E2027" s="52">
        <v>0</v>
      </c>
      <c r="F2027" s="52">
        <v>0</v>
      </c>
      <c r="G2027" s="52">
        <v>0</v>
      </c>
    </row>
    <row r="2028" spans="1:12">
      <c r="A2028" t="s">
        <v>1173</v>
      </c>
      <c r="B2028" t="s">
        <v>43</v>
      </c>
      <c r="C2028" s="52">
        <v>1</v>
      </c>
      <c r="D2028" s="52">
        <v>1</v>
      </c>
      <c r="E2028" s="52">
        <v>1</v>
      </c>
      <c r="F2028" s="52">
        <v>1</v>
      </c>
      <c r="G2028" s="52">
        <v>1</v>
      </c>
      <c r="K2028" t="s">
        <v>2259</v>
      </c>
    </row>
    <row r="2029" spans="1:12">
      <c r="A2029" t="s">
        <v>561</v>
      </c>
      <c r="B2029" t="s">
        <v>43</v>
      </c>
      <c r="C2029" s="52">
        <v>1</v>
      </c>
      <c r="D2029" s="52">
        <v>1</v>
      </c>
      <c r="E2029" s="52">
        <v>1</v>
      </c>
      <c r="F2029" s="52">
        <v>1</v>
      </c>
      <c r="G2029" s="52">
        <v>1</v>
      </c>
    </row>
    <row r="2030" spans="1:12">
      <c r="A2030" t="s">
        <v>384</v>
      </c>
      <c r="B2030" t="s">
        <v>43</v>
      </c>
      <c r="C2030" s="52">
        <v>1</v>
      </c>
      <c r="D2030" s="52">
        <v>0</v>
      </c>
      <c r="E2030" s="52">
        <v>0</v>
      </c>
      <c r="F2030" s="52">
        <v>0</v>
      </c>
      <c r="G2030" s="52">
        <v>0</v>
      </c>
    </row>
    <row r="2031" spans="1:12">
      <c r="A2031" t="s">
        <v>1743</v>
      </c>
      <c r="B2031" t="s">
        <v>43</v>
      </c>
      <c r="C2031" s="52" t="s">
        <v>107</v>
      </c>
      <c r="D2031" s="52" t="s">
        <v>107</v>
      </c>
      <c r="E2031" s="52" t="s">
        <v>107</v>
      </c>
      <c r="F2031" s="52" t="s">
        <v>107</v>
      </c>
      <c r="G2031" s="52">
        <v>1</v>
      </c>
    </row>
    <row r="2032" spans="1:12">
      <c r="A2032" t="s">
        <v>385</v>
      </c>
      <c r="B2032" t="s">
        <v>43</v>
      </c>
      <c r="C2032" s="52">
        <v>1</v>
      </c>
      <c r="D2032" s="52">
        <v>1</v>
      </c>
      <c r="E2032" s="52">
        <v>1</v>
      </c>
      <c r="F2032" s="52">
        <v>1</v>
      </c>
      <c r="G2032" s="52">
        <v>1</v>
      </c>
    </row>
    <row r="2033" spans="1:12">
      <c r="A2033" t="s">
        <v>623</v>
      </c>
      <c r="B2033" t="s">
        <v>43</v>
      </c>
      <c r="C2033" s="52">
        <v>1</v>
      </c>
      <c r="D2033" s="52">
        <v>1</v>
      </c>
      <c r="E2033" s="52">
        <v>1</v>
      </c>
      <c r="F2033" s="52">
        <v>1</v>
      </c>
      <c r="G2033" s="52">
        <v>1</v>
      </c>
      <c r="J2033" t="s">
        <v>2260</v>
      </c>
      <c r="K2033" t="s">
        <v>2261</v>
      </c>
    </row>
    <row r="2034" spans="1:12">
      <c r="A2034" t="s">
        <v>504</v>
      </c>
      <c r="B2034" t="s">
        <v>43</v>
      </c>
      <c r="C2034" s="52" t="s">
        <v>107</v>
      </c>
      <c r="D2034" s="52">
        <v>1</v>
      </c>
      <c r="E2034" s="52">
        <v>0</v>
      </c>
      <c r="F2034" s="52">
        <v>0</v>
      </c>
      <c r="G2034" s="52">
        <v>0</v>
      </c>
      <c r="K2034">
        <v>4977</v>
      </c>
    </row>
    <row r="2035" spans="1:12">
      <c r="A2035" t="s">
        <v>1239</v>
      </c>
      <c r="B2035" t="s">
        <v>43</v>
      </c>
      <c r="C2035" s="52" t="s">
        <v>107</v>
      </c>
      <c r="D2035" s="52">
        <v>1</v>
      </c>
      <c r="E2035" s="52">
        <v>1</v>
      </c>
      <c r="F2035" s="52">
        <v>1</v>
      </c>
      <c r="G2035" s="52">
        <v>0</v>
      </c>
      <c r="K2035" t="s">
        <v>2262</v>
      </c>
    </row>
    <row r="2036" spans="1:12">
      <c r="A2036" t="s">
        <v>2263</v>
      </c>
      <c r="B2036" t="s">
        <v>43</v>
      </c>
      <c r="C2036" s="52" t="s">
        <v>107</v>
      </c>
      <c r="D2036" s="52">
        <v>1</v>
      </c>
      <c r="E2036" s="52">
        <v>0</v>
      </c>
      <c r="F2036" s="52">
        <v>0</v>
      </c>
      <c r="G2036" s="52">
        <v>0</v>
      </c>
    </row>
    <row r="2037" spans="1:12">
      <c r="A2037" t="s">
        <v>411</v>
      </c>
      <c r="B2037" t="s">
        <v>43</v>
      </c>
      <c r="C2037" s="52">
        <v>1</v>
      </c>
      <c r="D2037" s="52">
        <v>1</v>
      </c>
      <c r="E2037" s="52">
        <v>1</v>
      </c>
      <c r="F2037" s="52">
        <v>1</v>
      </c>
      <c r="G2037" s="52">
        <v>1</v>
      </c>
      <c r="H2037" s="52" t="s">
        <v>2264</v>
      </c>
      <c r="J2037" t="s">
        <v>2265</v>
      </c>
      <c r="L2037" t="s">
        <v>2266</v>
      </c>
    </row>
    <row r="2038" spans="1:12">
      <c r="A2038" t="s">
        <v>399</v>
      </c>
      <c r="B2038" t="s">
        <v>43</v>
      </c>
      <c r="C2038" s="52">
        <v>1</v>
      </c>
      <c r="D2038" s="52">
        <v>1</v>
      </c>
      <c r="E2038" s="52">
        <v>1</v>
      </c>
      <c r="F2038" s="52">
        <v>1</v>
      </c>
      <c r="G2038" s="52">
        <v>1</v>
      </c>
    </row>
    <row r="2039" spans="1:12">
      <c r="A2039" t="s">
        <v>400</v>
      </c>
      <c r="B2039" t="s">
        <v>43</v>
      </c>
      <c r="C2039" s="52">
        <v>1</v>
      </c>
      <c r="D2039" s="52">
        <v>1</v>
      </c>
      <c r="E2039" s="52">
        <v>1</v>
      </c>
      <c r="F2039" s="52">
        <v>1</v>
      </c>
      <c r="G2039" s="52">
        <v>1</v>
      </c>
    </row>
    <row r="2040" spans="1:12">
      <c r="A2040" t="s">
        <v>403</v>
      </c>
      <c r="B2040" t="s">
        <v>43</v>
      </c>
      <c r="C2040" s="52">
        <v>1</v>
      </c>
      <c r="D2040" s="52">
        <v>1</v>
      </c>
      <c r="E2040" s="52">
        <v>1</v>
      </c>
      <c r="F2040" s="52">
        <v>1</v>
      </c>
      <c r="G2040" s="52">
        <v>1</v>
      </c>
    </row>
    <row r="2041" spans="1:12">
      <c r="A2041" t="s">
        <v>2267</v>
      </c>
      <c r="B2041" t="s">
        <v>43</v>
      </c>
      <c r="C2041" s="52" t="s">
        <v>107</v>
      </c>
      <c r="D2041" s="52">
        <v>1</v>
      </c>
      <c r="E2041" s="52">
        <v>0</v>
      </c>
      <c r="F2041" s="52">
        <v>0</v>
      </c>
      <c r="G2041" s="52">
        <v>0</v>
      </c>
    </row>
    <row r="2042" spans="1:12">
      <c r="A2042" t="s">
        <v>408</v>
      </c>
      <c r="B2042" t="s">
        <v>43</v>
      </c>
      <c r="C2042" s="52" t="s">
        <v>107</v>
      </c>
      <c r="D2042" s="52">
        <v>1</v>
      </c>
      <c r="E2042" s="52">
        <v>1</v>
      </c>
      <c r="F2042" s="52">
        <v>1</v>
      </c>
      <c r="G2042" s="52">
        <v>0</v>
      </c>
      <c r="K2042" t="s">
        <v>2268</v>
      </c>
    </row>
    <row r="2043" spans="1:12">
      <c r="A2043" t="s">
        <v>515</v>
      </c>
      <c r="B2043" t="s">
        <v>43</v>
      </c>
      <c r="C2043" s="52">
        <v>1</v>
      </c>
      <c r="D2043" s="52">
        <v>1</v>
      </c>
      <c r="E2043" s="52">
        <v>1</v>
      </c>
      <c r="F2043" s="52">
        <v>1</v>
      </c>
      <c r="G2043" s="52">
        <v>1</v>
      </c>
    </row>
    <row r="2044" spans="1:12">
      <c r="A2044" t="s">
        <v>520</v>
      </c>
      <c r="B2044" t="s">
        <v>43</v>
      </c>
      <c r="C2044" s="52" t="s">
        <v>107</v>
      </c>
      <c r="D2044" s="52" t="s">
        <v>107</v>
      </c>
      <c r="E2044" s="52" t="s">
        <v>107</v>
      </c>
      <c r="F2044" s="52">
        <v>1</v>
      </c>
      <c r="G2044" s="52">
        <v>0</v>
      </c>
      <c r="J2044" t="s">
        <v>2269</v>
      </c>
    </row>
    <row r="2045" spans="1:12">
      <c r="A2045" t="s">
        <v>2270</v>
      </c>
      <c r="B2045" t="s">
        <v>43</v>
      </c>
      <c r="C2045" s="52" t="s">
        <v>107</v>
      </c>
      <c r="D2045" s="52" t="s">
        <v>107</v>
      </c>
      <c r="E2045" s="52" t="s">
        <v>107</v>
      </c>
      <c r="F2045" s="52">
        <v>1</v>
      </c>
      <c r="G2045" s="52">
        <v>1</v>
      </c>
      <c r="H2045" s="52" t="s">
        <v>2271</v>
      </c>
      <c r="J2045" t="s">
        <v>2272</v>
      </c>
      <c r="L2045" t="s">
        <v>2273</v>
      </c>
    </row>
    <row r="2046" spans="1:12">
      <c r="A2046" t="s">
        <v>636</v>
      </c>
      <c r="B2046" t="s">
        <v>43</v>
      </c>
      <c r="C2046" s="52" t="s">
        <v>107</v>
      </c>
      <c r="D2046" s="52">
        <v>1</v>
      </c>
      <c r="E2046" s="52">
        <v>1</v>
      </c>
      <c r="F2046" s="52">
        <v>0</v>
      </c>
      <c r="G2046" s="52">
        <v>0</v>
      </c>
      <c r="K2046">
        <v>4976</v>
      </c>
    </row>
    <row r="2047" spans="1:12">
      <c r="A2047" t="s">
        <v>709</v>
      </c>
      <c r="B2047" t="s">
        <v>43</v>
      </c>
      <c r="C2047" s="52" t="s">
        <v>107</v>
      </c>
      <c r="D2047" s="52">
        <v>1</v>
      </c>
      <c r="E2047" s="52">
        <v>1</v>
      </c>
      <c r="F2047" s="52">
        <v>0</v>
      </c>
      <c r="G2047" s="52">
        <v>0</v>
      </c>
    </row>
    <row r="2048" spans="1:12">
      <c r="A2048" t="s">
        <v>711</v>
      </c>
      <c r="B2048" t="s">
        <v>43</v>
      </c>
      <c r="C2048" s="52" t="s">
        <v>107</v>
      </c>
      <c r="D2048" s="52">
        <v>1</v>
      </c>
      <c r="E2048" s="52">
        <v>1</v>
      </c>
      <c r="F2048" s="52">
        <v>0</v>
      </c>
      <c r="G2048" s="52">
        <v>0</v>
      </c>
    </row>
    <row r="2049" spans="1:12">
      <c r="A2049" t="s">
        <v>642</v>
      </c>
      <c r="B2049" t="s">
        <v>43</v>
      </c>
      <c r="C2049" s="52" t="s">
        <v>107</v>
      </c>
      <c r="D2049" s="52">
        <v>1</v>
      </c>
      <c r="E2049" s="52">
        <v>1</v>
      </c>
      <c r="F2049" s="52">
        <v>0</v>
      </c>
      <c r="G2049" s="52">
        <v>0</v>
      </c>
      <c r="K2049">
        <v>4978</v>
      </c>
      <c r="L2049" t="s">
        <v>1186</v>
      </c>
    </row>
    <row r="2050" spans="1:12">
      <c r="A2050" t="s">
        <v>416</v>
      </c>
      <c r="B2050" t="s">
        <v>43</v>
      </c>
      <c r="C2050" s="52">
        <v>1</v>
      </c>
      <c r="D2050" s="52">
        <v>1</v>
      </c>
      <c r="E2050" s="52">
        <v>0</v>
      </c>
      <c r="F2050" s="52">
        <v>1</v>
      </c>
      <c r="G2050" s="52">
        <v>1</v>
      </c>
      <c r="K2050" t="s">
        <v>2274</v>
      </c>
    </row>
    <row r="2051" spans="1:12">
      <c r="A2051" t="s">
        <v>417</v>
      </c>
      <c r="B2051" t="s">
        <v>43</v>
      </c>
      <c r="C2051" s="52">
        <v>1</v>
      </c>
      <c r="D2051" s="52">
        <v>1</v>
      </c>
      <c r="E2051" s="52">
        <v>1</v>
      </c>
      <c r="F2051" s="52">
        <v>0</v>
      </c>
      <c r="G2051" s="52">
        <v>0</v>
      </c>
      <c r="K2051">
        <v>4964</v>
      </c>
    </row>
    <row r="2052" spans="1:12">
      <c r="A2052" t="s">
        <v>815</v>
      </c>
      <c r="B2052" t="s">
        <v>43</v>
      </c>
      <c r="C2052" s="52" t="s">
        <v>107</v>
      </c>
      <c r="D2052" s="52">
        <v>1</v>
      </c>
      <c r="E2052" s="52">
        <v>1</v>
      </c>
      <c r="F2052" s="52">
        <v>0</v>
      </c>
      <c r="G2052" s="52">
        <v>0</v>
      </c>
      <c r="K2052" t="s">
        <v>2275</v>
      </c>
      <c r="L2052" t="s">
        <v>2276</v>
      </c>
    </row>
    <row r="2053" spans="1:12">
      <c r="A2053" t="s">
        <v>419</v>
      </c>
      <c r="B2053" t="s">
        <v>43</v>
      </c>
      <c r="C2053" s="52">
        <v>1</v>
      </c>
      <c r="D2053" s="52">
        <v>1</v>
      </c>
      <c r="E2053" s="52">
        <v>0</v>
      </c>
      <c r="F2053" s="52">
        <v>0</v>
      </c>
      <c r="G2053" s="52">
        <v>0</v>
      </c>
    </row>
    <row r="2054" spans="1:12">
      <c r="A2054" t="s">
        <v>421</v>
      </c>
      <c r="B2054" t="s">
        <v>43</v>
      </c>
      <c r="C2054" s="52">
        <v>1</v>
      </c>
      <c r="D2054" s="52">
        <v>1</v>
      </c>
      <c r="E2054" s="52">
        <v>0</v>
      </c>
      <c r="F2054" s="52">
        <v>0</v>
      </c>
      <c r="G2054" s="52">
        <v>0</v>
      </c>
    </row>
    <row r="2055" spans="1:12">
      <c r="A2055" t="s">
        <v>422</v>
      </c>
      <c r="B2055" t="s">
        <v>43</v>
      </c>
      <c r="C2055" s="52" t="s">
        <v>107</v>
      </c>
      <c r="D2055" s="52">
        <v>1</v>
      </c>
      <c r="E2055" s="52">
        <v>0</v>
      </c>
      <c r="F2055" s="52">
        <v>0</v>
      </c>
      <c r="G2055" s="52">
        <v>0</v>
      </c>
    </row>
    <row r="2056" spans="1:12">
      <c r="A2056" t="s">
        <v>645</v>
      </c>
      <c r="B2056" t="s">
        <v>43</v>
      </c>
      <c r="C2056" s="52" t="s">
        <v>107</v>
      </c>
      <c r="D2056" s="52">
        <v>1</v>
      </c>
      <c r="E2056" s="52">
        <v>0</v>
      </c>
      <c r="F2056" s="52">
        <v>1</v>
      </c>
      <c r="G2056" s="52">
        <v>0</v>
      </c>
    </row>
    <row r="2057" spans="1:12">
      <c r="A2057" t="s">
        <v>1188</v>
      </c>
      <c r="B2057" t="s">
        <v>43</v>
      </c>
      <c r="C2057" s="52">
        <v>1</v>
      </c>
      <c r="D2057" s="52">
        <v>1</v>
      </c>
      <c r="E2057" s="52">
        <v>1</v>
      </c>
      <c r="F2057" s="52">
        <v>1</v>
      </c>
      <c r="G2057" s="52">
        <v>0</v>
      </c>
    </row>
    <row r="2058" spans="1:12">
      <c r="A2058" t="s">
        <v>423</v>
      </c>
      <c r="B2058" t="s">
        <v>43</v>
      </c>
      <c r="C2058" s="52" t="s">
        <v>107</v>
      </c>
      <c r="D2058" s="52">
        <v>1</v>
      </c>
      <c r="E2058" s="52">
        <v>1</v>
      </c>
      <c r="F2058" s="52">
        <v>1</v>
      </c>
      <c r="G2058" s="52">
        <v>1</v>
      </c>
      <c r="K2058">
        <v>4968</v>
      </c>
    </row>
    <row r="2059" spans="1:12">
      <c r="A2059" t="s">
        <v>424</v>
      </c>
      <c r="B2059" t="s">
        <v>43</v>
      </c>
      <c r="C2059" s="52">
        <v>1</v>
      </c>
      <c r="D2059" s="52">
        <v>1</v>
      </c>
      <c r="E2059" s="52">
        <v>1</v>
      </c>
      <c r="F2059" s="52">
        <v>1</v>
      </c>
      <c r="G2059" s="52">
        <v>1</v>
      </c>
    </row>
    <row r="2060" spans="1:12">
      <c r="A2060" t="s">
        <v>590</v>
      </c>
      <c r="B2060" t="s">
        <v>43</v>
      </c>
      <c r="C2060" s="52" t="s">
        <v>107</v>
      </c>
      <c r="D2060" s="52" t="s">
        <v>107</v>
      </c>
      <c r="E2060" s="52" t="s">
        <v>107</v>
      </c>
      <c r="F2060" s="52">
        <v>1</v>
      </c>
      <c r="G2060" s="52">
        <v>0</v>
      </c>
      <c r="J2060" t="s">
        <v>2277</v>
      </c>
    </row>
    <row r="2061" spans="1:12">
      <c r="A2061" t="s">
        <v>529</v>
      </c>
      <c r="B2061" t="s">
        <v>43</v>
      </c>
      <c r="C2061" s="52">
        <v>1</v>
      </c>
      <c r="D2061" s="52">
        <v>1</v>
      </c>
      <c r="E2061" s="52">
        <v>1</v>
      </c>
      <c r="F2061" s="52">
        <v>1</v>
      </c>
      <c r="G2061" s="52">
        <v>1</v>
      </c>
    </row>
    <row r="2062" spans="1:12">
      <c r="A2062" t="s">
        <v>1809</v>
      </c>
      <c r="B2062" t="s">
        <v>43</v>
      </c>
      <c r="C2062" s="52" t="s">
        <v>107</v>
      </c>
      <c r="D2062" s="52">
        <v>1</v>
      </c>
      <c r="E2062" s="52">
        <v>1</v>
      </c>
      <c r="F2062" s="52">
        <v>1</v>
      </c>
      <c r="G2062" s="52">
        <v>1</v>
      </c>
      <c r="K2062" t="s">
        <v>2278</v>
      </c>
    </row>
    <row r="2063" spans="1:12">
      <c r="A2063" t="s">
        <v>432</v>
      </c>
      <c r="B2063" t="s">
        <v>43</v>
      </c>
      <c r="C2063" s="52" t="s">
        <v>107</v>
      </c>
      <c r="D2063" s="52" t="s">
        <v>107</v>
      </c>
      <c r="E2063" s="52">
        <v>1</v>
      </c>
      <c r="F2063" s="52">
        <v>0</v>
      </c>
      <c r="G2063" s="52">
        <v>0</v>
      </c>
      <c r="K2063" t="s">
        <v>2279</v>
      </c>
    </row>
    <row r="2064" spans="1:12">
      <c r="A2064" t="s">
        <v>435</v>
      </c>
      <c r="B2064" t="s">
        <v>43</v>
      </c>
      <c r="C2064" s="52">
        <v>1</v>
      </c>
      <c r="D2064" s="52">
        <v>1</v>
      </c>
      <c r="E2064" s="52">
        <v>1</v>
      </c>
      <c r="F2064" s="52">
        <v>1</v>
      </c>
      <c r="G2064" s="52">
        <v>1</v>
      </c>
      <c r="L2064" t="s">
        <v>1016</v>
      </c>
    </row>
    <row r="2065" spans="1:12">
      <c r="A2065" t="s">
        <v>439</v>
      </c>
      <c r="B2065" t="s">
        <v>43</v>
      </c>
      <c r="C2065" s="52">
        <v>1</v>
      </c>
      <c r="D2065" s="52">
        <v>1</v>
      </c>
      <c r="E2065" s="52">
        <v>0</v>
      </c>
      <c r="F2065" s="52">
        <v>0</v>
      </c>
      <c r="G2065" s="52">
        <v>1</v>
      </c>
    </row>
    <row r="2066" spans="1:12">
      <c r="A2066" t="s">
        <v>887</v>
      </c>
      <c r="B2066" t="s">
        <v>43</v>
      </c>
      <c r="C2066" s="52" t="s">
        <v>107</v>
      </c>
      <c r="D2066" s="52">
        <v>1</v>
      </c>
      <c r="E2066" s="52">
        <v>0</v>
      </c>
      <c r="F2066" s="52">
        <v>1</v>
      </c>
      <c r="G2066" s="52">
        <v>1</v>
      </c>
      <c r="J2066" t="s">
        <v>2280</v>
      </c>
      <c r="K2066">
        <v>4989</v>
      </c>
    </row>
    <row r="2067" spans="1:12">
      <c r="A2067" t="s">
        <v>440</v>
      </c>
      <c r="B2067" t="s">
        <v>43</v>
      </c>
      <c r="C2067" s="52" t="s">
        <v>107</v>
      </c>
      <c r="D2067" s="52" t="s">
        <v>107</v>
      </c>
      <c r="E2067" s="52" t="s">
        <v>107</v>
      </c>
      <c r="F2067" s="52">
        <v>1</v>
      </c>
      <c r="G2067" s="52">
        <v>1</v>
      </c>
      <c r="J2067" t="s">
        <v>2281</v>
      </c>
      <c r="L2067" t="s">
        <v>415</v>
      </c>
    </row>
    <row r="2068" spans="1:12">
      <c r="A2068" t="s">
        <v>942</v>
      </c>
      <c r="B2068" t="s">
        <v>43</v>
      </c>
      <c r="C2068" s="52" t="s">
        <v>107</v>
      </c>
      <c r="D2068" s="52" t="s">
        <v>107</v>
      </c>
      <c r="E2068" s="52">
        <v>1</v>
      </c>
      <c r="F2068" s="52">
        <v>0</v>
      </c>
      <c r="G2068" s="52">
        <v>0</v>
      </c>
      <c r="K2068" t="s">
        <v>2282</v>
      </c>
    </row>
    <row r="2069" spans="1:12">
      <c r="A2069" t="s">
        <v>447</v>
      </c>
      <c r="B2069" t="s">
        <v>43</v>
      </c>
      <c r="C2069" s="52" t="s">
        <v>107</v>
      </c>
      <c r="D2069" s="52" t="s">
        <v>107</v>
      </c>
      <c r="E2069" s="52">
        <v>1</v>
      </c>
      <c r="F2069" s="52">
        <v>1</v>
      </c>
      <c r="G2069" s="52">
        <v>0</v>
      </c>
      <c r="J2069" t="s">
        <v>2283</v>
      </c>
      <c r="K2069" t="s">
        <v>2284</v>
      </c>
      <c r="L2069" t="s">
        <v>2285</v>
      </c>
    </row>
    <row r="2070" spans="1:12">
      <c r="A2070" t="s">
        <v>533</v>
      </c>
      <c r="B2070" t="s">
        <v>43</v>
      </c>
      <c r="C2070" s="52" t="s">
        <v>107</v>
      </c>
      <c r="D2070" s="52">
        <v>1</v>
      </c>
      <c r="E2070" s="52">
        <v>1</v>
      </c>
      <c r="F2070" s="52">
        <v>1</v>
      </c>
      <c r="G2070" s="52">
        <v>1</v>
      </c>
      <c r="H2070" s="52" t="s">
        <v>2286</v>
      </c>
      <c r="K2070" t="s">
        <v>2287</v>
      </c>
    </row>
    <row r="2071" spans="1:12">
      <c r="A2071" t="s">
        <v>536</v>
      </c>
      <c r="B2071" t="s">
        <v>43</v>
      </c>
      <c r="C2071" s="52" t="s">
        <v>107</v>
      </c>
      <c r="D2071" s="52" t="s">
        <v>107</v>
      </c>
      <c r="E2071" s="52" t="s">
        <v>107</v>
      </c>
      <c r="F2071" s="52" t="s">
        <v>107</v>
      </c>
      <c r="G2071" s="52">
        <v>1</v>
      </c>
    </row>
    <row r="2072" spans="1:12">
      <c r="A2072" s="34" t="s">
        <v>1822</v>
      </c>
      <c r="B2072" t="s">
        <v>43</v>
      </c>
      <c r="C2072" s="52">
        <v>1</v>
      </c>
      <c r="D2072" s="52">
        <v>0</v>
      </c>
      <c r="E2072" s="52">
        <v>0</v>
      </c>
      <c r="F2072" s="52">
        <v>0</v>
      </c>
      <c r="G2072" s="52">
        <v>1</v>
      </c>
      <c r="H2072" s="52" t="s">
        <v>2288</v>
      </c>
    </row>
    <row r="2073" spans="1:12">
      <c r="A2073" t="s">
        <v>449</v>
      </c>
      <c r="B2073" t="s">
        <v>43</v>
      </c>
      <c r="C2073" s="52">
        <v>1</v>
      </c>
      <c r="D2073" s="52">
        <v>1</v>
      </c>
      <c r="E2073" s="52">
        <v>1</v>
      </c>
      <c r="F2073" s="52">
        <v>1</v>
      </c>
      <c r="G2073" s="52">
        <v>1</v>
      </c>
    </row>
    <row r="2074" spans="1:12">
      <c r="A2074" t="s">
        <v>737</v>
      </c>
      <c r="B2074" t="s">
        <v>43</v>
      </c>
      <c r="C2074" s="52" t="s">
        <v>107</v>
      </c>
      <c r="D2074" s="52">
        <v>1</v>
      </c>
      <c r="E2074" s="52">
        <v>0</v>
      </c>
      <c r="F2074" s="52">
        <v>0</v>
      </c>
      <c r="G2074" s="52">
        <v>0</v>
      </c>
      <c r="K2074">
        <v>4980</v>
      </c>
    </row>
    <row r="2075" spans="1:12">
      <c r="A2075" t="s">
        <v>1945</v>
      </c>
      <c r="B2075" t="s">
        <v>43</v>
      </c>
      <c r="C2075" s="52" t="s">
        <v>107</v>
      </c>
      <c r="D2075" s="52" t="s">
        <v>107</v>
      </c>
      <c r="E2075" s="52">
        <v>1</v>
      </c>
      <c r="F2075" s="52">
        <v>1</v>
      </c>
      <c r="G2075" s="52">
        <v>0</v>
      </c>
      <c r="J2075" t="s">
        <v>2289</v>
      </c>
      <c r="K2075" t="s">
        <v>2290</v>
      </c>
    </row>
    <row r="2076" spans="1:12">
      <c r="A2076" t="s">
        <v>2033</v>
      </c>
      <c r="B2076" t="s">
        <v>43</v>
      </c>
      <c r="C2076" s="52" t="s">
        <v>107</v>
      </c>
      <c r="D2076" s="52" t="s">
        <v>107</v>
      </c>
      <c r="E2076" s="52">
        <v>1</v>
      </c>
      <c r="F2076" s="52">
        <v>0</v>
      </c>
      <c r="G2076" s="52">
        <v>0</v>
      </c>
      <c r="K2076" t="s">
        <v>2291</v>
      </c>
    </row>
    <row r="2077" spans="1:12">
      <c r="A2077" t="s">
        <v>450</v>
      </c>
      <c r="B2077" t="s">
        <v>43</v>
      </c>
      <c r="C2077" s="52" t="s">
        <v>107</v>
      </c>
      <c r="D2077" s="52">
        <v>1</v>
      </c>
      <c r="E2077" s="52">
        <v>1</v>
      </c>
      <c r="F2077" s="52">
        <v>1</v>
      </c>
      <c r="G2077" s="52">
        <v>0</v>
      </c>
      <c r="J2077" t="s">
        <v>2292</v>
      </c>
      <c r="K2077" t="s">
        <v>2293</v>
      </c>
    </row>
    <row r="2078" spans="1:12">
      <c r="A2078" t="s">
        <v>452</v>
      </c>
      <c r="B2078" t="s">
        <v>43</v>
      </c>
      <c r="C2078" s="52">
        <v>1</v>
      </c>
      <c r="D2078" s="52">
        <v>1</v>
      </c>
      <c r="E2078" s="52">
        <v>1</v>
      </c>
      <c r="F2078" s="52">
        <v>0</v>
      </c>
      <c r="G2078" s="52">
        <v>1</v>
      </c>
      <c r="K2078">
        <v>4965</v>
      </c>
    </row>
    <row r="2079" spans="1:12">
      <c r="A2079" t="s">
        <v>454</v>
      </c>
      <c r="B2079" t="s">
        <v>43</v>
      </c>
      <c r="C2079" s="52">
        <v>1</v>
      </c>
      <c r="D2079" s="52">
        <v>1</v>
      </c>
      <c r="E2079" s="52">
        <v>1</v>
      </c>
      <c r="F2079" s="52">
        <v>1</v>
      </c>
      <c r="G2079" s="52">
        <v>1</v>
      </c>
    </row>
    <row r="2080" spans="1:12">
      <c r="A2080" t="s">
        <v>1288</v>
      </c>
      <c r="B2080" t="s">
        <v>43</v>
      </c>
      <c r="C2080" s="52" t="s">
        <v>107</v>
      </c>
      <c r="D2080" s="52">
        <v>1</v>
      </c>
      <c r="E2080" s="52">
        <v>1</v>
      </c>
      <c r="F2080" s="52">
        <v>0</v>
      </c>
      <c r="G2080" s="52">
        <v>0</v>
      </c>
    </row>
    <row r="2081" spans="1:12">
      <c r="A2081" t="s">
        <v>740</v>
      </c>
      <c r="B2081" t="s">
        <v>43</v>
      </c>
      <c r="C2081" s="52" t="s">
        <v>107</v>
      </c>
      <c r="D2081" s="52">
        <v>1</v>
      </c>
      <c r="E2081" s="52">
        <v>0</v>
      </c>
      <c r="F2081" s="52">
        <v>0</v>
      </c>
      <c r="G2081" s="52">
        <v>0</v>
      </c>
      <c r="L2081" t="s">
        <v>741</v>
      </c>
    </row>
    <row r="2082" spans="1:12">
      <c r="A2082" t="s">
        <v>742</v>
      </c>
      <c r="B2082" t="s">
        <v>43</v>
      </c>
      <c r="C2082" s="52" t="s">
        <v>107</v>
      </c>
      <c r="D2082" s="52">
        <v>1</v>
      </c>
      <c r="E2082" s="52">
        <v>1</v>
      </c>
      <c r="F2082" s="52">
        <v>0</v>
      </c>
      <c r="G2082" s="52">
        <v>0</v>
      </c>
    </row>
    <row r="2083" spans="1:12">
      <c r="A2083" t="s">
        <v>745</v>
      </c>
      <c r="B2083" t="s">
        <v>43</v>
      </c>
      <c r="C2083" s="52" t="s">
        <v>107</v>
      </c>
      <c r="D2083" s="52">
        <v>1</v>
      </c>
      <c r="E2083" s="52">
        <v>1</v>
      </c>
      <c r="F2083" s="52">
        <v>0</v>
      </c>
      <c r="G2083" s="52">
        <v>0</v>
      </c>
    </row>
    <row r="2084" spans="1:12">
      <c r="A2084" t="s">
        <v>657</v>
      </c>
      <c r="B2084" t="s">
        <v>43</v>
      </c>
      <c r="C2084" s="52" t="s">
        <v>107</v>
      </c>
      <c r="D2084" s="52" t="s">
        <v>107</v>
      </c>
      <c r="E2084" s="52">
        <v>1</v>
      </c>
      <c r="F2084" s="52">
        <v>1</v>
      </c>
      <c r="G2084" s="52">
        <v>0</v>
      </c>
      <c r="J2084" t="s">
        <v>2294</v>
      </c>
      <c r="K2084" t="s">
        <v>2295</v>
      </c>
    </row>
    <row r="2085" spans="1:12">
      <c r="A2085" t="s">
        <v>1298</v>
      </c>
      <c r="B2085" t="s">
        <v>43</v>
      </c>
      <c r="C2085" s="52">
        <v>1</v>
      </c>
      <c r="D2085" s="52">
        <v>1</v>
      </c>
      <c r="E2085" s="52">
        <v>1</v>
      </c>
      <c r="F2085" s="52">
        <v>1</v>
      </c>
      <c r="G2085" s="52">
        <v>1</v>
      </c>
    </row>
    <row r="2086" spans="1:12">
      <c r="A2086" t="s">
        <v>456</v>
      </c>
      <c r="B2086" t="s">
        <v>43</v>
      </c>
      <c r="C2086" s="52">
        <v>1</v>
      </c>
      <c r="D2086" s="52">
        <v>1</v>
      </c>
      <c r="E2086" s="52">
        <v>1</v>
      </c>
      <c r="F2086" s="52">
        <v>1</v>
      </c>
      <c r="G2086" s="52">
        <v>1</v>
      </c>
    </row>
    <row r="2087" spans="1:12">
      <c r="A2087" t="s">
        <v>457</v>
      </c>
      <c r="B2087" t="s">
        <v>43</v>
      </c>
      <c r="C2087" s="52">
        <v>1</v>
      </c>
      <c r="D2087" s="52">
        <v>1</v>
      </c>
      <c r="E2087" s="52">
        <v>1</v>
      </c>
      <c r="F2087" s="52">
        <v>1</v>
      </c>
      <c r="G2087" s="52">
        <v>0</v>
      </c>
    </row>
    <row r="2088" spans="1:12">
      <c r="A2088" t="s">
        <v>465</v>
      </c>
      <c r="B2088" t="s">
        <v>43</v>
      </c>
      <c r="C2088" s="52" t="s">
        <v>107</v>
      </c>
      <c r="D2088" s="52" t="s">
        <v>107</v>
      </c>
      <c r="E2088" s="52">
        <v>1</v>
      </c>
      <c r="F2088" s="52">
        <v>0</v>
      </c>
      <c r="G2088" s="52">
        <v>0</v>
      </c>
      <c r="K2088" t="s">
        <v>2296</v>
      </c>
      <c r="L2088" t="s">
        <v>2297</v>
      </c>
    </row>
    <row r="2089" spans="1:12">
      <c r="A2089" t="s">
        <v>544</v>
      </c>
      <c r="B2089" t="s">
        <v>43</v>
      </c>
      <c r="C2089" s="52" t="s">
        <v>107</v>
      </c>
      <c r="D2089" s="52">
        <v>1</v>
      </c>
      <c r="E2089" s="52">
        <v>0</v>
      </c>
      <c r="F2089" s="52">
        <v>0</v>
      </c>
      <c r="G2089" s="52">
        <v>0</v>
      </c>
    </row>
    <row r="2090" spans="1:12">
      <c r="A2090" t="s">
        <v>468</v>
      </c>
      <c r="B2090" t="s">
        <v>43</v>
      </c>
      <c r="C2090" s="52">
        <v>1</v>
      </c>
      <c r="D2090" s="52">
        <v>1</v>
      </c>
      <c r="E2090" s="52">
        <v>1</v>
      </c>
      <c r="F2090" s="52">
        <v>1</v>
      </c>
      <c r="G2090" s="52">
        <v>0</v>
      </c>
    </row>
    <row r="2091" spans="1:12">
      <c r="A2091" t="s">
        <v>661</v>
      </c>
      <c r="B2091" t="s">
        <v>43</v>
      </c>
      <c r="C2091" s="52" t="s">
        <v>107</v>
      </c>
      <c r="D2091" s="52">
        <v>1</v>
      </c>
      <c r="E2091" s="52">
        <v>1</v>
      </c>
      <c r="F2091" s="52">
        <v>1</v>
      </c>
      <c r="G2091" s="52">
        <v>1</v>
      </c>
      <c r="K2091">
        <v>4971</v>
      </c>
    </row>
    <row r="2092" spans="1:12">
      <c r="A2092" t="s">
        <v>663</v>
      </c>
      <c r="B2092" t="s">
        <v>43</v>
      </c>
      <c r="C2092" s="52" t="s">
        <v>107</v>
      </c>
      <c r="D2092" s="52" t="s">
        <v>107</v>
      </c>
      <c r="E2092" s="52">
        <v>1</v>
      </c>
      <c r="F2092" s="52">
        <v>0</v>
      </c>
      <c r="G2092" s="52">
        <v>0</v>
      </c>
      <c r="K2092" t="s">
        <v>2298</v>
      </c>
    </row>
    <row r="2093" spans="1:12">
      <c r="A2093" t="s">
        <v>546</v>
      </c>
      <c r="B2093" t="s">
        <v>43</v>
      </c>
      <c r="C2093" s="52" t="s">
        <v>107</v>
      </c>
      <c r="D2093" s="52">
        <v>1</v>
      </c>
      <c r="E2093" s="52">
        <v>1</v>
      </c>
      <c r="F2093" s="52">
        <v>1</v>
      </c>
      <c r="G2093" s="52">
        <v>1</v>
      </c>
    </row>
    <row r="2094" spans="1:12">
      <c r="A2094" t="s">
        <v>469</v>
      </c>
      <c r="B2094" t="s">
        <v>43</v>
      </c>
      <c r="C2094" s="52" t="s">
        <v>107</v>
      </c>
      <c r="D2094" s="52">
        <v>1</v>
      </c>
      <c r="E2094" s="52">
        <v>1</v>
      </c>
      <c r="F2094" s="52">
        <v>1</v>
      </c>
      <c r="G2094" s="52">
        <v>0</v>
      </c>
    </row>
    <row r="2095" spans="1:12">
      <c r="A2095" t="s">
        <v>666</v>
      </c>
      <c r="B2095" t="s">
        <v>43</v>
      </c>
      <c r="C2095" s="52">
        <v>1</v>
      </c>
      <c r="D2095" s="52">
        <v>1</v>
      </c>
      <c r="E2095" s="52">
        <v>1</v>
      </c>
      <c r="F2095" s="52">
        <v>1</v>
      </c>
      <c r="G2095" s="52">
        <v>1</v>
      </c>
    </row>
    <row r="2096" spans="1:12">
      <c r="A2096" t="s">
        <v>1307</v>
      </c>
      <c r="B2096" t="s">
        <v>43</v>
      </c>
      <c r="C2096" s="52" t="s">
        <v>107</v>
      </c>
      <c r="D2096" s="52" t="s">
        <v>107</v>
      </c>
      <c r="E2096" s="52" t="s">
        <v>107</v>
      </c>
      <c r="F2096" s="52">
        <v>1</v>
      </c>
      <c r="G2096" s="52">
        <v>0</v>
      </c>
      <c r="J2096" t="s">
        <v>2299</v>
      </c>
      <c r="L2096" t="s">
        <v>2300</v>
      </c>
    </row>
    <row r="2097" spans="1:12">
      <c r="A2097" t="s">
        <v>667</v>
      </c>
      <c r="B2097" t="s">
        <v>43</v>
      </c>
      <c r="C2097" s="52" t="s">
        <v>107</v>
      </c>
      <c r="D2097" s="52">
        <v>1</v>
      </c>
      <c r="E2097" s="52">
        <v>1</v>
      </c>
      <c r="F2097" s="52">
        <v>1</v>
      </c>
      <c r="G2097" s="52">
        <v>1</v>
      </c>
      <c r="H2097" s="52" t="s">
        <v>2301</v>
      </c>
    </row>
    <row r="2098" spans="1:12">
      <c r="A2098" t="s">
        <v>2302</v>
      </c>
      <c r="B2098" t="s">
        <v>43</v>
      </c>
      <c r="C2098" s="52" t="s">
        <v>107</v>
      </c>
      <c r="D2098" s="52" t="s">
        <v>107</v>
      </c>
      <c r="E2098" s="52">
        <v>1</v>
      </c>
      <c r="F2098" s="52">
        <v>0</v>
      </c>
      <c r="G2098" s="52">
        <v>0</v>
      </c>
      <c r="K2098" t="s">
        <v>2303</v>
      </c>
    </row>
    <row r="2099" spans="1:12">
      <c r="A2099" t="s">
        <v>473</v>
      </c>
      <c r="B2099" t="s">
        <v>43</v>
      </c>
      <c r="C2099" s="52" t="s">
        <v>107</v>
      </c>
      <c r="D2099" s="52">
        <v>1</v>
      </c>
      <c r="E2099" s="52">
        <v>1</v>
      </c>
      <c r="F2099" s="52">
        <v>1</v>
      </c>
      <c r="G2099" s="52">
        <v>1</v>
      </c>
      <c r="K2099" t="s">
        <v>2304</v>
      </c>
    </row>
    <row r="2100" spans="1:12">
      <c r="A2100" t="s">
        <v>670</v>
      </c>
      <c r="B2100" t="s">
        <v>43</v>
      </c>
      <c r="C2100" s="52" t="s">
        <v>107</v>
      </c>
      <c r="D2100" s="52">
        <v>1</v>
      </c>
      <c r="E2100" s="52">
        <v>0</v>
      </c>
      <c r="F2100" s="52">
        <v>0</v>
      </c>
      <c r="G2100" s="52">
        <v>1</v>
      </c>
      <c r="K2100">
        <v>4986</v>
      </c>
    </row>
    <row r="2101" spans="1:12">
      <c r="A2101" t="s">
        <v>1313</v>
      </c>
      <c r="B2101" t="s">
        <v>43</v>
      </c>
      <c r="C2101" s="52" t="s">
        <v>107</v>
      </c>
      <c r="D2101" s="52" t="s">
        <v>107</v>
      </c>
      <c r="E2101" s="52">
        <v>1</v>
      </c>
      <c r="F2101" s="52">
        <v>1</v>
      </c>
      <c r="G2101" s="52">
        <v>1</v>
      </c>
      <c r="J2101" t="s">
        <v>2305</v>
      </c>
      <c r="K2101" t="s">
        <v>2306</v>
      </c>
    </row>
    <row r="2102" spans="1:12">
      <c r="A2102" t="s">
        <v>475</v>
      </c>
      <c r="B2102" t="s">
        <v>43</v>
      </c>
      <c r="C2102" s="52">
        <v>1</v>
      </c>
      <c r="D2102" s="52">
        <v>1</v>
      </c>
      <c r="E2102" s="52">
        <v>1</v>
      </c>
      <c r="F2102" s="52">
        <v>1</v>
      </c>
      <c r="G2102" s="52">
        <v>0</v>
      </c>
    </row>
    <row r="2103" spans="1:12">
      <c r="A2103" s="11" t="s">
        <v>853</v>
      </c>
      <c r="B2103" t="s">
        <v>43</v>
      </c>
      <c r="C2103" s="52">
        <v>1</v>
      </c>
      <c r="D2103" s="52">
        <v>1</v>
      </c>
      <c r="E2103" s="52">
        <v>1</v>
      </c>
      <c r="F2103" s="52">
        <v>1</v>
      </c>
      <c r="G2103" s="52">
        <v>0</v>
      </c>
      <c r="K2103" t="s">
        <v>2307</v>
      </c>
    </row>
    <row r="2104" spans="1:12">
      <c r="A2104" t="s">
        <v>480</v>
      </c>
      <c r="B2104" t="s">
        <v>43</v>
      </c>
      <c r="C2104" s="52">
        <v>1</v>
      </c>
      <c r="D2104" s="52">
        <v>1</v>
      </c>
      <c r="E2104" s="52">
        <v>0</v>
      </c>
      <c r="F2104" s="52">
        <v>0</v>
      </c>
      <c r="G2104" s="52">
        <v>0</v>
      </c>
      <c r="L2104" t="s">
        <v>481</v>
      </c>
    </row>
    <row r="2105" spans="1:12">
      <c r="A2105" t="s">
        <v>480</v>
      </c>
      <c r="B2105" t="s">
        <v>43</v>
      </c>
      <c r="C2105" s="52" t="s">
        <v>107</v>
      </c>
      <c r="D2105" s="52">
        <v>1</v>
      </c>
      <c r="E2105" s="52">
        <v>1</v>
      </c>
      <c r="F2105" s="52">
        <v>1</v>
      </c>
      <c r="G2105" s="52">
        <v>0</v>
      </c>
      <c r="L2105" t="s">
        <v>483</v>
      </c>
    </row>
    <row r="2106" spans="1:12">
      <c r="A2106" t="s">
        <v>484</v>
      </c>
      <c r="B2106" t="s">
        <v>43</v>
      </c>
      <c r="C2106" s="52" t="s">
        <v>107</v>
      </c>
      <c r="D2106" s="52">
        <v>1</v>
      </c>
      <c r="E2106" s="52">
        <v>1</v>
      </c>
      <c r="F2106" s="52">
        <v>1</v>
      </c>
      <c r="G2106" s="52">
        <v>0</v>
      </c>
    </row>
    <row r="2107" spans="1:12">
      <c r="A2107" t="s">
        <v>920</v>
      </c>
      <c r="B2107" t="s">
        <v>43</v>
      </c>
      <c r="C2107" s="52" t="s">
        <v>107</v>
      </c>
      <c r="D2107" s="52">
        <v>1</v>
      </c>
      <c r="E2107" s="52">
        <v>1</v>
      </c>
      <c r="F2107" s="52">
        <v>0</v>
      </c>
      <c r="G2107" s="52">
        <v>0</v>
      </c>
      <c r="K2107">
        <v>4974</v>
      </c>
    </row>
    <row r="2108" spans="1:12">
      <c r="A2108" t="s">
        <v>558</v>
      </c>
      <c r="B2108" t="s">
        <v>43</v>
      </c>
      <c r="C2108" s="52" t="s">
        <v>107</v>
      </c>
      <c r="D2108" s="52" t="s">
        <v>107</v>
      </c>
      <c r="E2108" s="52">
        <v>1</v>
      </c>
      <c r="F2108" s="52">
        <v>0</v>
      </c>
      <c r="G2108" s="52">
        <v>0</v>
      </c>
      <c r="K2108" t="s">
        <v>2308</v>
      </c>
      <c r="L2108" t="s">
        <v>1818</v>
      </c>
    </row>
    <row r="2109" spans="1:12">
      <c r="A2109" t="s">
        <v>558</v>
      </c>
      <c r="B2109" t="s">
        <v>43</v>
      </c>
      <c r="C2109" s="52" t="s">
        <v>107</v>
      </c>
      <c r="D2109" s="52" t="s">
        <v>107</v>
      </c>
      <c r="E2109" s="52">
        <v>1</v>
      </c>
      <c r="F2109" s="52">
        <v>0</v>
      </c>
      <c r="G2109" s="52">
        <v>0</v>
      </c>
      <c r="K2109" t="s">
        <v>2309</v>
      </c>
    </row>
    <row r="2110" spans="1:12">
      <c r="A2110" t="s">
        <v>558</v>
      </c>
      <c r="B2110" s="11" t="s">
        <v>43</v>
      </c>
      <c r="C2110" s="52" t="s">
        <v>107</v>
      </c>
      <c r="D2110" s="52">
        <v>1</v>
      </c>
      <c r="E2110" s="52">
        <v>0</v>
      </c>
      <c r="F2110" s="52">
        <v>0</v>
      </c>
      <c r="G2110" s="52">
        <v>0</v>
      </c>
      <c r="K2110" s="8">
        <v>4984</v>
      </c>
    </row>
    <row r="2111" spans="1:12">
      <c r="A2111" t="s">
        <v>558</v>
      </c>
      <c r="B2111" t="s">
        <v>43</v>
      </c>
      <c r="C2111" s="52" t="s">
        <v>107</v>
      </c>
      <c r="D2111" s="52" t="s">
        <v>107</v>
      </c>
      <c r="E2111" s="52" t="s">
        <v>107</v>
      </c>
      <c r="F2111" s="52" t="s">
        <v>107</v>
      </c>
      <c r="G2111" s="52">
        <v>1</v>
      </c>
      <c r="I2111" s="52" t="s">
        <v>2310</v>
      </c>
    </row>
    <row r="2112" spans="1:12">
      <c r="A2112" t="s">
        <v>558</v>
      </c>
      <c r="B2112" t="s">
        <v>43</v>
      </c>
      <c r="C2112" s="52" t="s">
        <v>107</v>
      </c>
      <c r="D2112" s="52" t="s">
        <v>107</v>
      </c>
      <c r="E2112" s="52" t="s">
        <v>107</v>
      </c>
      <c r="F2112" s="52" t="s">
        <v>107</v>
      </c>
      <c r="G2112" s="52">
        <v>1</v>
      </c>
      <c r="I2112" s="52" t="s">
        <v>2311</v>
      </c>
    </row>
    <row r="2113" spans="1:12">
      <c r="A2113" t="s">
        <v>2312</v>
      </c>
      <c r="B2113" t="s">
        <v>43</v>
      </c>
      <c r="C2113" s="52" t="s">
        <v>107</v>
      </c>
      <c r="D2113" s="52">
        <v>1</v>
      </c>
      <c r="E2113" s="52">
        <v>1</v>
      </c>
      <c r="F2113" s="52">
        <v>1</v>
      </c>
      <c r="G2113" s="52">
        <v>0</v>
      </c>
      <c r="J2113" t="s">
        <v>2313</v>
      </c>
      <c r="K2113" t="s">
        <v>2314</v>
      </c>
      <c r="L2113" t="s">
        <v>2315</v>
      </c>
    </row>
    <row r="2114" spans="1:12">
      <c r="A2114" t="s">
        <v>485</v>
      </c>
      <c r="B2114" t="s">
        <v>43</v>
      </c>
      <c r="C2114" s="52">
        <v>1</v>
      </c>
      <c r="D2114" s="52">
        <v>1</v>
      </c>
      <c r="E2114" s="52">
        <v>0</v>
      </c>
      <c r="F2114" s="52">
        <v>0</v>
      </c>
      <c r="G2114" s="52">
        <v>1</v>
      </c>
      <c r="K2114">
        <v>4959</v>
      </c>
    </row>
    <row r="2115" spans="1:12">
      <c r="A2115" t="s">
        <v>488</v>
      </c>
      <c r="B2115" t="s">
        <v>43</v>
      </c>
      <c r="C2115" s="52" t="s">
        <v>107</v>
      </c>
      <c r="D2115" s="52">
        <v>1</v>
      </c>
      <c r="E2115" s="52">
        <v>1</v>
      </c>
      <c r="F2115" s="52">
        <v>1</v>
      </c>
      <c r="G2115" s="52">
        <v>1</v>
      </c>
      <c r="K2115" t="s">
        <v>2316</v>
      </c>
    </row>
    <row r="2116" spans="1:12">
      <c r="A2116" t="s">
        <v>679</v>
      </c>
      <c r="B2116" t="s">
        <v>43</v>
      </c>
      <c r="C2116" s="52">
        <v>1</v>
      </c>
      <c r="D2116" s="52">
        <v>1</v>
      </c>
      <c r="E2116" s="52">
        <v>1</v>
      </c>
      <c r="F2116" s="52">
        <v>1</v>
      </c>
      <c r="G2116" s="52">
        <v>1</v>
      </c>
      <c r="H2116" s="52" t="s">
        <v>2260</v>
      </c>
      <c r="K2116" s="14" t="s">
        <v>2317</v>
      </c>
    </row>
    <row r="2117" spans="1:12">
      <c r="A2117" t="s">
        <v>859</v>
      </c>
      <c r="B2117" t="s">
        <v>43</v>
      </c>
      <c r="C2117" s="52" t="s">
        <v>107</v>
      </c>
      <c r="D2117" s="52" t="s">
        <v>107</v>
      </c>
      <c r="E2117" s="52" t="s">
        <v>107</v>
      </c>
      <c r="F2117" s="52">
        <v>1</v>
      </c>
      <c r="G2117" s="52">
        <v>0</v>
      </c>
      <c r="J2117" t="s">
        <v>2318</v>
      </c>
    </row>
    <row r="2118" spans="1:12">
      <c r="A2118" t="s">
        <v>1107</v>
      </c>
      <c r="B2118" t="s">
        <v>43</v>
      </c>
      <c r="C2118" s="52">
        <v>1</v>
      </c>
      <c r="D2118" s="52">
        <v>1</v>
      </c>
      <c r="E2118" s="52">
        <v>0</v>
      </c>
      <c r="F2118" s="52">
        <v>1</v>
      </c>
      <c r="G2118" s="52">
        <v>1</v>
      </c>
      <c r="K2118">
        <v>4967</v>
      </c>
    </row>
    <row r="2119" spans="1:12">
      <c r="A2119" t="s">
        <v>1986</v>
      </c>
      <c r="B2119" t="s">
        <v>43</v>
      </c>
      <c r="C2119" s="52">
        <v>1</v>
      </c>
      <c r="D2119" s="52">
        <v>1</v>
      </c>
      <c r="E2119" s="52">
        <v>0</v>
      </c>
      <c r="F2119" s="52">
        <v>1</v>
      </c>
      <c r="G2119" s="52">
        <v>0</v>
      </c>
    </row>
    <row r="2120" spans="1:12">
      <c r="A2120" t="s">
        <v>384</v>
      </c>
      <c r="B2120" t="s">
        <v>55</v>
      </c>
      <c r="C2120" s="52">
        <v>1</v>
      </c>
      <c r="D2120" s="52">
        <v>1</v>
      </c>
      <c r="E2120" s="52">
        <v>1</v>
      </c>
      <c r="F2120" s="52">
        <v>1</v>
      </c>
      <c r="G2120" s="52">
        <v>1</v>
      </c>
      <c r="K2120" t="s">
        <v>2319</v>
      </c>
    </row>
    <row r="2121" spans="1:12">
      <c r="A2121" t="s">
        <v>385</v>
      </c>
      <c r="B2121" t="s">
        <v>55</v>
      </c>
      <c r="C2121" s="52" t="s">
        <v>107</v>
      </c>
      <c r="D2121" s="52" t="s">
        <v>107</v>
      </c>
      <c r="E2121" s="52">
        <v>1</v>
      </c>
      <c r="F2121" s="52">
        <v>1</v>
      </c>
      <c r="G2121" s="52">
        <v>1</v>
      </c>
      <c r="K2121" t="s">
        <v>2320</v>
      </c>
    </row>
    <row r="2122" spans="1:12">
      <c r="A2122" t="s">
        <v>562</v>
      </c>
      <c r="B2122" t="s">
        <v>55</v>
      </c>
      <c r="C2122" s="52">
        <v>1</v>
      </c>
      <c r="D2122" s="52">
        <v>0</v>
      </c>
      <c r="E2122" s="52">
        <v>0</v>
      </c>
      <c r="F2122" s="52">
        <v>0</v>
      </c>
      <c r="G2122" s="52">
        <v>0</v>
      </c>
    </row>
    <row r="2123" spans="1:12">
      <c r="A2123" t="s">
        <v>389</v>
      </c>
      <c r="B2123" t="s">
        <v>55</v>
      </c>
      <c r="C2123" s="52">
        <v>1</v>
      </c>
      <c r="D2123" s="52">
        <v>1</v>
      </c>
      <c r="E2123" s="52">
        <v>1</v>
      </c>
      <c r="F2123" s="52">
        <v>1</v>
      </c>
      <c r="G2123" s="52">
        <v>1</v>
      </c>
    </row>
    <row r="2124" spans="1:12">
      <c r="A2124" t="s">
        <v>501</v>
      </c>
      <c r="B2124" t="s">
        <v>55</v>
      </c>
      <c r="C2124" s="52" t="s">
        <v>107</v>
      </c>
      <c r="D2124" s="52" t="s">
        <v>107</v>
      </c>
      <c r="E2124" s="52">
        <v>1</v>
      </c>
      <c r="F2124" s="52">
        <v>1</v>
      </c>
      <c r="G2124" s="52">
        <v>1</v>
      </c>
      <c r="J2124" t="s">
        <v>2321</v>
      </c>
      <c r="K2124" t="s">
        <v>2322</v>
      </c>
    </row>
    <row r="2125" spans="1:12">
      <c r="A2125" t="s">
        <v>937</v>
      </c>
      <c r="B2125" t="s">
        <v>55</v>
      </c>
      <c r="C2125" s="52" t="s">
        <v>107</v>
      </c>
      <c r="D2125" s="52" t="s">
        <v>107</v>
      </c>
      <c r="E2125" s="52">
        <v>1</v>
      </c>
      <c r="F2125" s="52">
        <v>1</v>
      </c>
      <c r="G2125" s="52">
        <v>0</v>
      </c>
      <c r="K2125" t="s">
        <v>2323</v>
      </c>
    </row>
    <row r="2126" spans="1:12">
      <c r="A2126" t="s">
        <v>1794</v>
      </c>
      <c r="B2126" t="s">
        <v>55</v>
      </c>
      <c r="C2126" s="52" t="s">
        <v>107</v>
      </c>
      <c r="D2126" s="52" t="s">
        <v>107</v>
      </c>
      <c r="E2126" s="52">
        <v>1</v>
      </c>
      <c r="F2126" s="52">
        <v>0</v>
      </c>
      <c r="G2126" s="52">
        <v>0</v>
      </c>
      <c r="K2126" t="s">
        <v>2324</v>
      </c>
    </row>
    <row r="2127" spans="1:12">
      <c r="A2127" t="s">
        <v>573</v>
      </c>
      <c r="B2127" t="s">
        <v>55</v>
      </c>
      <c r="C2127" s="52" t="s">
        <v>107</v>
      </c>
      <c r="D2127" s="52" t="s">
        <v>107</v>
      </c>
      <c r="E2127" s="52" t="s">
        <v>107</v>
      </c>
      <c r="F2127" s="52" t="s">
        <v>107</v>
      </c>
      <c r="G2127" s="52">
        <v>1</v>
      </c>
    </row>
    <row r="2128" spans="1:12">
      <c r="A2128" t="s">
        <v>390</v>
      </c>
      <c r="B2128" t="s">
        <v>55</v>
      </c>
      <c r="C2128" s="52">
        <v>1</v>
      </c>
      <c r="D2128" s="52">
        <v>0</v>
      </c>
      <c r="E2128" s="52">
        <v>0</v>
      </c>
      <c r="F2128" s="52">
        <v>0</v>
      </c>
      <c r="G2128" s="52">
        <v>0</v>
      </c>
      <c r="I2128" s="52" t="s">
        <v>1170</v>
      </c>
    </row>
    <row r="2129" spans="1:12">
      <c r="A2129" t="s">
        <v>2325</v>
      </c>
      <c r="B2129" t="s">
        <v>55</v>
      </c>
      <c r="C2129" s="52" t="s">
        <v>107</v>
      </c>
      <c r="D2129" s="52">
        <v>1</v>
      </c>
      <c r="E2129" s="52">
        <v>0</v>
      </c>
      <c r="F2129" s="52">
        <v>1</v>
      </c>
      <c r="G2129" s="52">
        <v>1</v>
      </c>
      <c r="J2129" t="s">
        <v>2326</v>
      </c>
    </row>
    <row r="2130" spans="1:12">
      <c r="A2130" t="s">
        <v>399</v>
      </c>
      <c r="B2130" t="s">
        <v>55</v>
      </c>
      <c r="C2130" s="52">
        <v>1</v>
      </c>
      <c r="D2130" s="52">
        <v>1</v>
      </c>
      <c r="E2130" s="52">
        <v>1</v>
      </c>
      <c r="F2130" s="52">
        <v>1</v>
      </c>
      <c r="G2130" s="52">
        <v>1</v>
      </c>
    </row>
    <row r="2131" spans="1:12">
      <c r="A2131" t="s">
        <v>1797</v>
      </c>
      <c r="B2131" t="s">
        <v>55</v>
      </c>
      <c r="C2131" s="52">
        <v>1</v>
      </c>
      <c r="D2131" s="52">
        <v>0</v>
      </c>
      <c r="E2131" s="52">
        <v>1</v>
      </c>
      <c r="F2131" s="52">
        <v>0</v>
      </c>
      <c r="G2131" s="52">
        <v>1</v>
      </c>
      <c r="K2131" t="s">
        <v>2327</v>
      </c>
    </row>
    <row r="2132" spans="1:12">
      <c r="A2132" t="s">
        <v>403</v>
      </c>
      <c r="B2132" t="s">
        <v>55</v>
      </c>
      <c r="C2132" s="52">
        <v>1</v>
      </c>
      <c r="D2132" s="52">
        <v>0</v>
      </c>
      <c r="E2132" s="52">
        <v>0</v>
      </c>
      <c r="F2132" s="52">
        <v>1</v>
      </c>
      <c r="G2132" s="52">
        <v>1</v>
      </c>
    </row>
    <row r="2133" spans="1:12">
      <c r="A2133" s="5" t="s">
        <v>2328</v>
      </c>
      <c r="B2133" t="s">
        <v>55</v>
      </c>
      <c r="C2133" s="52" t="s">
        <v>107</v>
      </c>
      <c r="D2133" s="52" t="s">
        <v>107</v>
      </c>
      <c r="E2133" s="52" t="s">
        <v>107</v>
      </c>
      <c r="F2133" s="52" t="s">
        <v>107</v>
      </c>
      <c r="G2133" s="52">
        <v>1</v>
      </c>
      <c r="H2133" s="63" t="s">
        <v>2329</v>
      </c>
    </row>
    <row r="2134" spans="1:12">
      <c r="A2134" t="s">
        <v>515</v>
      </c>
      <c r="B2134" t="s">
        <v>55</v>
      </c>
      <c r="C2134" s="52" t="s">
        <v>107</v>
      </c>
      <c r="D2134" s="52">
        <v>1</v>
      </c>
      <c r="E2134" s="52">
        <v>1</v>
      </c>
      <c r="F2134" s="52">
        <v>1</v>
      </c>
      <c r="G2134" s="52">
        <v>1</v>
      </c>
    </row>
    <row r="2135" spans="1:12">
      <c r="A2135" t="s">
        <v>709</v>
      </c>
      <c r="B2135" t="s">
        <v>55</v>
      </c>
      <c r="C2135" s="52" t="s">
        <v>107</v>
      </c>
      <c r="D2135" s="52" t="s">
        <v>107</v>
      </c>
      <c r="E2135" s="52" t="s">
        <v>107</v>
      </c>
      <c r="F2135" s="52" t="s">
        <v>107</v>
      </c>
      <c r="G2135" s="52">
        <v>1</v>
      </c>
    </row>
    <row r="2136" spans="1:12">
      <c r="A2136" t="s">
        <v>419</v>
      </c>
      <c r="B2136" t="s">
        <v>55</v>
      </c>
      <c r="C2136" s="52">
        <v>1</v>
      </c>
      <c r="D2136" s="52">
        <v>0</v>
      </c>
      <c r="E2136" s="52">
        <v>0</v>
      </c>
      <c r="F2136" s="52">
        <v>0</v>
      </c>
      <c r="G2136" s="52">
        <v>0</v>
      </c>
    </row>
    <row r="2137" spans="1:12">
      <c r="A2137" t="s">
        <v>422</v>
      </c>
      <c r="B2137" t="s">
        <v>55</v>
      </c>
      <c r="C2137" s="52" t="s">
        <v>107</v>
      </c>
      <c r="D2137" s="52">
        <v>1</v>
      </c>
      <c r="E2137" s="52">
        <v>1</v>
      </c>
      <c r="F2137" s="52">
        <v>1</v>
      </c>
      <c r="G2137" s="52">
        <v>0</v>
      </c>
    </row>
    <row r="2138" spans="1:12">
      <c r="A2138" t="s">
        <v>645</v>
      </c>
      <c r="B2138" t="s">
        <v>55</v>
      </c>
      <c r="C2138" s="52">
        <v>1</v>
      </c>
      <c r="D2138" s="52">
        <v>0</v>
      </c>
      <c r="E2138" s="52">
        <v>0</v>
      </c>
      <c r="F2138" s="52">
        <v>0</v>
      </c>
      <c r="G2138" s="52">
        <v>0</v>
      </c>
    </row>
    <row r="2139" spans="1:12">
      <c r="A2139" t="s">
        <v>1188</v>
      </c>
      <c r="B2139" t="s">
        <v>55</v>
      </c>
      <c r="C2139" s="52" t="s">
        <v>107</v>
      </c>
      <c r="D2139" s="52">
        <v>1</v>
      </c>
      <c r="E2139" s="52">
        <v>0</v>
      </c>
      <c r="F2139" s="52">
        <v>0</v>
      </c>
      <c r="G2139" s="52">
        <v>0</v>
      </c>
    </row>
    <row r="2140" spans="1:12">
      <c r="A2140" t="s">
        <v>423</v>
      </c>
      <c r="B2140" t="s">
        <v>55</v>
      </c>
      <c r="C2140" s="52" t="s">
        <v>107</v>
      </c>
      <c r="D2140" s="52" t="s">
        <v>107</v>
      </c>
      <c r="E2140" s="52">
        <v>1</v>
      </c>
      <c r="F2140" s="52">
        <v>1</v>
      </c>
      <c r="G2140" s="52">
        <v>1</v>
      </c>
      <c r="K2140" t="s">
        <v>2330</v>
      </c>
    </row>
    <row r="2141" spans="1:12">
      <c r="A2141" t="s">
        <v>424</v>
      </c>
      <c r="B2141" t="s">
        <v>55</v>
      </c>
      <c r="C2141" s="52">
        <v>1</v>
      </c>
      <c r="D2141" s="52">
        <v>1</v>
      </c>
      <c r="E2141" s="52">
        <v>1</v>
      </c>
      <c r="F2141" s="52">
        <v>1</v>
      </c>
      <c r="G2141" s="52">
        <v>1</v>
      </c>
    </row>
    <row r="2142" spans="1:12">
      <c r="A2142" t="s">
        <v>528</v>
      </c>
      <c r="B2142" t="s">
        <v>55</v>
      </c>
      <c r="C2142" s="52" t="s">
        <v>107</v>
      </c>
      <c r="D2142" s="52" t="s">
        <v>107</v>
      </c>
      <c r="E2142" s="52">
        <v>1</v>
      </c>
      <c r="F2142" s="52">
        <v>1</v>
      </c>
      <c r="G2142" s="52">
        <v>1</v>
      </c>
      <c r="K2142" t="s">
        <v>2331</v>
      </c>
    </row>
    <row r="2143" spans="1:12">
      <c r="A2143" t="s">
        <v>1502</v>
      </c>
      <c r="B2143" t="s">
        <v>55</v>
      </c>
      <c r="C2143" s="52" t="s">
        <v>107</v>
      </c>
      <c r="D2143" s="52">
        <v>1</v>
      </c>
      <c r="E2143" s="52">
        <v>1</v>
      </c>
      <c r="F2143" s="52">
        <v>1</v>
      </c>
      <c r="G2143" s="52">
        <v>0</v>
      </c>
      <c r="J2143" t="s">
        <v>2332</v>
      </c>
      <c r="K2143" t="s">
        <v>2333</v>
      </c>
    </row>
    <row r="2144" spans="1:12">
      <c r="A2144" t="s">
        <v>435</v>
      </c>
      <c r="B2144" t="s">
        <v>55</v>
      </c>
      <c r="C2144" s="52">
        <v>1</v>
      </c>
      <c r="D2144" s="52">
        <v>1</v>
      </c>
      <c r="E2144" s="52">
        <v>1</v>
      </c>
      <c r="F2144" s="52">
        <v>1</v>
      </c>
      <c r="G2144" s="52">
        <v>1</v>
      </c>
      <c r="H2144" s="52" t="s">
        <v>2334</v>
      </c>
      <c r="I2144" s="52" t="s">
        <v>2335</v>
      </c>
      <c r="J2144" t="s">
        <v>2336</v>
      </c>
      <c r="L2144" t="s">
        <v>2143</v>
      </c>
    </row>
    <row r="2145" spans="1:12">
      <c r="A2145" t="s">
        <v>826</v>
      </c>
      <c r="B2145" t="s">
        <v>55</v>
      </c>
      <c r="C2145" s="52" t="s">
        <v>107</v>
      </c>
      <c r="D2145" s="52" t="s">
        <v>107</v>
      </c>
      <c r="E2145" s="52">
        <v>1</v>
      </c>
      <c r="F2145" s="52">
        <v>1</v>
      </c>
      <c r="G2145" s="52">
        <v>0</v>
      </c>
      <c r="J2145" t="s">
        <v>2337</v>
      </c>
      <c r="K2145" t="s">
        <v>2338</v>
      </c>
    </row>
    <row r="2146" spans="1:12">
      <c r="A2146" t="s">
        <v>439</v>
      </c>
      <c r="B2146" t="s">
        <v>55</v>
      </c>
      <c r="C2146" s="52" t="s">
        <v>107</v>
      </c>
      <c r="D2146" s="52">
        <v>1</v>
      </c>
      <c r="E2146" s="52">
        <v>1</v>
      </c>
      <c r="F2146" s="52">
        <v>1</v>
      </c>
      <c r="G2146" s="52">
        <v>1</v>
      </c>
      <c r="K2146" t="s">
        <v>2339</v>
      </c>
    </row>
    <row r="2147" spans="1:12">
      <c r="A2147" t="s">
        <v>2021</v>
      </c>
      <c r="B2147" t="s">
        <v>55</v>
      </c>
      <c r="C2147" s="52" t="s">
        <v>107</v>
      </c>
      <c r="D2147" s="52" t="s">
        <v>107</v>
      </c>
      <c r="E2147" s="52">
        <v>1</v>
      </c>
      <c r="F2147" s="52">
        <v>0</v>
      </c>
      <c r="G2147" s="52">
        <v>0</v>
      </c>
      <c r="K2147" t="s">
        <v>2340</v>
      </c>
    </row>
    <row r="2148" spans="1:12">
      <c r="A2148" t="s">
        <v>533</v>
      </c>
      <c r="B2148" t="s">
        <v>55</v>
      </c>
      <c r="C2148" s="52">
        <v>1</v>
      </c>
      <c r="D2148" s="52">
        <v>1</v>
      </c>
      <c r="E2148" s="52">
        <v>0</v>
      </c>
      <c r="F2148" s="52">
        <v>1</v>
      </c>
      <c r="G2148" s="52">
        <v>0</v>
      </c>
      <c r="J2148" t="s">
        <v>2341</v>
      </c>
      <c r="K2148" t="s">
        <v>2342</v>
      </c>
    </row>
    <row r="2149" spans="1:12">
      <c r="A2149" t="s">
        <v>1511</v>
      </c>
      <c r="B2149" t="s">
        <v>55</v>
      </c>
      <c r="C2149" s="52" t="s">
        <v>107</v>
      </c>
      <c r="D2149" s="52" t="s">
        <v>107</v>
      </c>
      <c r="E2149" s="52">
        <v>1</v>
      </c>
      <c r="F2149" s="52">
        <v>1</v>
      </c>
      <c r="G2149" s="52">
        <v>1</v>
      </c>
      <c r="H2149" s="52" t="s">
        <v>2343</v>
      </c>
      <c r="J2149" t="s">
        <v>2344</v>
      </c>
      <c r="K2149" t="s">
        <v>2345</v>
      </c>
    </row>
    <row r="2150" spans="1:12">
      <c r="A2150" t="s">
        <v>947</v>
      </c>
      <c r="B2150" t="s">
        <v>55</v>
      </c>
      <c r="C2150" s="52" t="s">
        <v>107</v>
      </c>
      <c r="D2150" s="52" t="s">
        <v>107</v>
      </c>
      <c r="E2150" s="52">
        <v>1</v>
      </c>
      <c r="F2150" s="52">
        <v>1</v>
      </c>
      <c r="G2150" s="52">
        <v>1</v>
      </c>
      <c r="H2150" s="52" t="s">
        <v>2346</v>
      </c>
      <c r="K2150" t="s">
        <v>2347</v>
      </c>
    </row>
    <row r="2151" spans="1:12">
      <c r="A2151" t="s">
        <v>1387</v>
      </c>
      <c r="B2151" t="s">
        <v>55</v>
      </c>
      <c r="C2151" s="52" t="s">
        <v>107</v>
      </c>
      <c r="D2151" s="52">
        <v>1</v>
      </c>
      <c r="E2151" s="52">
        <v>0</v>
      </c>
      <c r="F2151" s="52">
        <v>0</v>
      </c>
      <c r="G2151" s="52">
        <v>0</v>
      </c>
    </row>
    <row r="2152" spans="1:12">
      <c r="A2152" t="s">
        <v>452</v>
      </c>
      <c r="B2152" t="s">
        <v>55</v>
      </c>
      <c r="C2152" s="52">
        <v>1</v>
      </c>
      <c r="D2152" s="52">
        <v>1</v>
      </c>
      <c r="E2152" s="52">
        <v>1</v>
      </c>
      <c r="F2152" s="52">
        <v>1</v>
      </c>
      <c r="G2152" s="52">
        <v>1</v>
      </c>
    </row>
    <row r="2153" spans="1:12">
      <c r="A2153" t="s">
        <v>454</v>
      </c>
      <c r="B2153" t="s">
        <v>55</v>
      </c>
      <c r="C2153" s="52">
        <v>1</v>
      </c>
      <c r="D2153" s="52">
        <v>1</v>
      </c>
      <c r="E2153" s="52">
        <v>1</v>
      </c>
      <c r="F2153" s="52">
        <v>1</v>
      </c>
      <c r="G2153" s="52">
        <v>1</v>
      </c>
    </row>
    <row r="2154" spans="1:12">
      <c r="A2154" t="s">
        <v>540</v>
      </c>
      <c r="B2154" t="s">
        <v>55</v>
      </c>
      <c r="C2154" s="52" t="s">
        <v>107</v>
      </c>
      <c r="D2154" s="52">
        <v>1</v>
      </c>
      <c r="E2154" s="52">
        <v>1</v>
      </c>
      <c r="F2154" s="52">
        <v>0</v>
      </c>
      <c r="G2154" s="52">
        <v>0</v>
      </c>
    </row>
    <row r="2155" spans="1:12">
      <c r="A2155" t="s">
        <v>541</v>
      </c>
      <c r="B2155" t="s">
        <v>55</v>
      </c>
      <c r="C2155" s="52" t="s">
        <v>107</v>
      </c>
      <c r="D2155" s="52">
        <v>1</v>
      </c>
      <c r="E2155" s="52">
        <v>1</v>
      </c>
      <c r="F2155" s="52">
        <v>0</v>
      </c>
      <c r="G2155" s="52">
        <v>0</v>
      </c>
    </row>
    <row r="2156" spans="1:12">
      <c r="A2156" t="s">
        <v>745</v>
      </c>
      <c r="B2156" t="s">
        <v>55</v>
      </c>
      <c r="C2156" s="52" t="s">
        <v>107</v>
      </c>
      <c r="D2156" s="52">
        <v>1</v>
      </c>
      <c r="E2156" s="52">
        <v>1</v>
      </c>
      <c r="F2156" s="52">
        <v>0</v>
      </c>
      <c r="G2156" s="52">
        <v>0</v>
      </c>
    </row>
    <row r="2157" spans="1:12">
      <c r="A2157" t="s">
        <v>1043</v>
      </c>
      <c r="B2157" t="s">
        <v>55</v>
      </c>
      <c r="C2157" s="52" t="s">
        <v>107</v>
      </c>
      <c r="D2157" s="52" t="s">
        <v>107</v>
      </c>
      <c r="E2157" s="52" t="s">
        <v>107</v>
      </c>
      <c r="F2157" s="52">
        <v>1</v>
      </c>
      <c r="G2157" s="52">
        <v>1</v>
      </c>
      <c r="J2157" t="s">
        <v>2348</v>
      </c>
    </row>
    <row r="2158" spans="1:12">
      <c r="A2158" t="s">
        <v>1885</v>
      </c>
      <c r="B2158" t="s">
        <v>55</v>
      </c>
      <c r="C2158" s="52" t="s">
        <v>107</v>
      </c>
      <c r="D2158" s="52" t="s">
        <v>107</v>
      </c>
      <c r="E2158" s="52">
        <v>1</v>
      </c>
      <c r="F2158" s="52">
        <v>0</v>
      </c>
      <c r="G2158" s="52">
        <v>0</v>
      </c>
      <c r="K2158" t="s">
        <v>2349</v>
      </c>
    </row>
    <row r="2159" spans="1:12">
      <c r="A2159" t="s">
        <v>836</v>
      </c>
      <c r="B2159" t="s">
        <v>55</v>
      </c>
      <c r="C2159" s="52" t="s">
        <v>107</v>
      </c>
      <c r="D2159" s="52">
        <v>1</v>
      </c>
      <c r="E2159" s="52">
        <v>1</v>
      </c>
      <c r="F2159" s="52">
        <v>0</v>
      </c>
      <c r="G2159" s="52">
        <v>1</v>
      </c>
      <c r="K2159" t="s">
        <v>2350</v>
      </c>
    </row>
    <row r="2160" spans="1:12">
      <c r="A2160" t="s">
        <v>748</v>
      </c>
      <c r="B2160" t="s">
        <v>55</v>
      </c>
      <c r="C2160" s="52" t="s">
        <v>107</v>
      </c>
      <c r="D2160" s="52">
        <v>1</v>
      </c>
      <c r="E2160" s="52">
        <v>1</v>
      </c>
      <c r="F2160" s="52">
        <v>1</v>
      </c>
      <c r="G2160" s="52">
        <v>1</v>
      </c>
      <c r="L2160" t="s">
        <v>1297</v>
      </c>
    </row>
    <row r="2161" spans="1:12">
      <c r="A2161" t="s">
        <v>900</v>
      </c>
      <c r="B2161" t="s">
        <v>55</v>
      </c>
      <c r="C2161" s="52">
        <v>1</v>
      </c>
      <c r="D2161" s="52">
        <v>1</v>
      </c>
      <c r="E2161" s="52">
        <v>1</v>
      </c>
      <c r="F2161" s="52">
        <v>0</v>
      </c>
      <c r="G2161" s="52">
        <v>0</v>
      </c>
      <c r="K2161" t="s">
        <v>2351</v>
      </c>
      <c r="L2161" t="s">
        <v>2352</v>
      </c>
    </row>
    <row r="2162" spans="1:12">
      <c r="A2162" t="s">
        <v>456</v>
      </c>
      <c r="B2162" t="s">
        <v>55</v>
      </c>
      <c r="C2162" s="52">
        <v>1</v>
      </c>
      <c r="D2162" s="52">
        <v>0</v>
      </c>
      <c r="E2162" s="52">
        <v>1</v>
      </c>
      <c r="F2162" s="52">
        <v>1</v>
      </c>
      <c r="G2162" s="52">
        <v>1</v>
      </c>
      <c r="K2162" t="s">
        <v>2353</v>
      </c>
    </row>
    <row r="2163" spans="1:12">
      <c r="A2163" t="s">
        <v>753</v>
      </c>
      <c r="B2163" t="s">
        <v>55</v>
      </c>
      <c r="C2163" s="52">
        <v>1</v>
      </c>
      <c r="D2163" s="52">
        <v>1</v>
      </c>
      <c r="E2163" s="52">
        <v>1</v>
      </c>
      <c r="F2163" s="52">
        <v>1</v>
      </c>
      <c r="G2163" s="52">
        <v>1</v>
      </c>
      <c r="J2163" t="s">
        <v>2354</v>
      </c>
      <c r="K2163" t="s">
        <v>2355</v>
      </c>
      <c r="L2163" t="s">
        <v>2356</v>
      </c>
    </row>
    <row r="2164" spans="1:12">
      <c r="A2164" t="s">
        <v>465</v>
      </c>
      <c r="B2164" t="s">
        <v>55</v>
      </c>
      <c r="C2164" s="52" t="s">
        <v>107</v>
      </c>
      <c r="D2164" s="52">
        <v>1</v>
      </c>
      <c r="E2164" s="52">
        <v>1</v>
      </c>
      <c r="F2164" s="52">
        <v>1</v>
      </c>
      <c r="G2164" s="52">
        <v>1</v>
      </c>
      <c r="K2164" t="s">
        <v>2357</v>
      </c>
      <c r="L2164" t="s">
        <v>1404</v>
      </c>
    </row>
    <row r="2165" spans="1:12">
      <c r="A2165" t="s">
        <v>468</v>
      </c>
      <c r="B2165" t="s">
        <v>55</v>
      </c>
      <c r="C2165" s="52">
        <v>1</v>
      </c>
      <c r="D2165" s="52">
        <v>1</v>
      </c>
      <c r="E2165" s="52">
        <v>1</v>
      </c>
      <c r="F2165" s="52">
        <v>1</v>
      </c>
      <c r="G2165" s="52">
        <v>1</v>
      </c>
    </row>
    <row r="2166" spans="1:12">
      <c r="A2166" t="s">
        <v>2358</v>
      </c>
      <c r="B2166" t="s">
        <v>55</v>
      </c>
      <c r="C2166" s="52" t="s">
        <v>107</v>
      </c>
      <c r="D2166" s="52">
        <v>1</v>
      </c>
      <c r="E2166" s="52">
        <v>1</v>
      </c>
      <c r="F2166" s="52">
        <v>1</v>
      </c>
      <c r="G2166" s="52">
        <v>1</v>
      </c>
      <c r="J2166" t="s">
        <v>2359</v>
      </c>
      <c r="K2166" t="s">
        <v>2360</v>
      </c>
    </row>
    <row r="2167" spans="1:12">
      <c r="A2167" t="s">
        <v>546</v>
      </c>
      <c r="B2167" t="s">
        <v>55</v>
      </c>
      <c r="C2167" s="52" t="s">
        <v>107</v>
      </c>
      <c r="D2167" s="52">
        <v>1</v>
      </c>
      <c r="E2167" s="52">
        <v>0</v>
      </c>
      <c r="F2167" s="52">
        <v>0</v>
      </c>
      <c r="G2167" s="52">
        <v>1</v>
      </c>
    </row>
    <row r="2168" spans="1:12">
      <c r="A2168" t="s">
        <v>1058</v>
      </c>
      <c r="B2168" t="s">
        <v>55</v>
      </c>
      <c r="C2168" s="52" t="s">
        <v>107</v>
      </c>
      <c r="D2168" s="52" t="s">
        <v>107</v>
      </c>
      <c r="E2168" s="52" t="s">
        <v>107</v>
      </c>
      <c r="F2168" s="52">
        <v>1</v>
      </c>
      <c r="G2168" s="52">
        <v>1</v>
      </c>
      <c r="J2168" t="s">
        <v>2361</v>
      </c>
    </row>
    <row r="2169" spans="1:12">
      <c r="A2169" t="s">
        <v>666</v>
      </c>
      <c r="B2169" t="s">
        <v>55</v>
      </c>
      <c r="C2169" s="52">
        <v>1</v>
      </c>
      <c r="D2169" s="52">
        <v>1</v>
      </c>
      <c r="E2169" s="52">
        <v>1</v>
      </c>
      <c r="F2169" s="52">
        <v>1</v>
      </c>
      <c r="G2169" s="52">
        <v>1</v>
      </c>
      <c r="K2169" t="s">
        <v>2362</v>
      </c>
    </row>
    <row r="2170" spans="1:12">
      <c r="A2170" t="s">
        <v>552</v>
      </c>
      <c r="B2170" t="s">
        <v>55</v>
      </c>
      <c r="C2170" s="52" t="s">
        <v>107</v>
      </c>
      <c r="D2170" s="52">
        <v>1</v>
      </c>
      <c r="E2170" s="52">
        <v>0</v>
      </c>
      <c r="F2170" s="52">
        <v>1</v>
      </c>
      <c r="G2170" s="52">
        <v>1</v>
      </c>
    </row>
    <row r="2171" spans="1:12">
      <c r="A2171" t="s">
        <v>1313</v>
      </c>
      <c r="B2171" t="s">
        <v>55</v>
      </c>
      <c r="C2171" s="52">
        <v>1</v>
      </c>
      <c r="D2171" s="52">
        <v>1</v>
      </c>
      <c r="E2171" s="52">
        <v>1</v>
      </c>
      <c r="F2171" s="52">
        <v>1</v>
      </c>
      <c r="G2171" s="52">
        <v>1</v>
      </c>
      <c r="H2171" s="52" t="s">
        <v>2363</v>
      </c>
      <c r="J2171" t="s">
        <v>2364</v>
      </c>
      <c r="K2171" t="s">
        <v>2365</v>
      </c>
    </row>
    <row r="2172" spans="1:12">
      <c r="A2172" t="s">
        <v>475</v>
      </c>
      <c r="B2172" t="s">
        <v>55</v>
      </c>
      <c r="C2172" s="52">
        <v>1</v>
      </c>
      <c r="D2172" s="52">
        <v>1</v>
      </c>
      <c r="E2172" s="52">
        <v>1</v>
      </c>
      <c r="F2172" s="52">
        <v>1</v>
      </c>
      <c r="G2172" s="52">
        <v>1</v>
      </c>
    </row>
    <row r="2173" spans="1:12">
      <c r="A2173" t="s">
        <v>853</v>
      </c>
      <c r="B2173" t="s">
        <v>55</v>
      </c>
      <c r="C2173" s="52">
        <v>1</v>
      </c>
      <c r="D2173" s="52">
        <v>1</v>
      </c>
      <c r="E2173" s="52">
        <v>1</v>
      </c>
      <c r="F2173" s="52">
        <v>1</v>
      </c>
      <c r="G2173" s="52">
        <v>1</v>
      </c>
      <c r="K2173" t="s">
        <v>2366</v>
      </c>
    </row>
    <row r="2174" spans="1:12">
      <c r="A2174" t="s">
        <v>555</v>
      </c>
      <c r="B2174" t="s">
        <v>55</v>
      </c>
      <c r="C2174" s="52" t="s">
        <v>107</v>
      </c>
      <c r="D2174" s="52">
        <v>1</v>
      </c>
      <c r="E2174" s="52">
        <v>1</v>
      </c>
      <c r="F2174" s="52">
        <v>0</v>
      </c>
      <c r="G2174" s="52">
        <v>0</v>
      </c>
    </row>
    <row r="2175" spans="1:12">
      <c r="A2175" t="s">
        <v>671</v>
      </c>
      <c r="B2175" t="s">
        <v>55</v>
      </c>
      <c r="C2175" s="52" t="s">
        <v>107</v>
      </c>
      <c r="D2175" s="52" t="s">
        <v>107</v>
      </c>
      <c r="E2175" s="52">
        <v>1</v>
      </c>
      <c r="F2175" s="52">
        <v>1</v>
      </c>
      <c r="G2175" s="52">
        <v>0</v>
      </c>
      <c r="K2175" t="s">
        <v>2367</v>
      </c>
    </row>
    <row r="2176" spans="1:12">
      <c r="A2176" t="s">
        <v>1318</v>
      </c>
      <c r="B2176" t="s">
        <v>55</v>
      </c>
      <c r="C2176" s="52" t="s">
        <v>107</v>
      </c>
      <c r="D2176" s="52" t="s">
        <v>107</v>
      </c>
      <c r="E2176" s="52" t="s">
        <v>107</v>
      </c>
      <c r="F2176" s="52">
        <v>1</v>
      </c>
      <c r="G2176" s="52">
        <v>0</v>
      </c>
      <c r="J2176" t="s">
        <v>2368</v>
      </c>
    </row>
    <row r="2177" spans="1:12">
      <c r="A2177" t="s">
        <v>2369</v>
      </c>
      <c r="B2177" t="s">
        <v>55</v>
      </c>
      <c r="C2177" s="52" t="s">
        <v>107</v>
      </c>
      <c r="D2177" s="52" t="s">
        <v>107</v>
      </c>
      <c r="E2177" s="52">
        <v>1</v>
      </c>
      <c r="F2177" s="52">
        <v>1</v>
      </c>
      <c r="G2177" s="52">
        <v>1</v>
      </c>
      <c r="K2177" t="s">
        <v>2370</v>
      </c>
      <c r="L2177" t="s">
        <v>481</v>
      </c>
    </row>
    <row r="2178" spans="1:12">
      <c r="A2178" t="s">
        <v>484</v>
      </c>
      <c r="B2178" t="s">
        <v>55</v>
      </c>
      <c r="C2178" s="52">
        <v>1</v>
      </c>
      <c r="D2178" s="52">
        <v>1</v>
      </c>
      <c r="E2178" s="52">
        <v>1</v>
      </c>
      <c r="F2178" s="52">
        <v>1</v>
      </c>
      <c r="G2178" s="52">
        <v>0</v>
      </c>
      <c r="I2178" s="52" t="s">
        <v>1170</v>
      </c>
      <c r="J2178" t="s">
        <v>2371</v>
      </c>
    </row>
    <row r="2179" spans="1:12">
      <c r="A2179" t="s">
        <v>920</v>
      </c>
      <c r="B2179" t="s">
        <v>55</v>
      </c>
      <c r="C2179" s="52" t="s">
        <v>107</v>
      </c>
      <c r="D2179" s="52">
        <v>1</v>
      </c>
      <c r="E2179" s="52">
        <v>0</v>
      </c>
      <c r="F2179" s="52">
        <v>0</v>
      </c>
      <c r="G2179" s="52">
        <v>0</v>
      </c>
    </row>
    <row r="2180" spans="1:12">
      <c r="A2180" t="s">
        <v>615</v>
      </c>
      <c r="B2180" t="s">
        <v>55</v>
      </c>
      <c r="C2180" s="52" t="s">
        <v>107</v>
      </c>
      <c r="D2180" s="52">
        <v>1</v>
      </c>
      <c r="E2180" s="52">
        <v>1</v>
      </c>
      <c r="F2180" s="52">
        <v>1</v>
      </c>
      <c r="G2180" s="52">
        <v>1</v>
      </c>
      <c r="J2180" t="s">
        <v>2372</v>
      </c>
      <c r="K2180" t="s">
        <v>2373</v>
      </c>
      <c r="L2180" t="s">
        <v>2374</v>
      </c>
    </row>
    <row r="2181" spans="1:12">
      <c r="A2181" t="s">
        <v>485</v>
      </c>
      <c r="B2181" t="s">
        <v>55</v>
      </c>
      <c r="C2181" s="52">
        <v>1</v>
      </c>
      <c r="D2181" s="52">
        <v>1</v>
      </c>
      <c r="E2181" s="52">
        <v>1</v>
      </c>
      <c r="F2181" s="52">
        <v>0</v>
      </c>
      <c r="G2181" s="52">
        <v>1</v>
      </c>
      <c r="K2181" t="s">
        <v>2375</v>
      </c>
    </row>
    <row r="2182" spans="1:12">
      <c r="A2182" t="s">
        <v>492</v>
      </c>
      <c r="B2182" t="s">
        <v>55</v>
      </c>
      <c r="C2182" s="52">
        <v>1</v>
      </c>
      <c r="D2182" s="52">
        <v>1</v>
      </c>
      <c r="E2182" s="52">
        <v>1</v>
      </c>
      <c r="F2182" s="52">
        <v>0</v>
      </c>
      <c r="G2182" s="52">
        <v>0</v>
      </c>
      <c r="K2182" t="s">
        <v>2376</v>
      </c>
    </row>
    <row r="2183" spans="1:12">
      <c r="A2183" t="s">
        <v>676</v>
      </c>
      <c r="B2183" t="s">
        <v>55</v>
      </c>
      <c r="C2183" s="52" t="s">
        <v>107</v>
      </c>
      <c r="D2183" s="52" t="s">
        <v>107</v>
      </c>
      <c r="E2183" s="52">
        <v>1</v>
      </c>
      <c r="F2183" s="52">
        <v>1</v>
      </c>
      <c r="G2183" s="52">
        <v>1</v>
      </c>
      <c r="J2183" t="s">
        <v>2377</v>
      </c>
      <c r="K2183" t="s">
        <v>2378</v>
      </c>
    </row>
    <row r="2184" spans="1:12">
      <c r="A2184" t="s">
        <v>859</v>
      </c>
      <c r="B2184" t="s">
        <v>55</v>
      </c>
      <c r="C2184" s="52">
        <v>1</v>
      </c>
      <c r="D2184" s="52">
        <v>0</v>
      </c>
      <c r="E2184" s="52">
        <v>1</v>
      </c>
      <c r="F2184" s="52">
        <v>1</v>
      </c>
      <c r="G2184" s="52">
        <v>1</v>
      </c>
      <c r="J2184" t="s">
        <v>2379</v>
      </c>
      <c r="K2184" t="s">
        <v>2380</v>
      </c>
    </row>
    <row r="2185" spans="1:12">
      <c r="A2185" s="11" t="s">
        <v>1659</v>
      </c>
      <c r="B2185" s="11" t="s">
        <v>77</v>
      </c>
      <c r="C2185" s="52" t="s">
        <v>107</v>
      </c>
      <c r="D2185" s="52">
        <v>1</v>
      </c>
      <c r="E2185" s="52">
        <v>0</v>
      </c>
      <c r="F2185" s="52">
        <v>0</v>
      </c>
      <c r="G2185" s="52">
        <v>0</v>
      </c>
    </row>
    <row r="2186" spans="1:12">
      <c r="A2186" t="s">
        <v>1173</v>
      </c>
      <c r="B2186" t="s">
        <v>77</v>
      </c>
      <c r="C2186" s="52">
        <v>1</v>
      </c>
      <c r="D2186" s="52">
        <v>1</v>
      </c>
      <c r="E2186" s="52">
        <v>1</v>
      </c>
      <c r="F2186" s="52">
        <v>1</v>
      </c>
      <c r="G2186" s="52">
        <v>1</v>
      </c>
      <c r="K2186" t="s">
        <v>2381</v>
      </c>
    </row>
    <row r="2187" spans="1:12">
      <c r="A2187" t="s">
        <v>561</v>
      </c>
      <c r="B2187" t="s">
        <v>77</v>
      </c>
      <c r="C2187" s="52">
        <v>1</v>
      </c>
      <c r="D2187" s="52">
        <v>1</v>
      </c>
      <c r="E2187" s="52">
        <v>1</v>
      </c>
      <c r="F2187" s="52">
        <v>1</v>
      </c>
      <c r="G2187" s="52">
        <v>1</v>
      </c>
    </row>
    <row r="2188" spans="1:12">
      <c r="A2188" t="s">
        <v>496</v>
      </c>
      <c r="B2188" t="s">
        <v>77</v>
      </c>
      <c r="C2188" s="52" t="s">
        <v>107</v>
      </c>
      <c r="D2188" s="52" t="s">
        <v>107</v>
      </c>
      <c r="E2188" s="52" t="s">
        <v>107</v>
      </c>
      <c r="F2188" s="52">
        <v>1</v>
      </c>
      <c r="G2188" s="52">
        <v>0</v>
      </c>
      <c r="J2188" t="s">
        <v>2382</v>
      </c>
      <c r="L2188" t="s">
        <v>2383</v>
      </c>
    </row>
    <row r="2189" spans="1:12">
      <c r="A2189" t="s">
        <v>1743</v>
      </c>
      <c r="B2189" t="s">
        <v>77</v>
      </c>
      <c r="C2189" s="52">
        <v>1</v>
      </c>
      <c r="D2189" s="52">
        <v>0</v>
      </c>
      <c r="E2189" s="52">
        <v>0</v>
      </c>
      <c r="F2189" s="52">
        <v>0</v>
      </c>
      <c r="G2189" s="52">
        <v>0</v>
      </c>
    </row>
    <row r="2190" spans="1:12">
      <c r="A2190" t="s">
        <v>389</v>
      </c>
      <c r="B2190" t="s">
        <v>77</v>
      </c>
      <c r="C2190" s="52">
        <v>1</v>
      </c>
      <c r="D2190" s="52">
        <v>1</v>
      </c>
      <c r="E2190" s="52">
        <v>1</v>
      </c>
      <c r="F2190" s="52">
        <v>1</v>
      </c>
      <c r="G2190" s="52">
        <v>0</v>
      </c>
    </row>
    <row r="2191" spans="1:12">
      <c r="A2191" t="s">
        <v>501</v>
      </c>
      <c r="B2191" t="s">
        <v>77</v>
      </c>
      <c r="C2191" s="52">
        <v>1</v>
      </c>
      <c r="D2191" s="52">
        <v>1</v>
      </c>
      <c r="E2191" s="52">
        <v>0</v>
      </c>
      <c r="F2191" s="52">
        <v>0</v>
      </c>
      <c r="G2191" s="52">
        <v>0</v>
      </c>
    </row>
    <row r="2192" spans="1:12">
      <c r="A2192" t="s">
        <v>393</v>
      </c>
      <c r="B2192" t="s">
        <v>77</v>
      </c>
      <c r="C2192" s="52">
        <v>1</v>
      </c>
      <c r="D2192" s="52">
        <v>0</v>
      </c>
      <c r="E2192" s="52">
        <v>0</v>
      </c>
      <c r="F2192" s="52">
        <v>0</v>
      </c>
      <c r="G2192" s="52">
        <v>0</v>
      </c>
      <c r="L2192" t="s">
        <v>395</v>
      </c>
    </row>
    <row r="2193" spans="1:11">
      <c r="A2193" t="s">
        <v>399</v>
      </c>
      <c r="B2193" t="s">
        <v>77</v>
      </c>
      <c r="C2193" s="52" t="s">
        <v>107</v>
      </c>
      <c r="D2193" s="52">
        <v>1</v>
      </c>
      <c r="E2193" s="52">
        <v>1</v>
      </c>
      <c r="F2193" s="52">
        <v>1</v>
      </c>
      <c r="G2193" s="52">
        <v>1</v>
      </c>
    </row>
    <row r="2194" spans="1:11">
      <c r="A2194" t="s">
        <v>400</v>
      </c>
      <c r="B2194" t="s">
        <v>77</v>
      </c>
      <c r="C2194" s="52">
        <v>1</v>
      </c>
      <c r="D2194" s="52">
        <v>1</v>
      </c>
      <c r="E2194" s="52">
        <v>1</v>
      </c>
      <c r="F2194" s="52">
        <v>1</v>
      </c>
      <c r="G2194" s="52">
        <v>1</v>
      </c>
      <c r="K2194" t="s">
        <v>2384</v>
      </c>
    </row>
    <row r="2195" spans="1:11">
      <c r="A2195" t="s">
        <v>403</v>
      </c>
      <c r="B2195" t="s">
        <v>77</v>
      </c>
      <c r="C2195" s="52">
        <v>1</v>
      </c>
      <c r="D2195" s="52">
        <v>1</v>
      </c>
      <c r="E2195" s="52">
        <v>1</v>
      </c>
      <c r="F2195" s="52">
        <v>1</v>
      </c>
      <c r="G2195" s="52">
        <v>0</v>
      </c>
    </row>
    <row r="2196" spans="1:11">
      <c r="A2196" t="s">
        <v>2385</v>
      </c>
      <c r="B2196" t="s">
        <v>77</v>
      </c>
      <c r="C2196" s="52" t="s">
        <v>107</v>
      </c>
      <c r="D2196" s="52">
        <v>1</v>
      </c>
      <c r="E2196" s="52">
        <v>0</v>
      </c>
      <c r="F2196" s="52">
        <v>1</v>
      </c>
      <c r="G2196" s="52">
        <v>1</v>
      </c>
      <c r="J2196" t="s">
        <v>2386</v>
      </c>
      <c r="K2196" t="s">
        <v>2387</v>
      </c>
    </row>
    <row r="2197" spans="1:11">
      <c r="A2197" t="s">
        <v>406</v>
      </c>
      <c r="B2197" t="s">
        <v>77</v>
      </c>
      <c r="C2197" s="52">
        <v>1</v>
      </c>
      <c r="D2197" s="52">
        <v>0</v>
      </c>
      <c r="E2197" s="52">
        <v>0</v>
      </c>
      <c r="F2197" s="52">
        <v>0</v>
      </c>
      <c r="G2197" s="52">
        <v>0</v>
      </c>
    </row>
    <row r="2198" spans="1:11">
      <c r="A2198" t="s">
        <v>408</v>
      </c>
      <c r="B2198" t="s">
        <v>77</v>
      </c>
      <c r="C2198" s="52">
        <v>1</v>
      </c>
      <c r="D2198" s="52">
        <v>1</v>
      </c>
      <c r="E2198" s="52">
        <v>1</v>
      </c>
      <c r="F2198" s="52">
        <v>1</v>
      </c>
      <c r="G2198" s="52">
        <v>0</v>
      </c>
    </row>
    <row r="2199" spans="1:11">
      <c r="A2199" s="34" t="s">
        <v>409</v>
      </c>
      <c r="B2199" t="s">
        <v>77</v>
      </c>
      <c r="C2199" s="52">
        <v>1</v>
      </c>
      <c r="D2199" s="52">
        <v>1</v>
      </c>
      <c r="E2199" s="52">
        <v>1</v>
      </c>
      <c r="F2199" s="52">
        <v>1</v>
      </c>
      <c r="G2199" s="52">
        <v>1</v>
      </c>
    </row>
    <row r="2200" spans="1:11">
      <c r="A2200" t="s">
        <v>1256</v>
      </c>
      <c r="B2200" t="s">
        <v>77</v>
      </c>
      <c r="C2200" s="52">
        <v>1</v>
      </c>
      <c r="D2200" s="52">
        <v>0</v>
      </c>
      <c r="E2200" s="52">
        <v>0</v>
      </c>
      <c r="F2200" s="52">
        <v>0</v>
      </c>
      <c r="G2200" s="52">
        <v>0</v>
      </c>
    </row>
    <row r="2201" spans="1:11">
      <c r="A2201" t="s">
        <v>522</v>
      </c>
      <c r="B2201" t="s">
        <v>77</v>
      </c>
      <c r="C2201" s="52">
        <v>1</v>
      </c>
      <c r="D2201" s="52">
        <v>1</v>
      </c>
      <c r="E2201" s="52">
        <v>1</v>
      </c>
      <c r="F2201" s="52">
        <v>1</v>
      </c>
      <c r="G2201" s="52">
        <v>1</v>
      </c>
      <c r="K2201" t="s">
        <v>2388</v>
      </c>
    </row>
    <row r="2202" spans="1:11">
      <c r="A2202" t="s">
        <v>709</v>
      </c>
      <c r="B2202" t="s">
        <v>77</v>
      </c>
      <c r="C2202" s="52">
        <v>1</v>
      </c>
      <c r="D2202" s="52">
        <v>0</v>
      </c>
      <c r="E2202" s="52">
        <v>0</v>
      </c>
      <c r="F2202" s="52">
        <v>0</v>
      </c>
      <c r="G2202" s="52">
        <v>0</v>
      </c>
    </row>
    <row r="2203" spans="1:11">
      <c r="A2203" t="s">
        <v>2009</v>
      </c>
      <c r="B2203" t="s">
        <v>77</v>
      </c>
      <c r="C2203" s="52" t="s">
        <v>107</v>
      </c>
      <c r="D2203" s="52">
        <v>1</v>
      </c>
      <c r="E2203" s="52">
        <v>1</v>
      </c>
      <c r="F2203" s="52">
        <v>0</v>
      </c>
      <c r="G2203" s="52">
        <v>0</v>
      </c>
      <c r="K2203" t="s">
        <v>2389</v>
      </c>
    </row>
    <row r="2204" spans="1:11">
      <c r="A2204" t="s">
        <v>417</v>
      </c>
      <c r="B2204" t="s">
        <v>77</v>
      </c>
      <c r="C2204" s="52">
        <v>1</v>
      </c>
      <c r="D2204" s="52">
        <v>1</v>
      </c>
      <c r="E2204" s="52">
        <v>1</v>
      </c>
      <c r="F2204" s="52">
        <v>0</v>
      </c>
      <c r="G2204" s="52">
        <v>1</v>
      </c>
    </row>
    <row r="2205" spans="1:11">
      <c r="A2205" t="s">
        <v>419</v>
      </c>
      <c r="B2205" t="s">
        <v>77</v>
      </c>
      <c r="C2205" s="52">
        <v>1</v>
      </c>
      <c r="D2205" s="52">
        <v>1</v>
      </c>
      <c r="E2205" s="52">
        <v>1</v>
      </c>
      <c r="F2205" s="52">
        <v>1</v>
      </c>
      <c r="G2205" s="52">
        <v>0</v>
      </c>
    </row>
    <row r="2206" spans="1:11">
      <c r="A2206" t="s">
        <v>422</v>
      </c>
      <c r="B2206" t="s">
        <v>77</v>
      </c>
      <c r="C2206" s="52">
        <v>1</v>
      </c>
      <c r="D2206" s="52">
        <v>1</v>
      </c>
      <c r="E2206" s="52">
        <v>0</v>
      </c>
      <c r="F2206" s="52">
        <v>1</v>
      </c>
      <c r="G2206" s="52">
        <v>0</v>
      </c>
    </row>
    <row r="2207" spans="1:11">
      <c r="A2207" t="s">
        <v>821</v>
      </c>
      <c r="B2207" t="s">
        <v>77</v>
      </c>
      <c r="C2207" s="52" t="s">
        <v>107</v>
      </c>
      <c r="D2207" s="52" t="s">
        <v>107</v>
      </c>
      <c r="E2207" s="52">
        <v>1</v>
      </c>
      <c r="F2207" s="52">
        <v>0</v>
      </c>
      <c r="G2207" s="52">
        <v>0</v>
      </c>
      <c r="K2207" t="s">
        <v>2390</v>
      </c>
    </row>
    <row r="2208" spans="1:11">
      <c r="A2208" t="s">
        <v>424</v>
      </c>
      <c r="B2208" t="s">
        <v>77</v>
      </c>
      <c r="C2208" s="52">
        <v>1</v>
      </c>
      <c r="D2208" s="52">
        <v>1</v>
      </c>
      <c r="E2208" s="52">
        <v>1</v>
      </c>
      <c r="F2208" s="52">
        <v>1</v>
      </c>
      <c r="G2208" s="52">
        <v>1</v>
      </c>
    </row>
    <row r="2209" spans="1:12">
      <c r="A2209" t="s">
        <v>435</v>
      </c>
      <c r="B2209" t="s">
        <v>77</v>
      </c>
      <c r="C2209" s="52">
        <v>1</v>
      </c>
      <c r="D2209" s="52">
        <v>1</v>
      </c>
      <c r="E2209" s="52">
        <v>1</v>
      </c>
      <c r="F2209" s="52">
        <v>1</v>
      </c>
      <c r="G2209" s="52">
        <v>1</v>
      </c>
      <c r="L2209" t="s">
        <v>1016</v>
      </c>
    </row>
    <row r="2210" spans="1:12">
      <c r="A2210" t="s">
        <v>439</v>
      </c>
      <c r="B2210" t="s">
        <v>77</v>
      </c>
      <c r="C2210" s="52" t="s">
        <v>107</v>
      </c>
      <c r="D2210" s="52">
        <v>1</v>
      </c>
      <c r="E2210" s="52">
        <v>0</v>
      </c>
      <c r="F2210" s="52">
        <v>0</v>
      </c>
      <c r="G2210" s="52">
        <v>0</v>
      </c>
    </row>
    <row r="2211" spans="1:12">
      <c r="A2211" t="s">
        <v>440</v>
      </c>
      <c r="B2211" t="s">
        <v>77</v>
      </c>
      <c r="C2211" s="52" t="s">
        <v>107</v>
      </c>
      <c r="D2211" s="52">
        <v>1</v>
      </c>
      <c r="E2211" s="52">
        <v>0</v>
      </c>
      <c r="F2211" s="52">
        <v>1</v>
      </c>
      <c r="G2211" s="52">
        <v>1</v>
      </c>
      <c r="J2211" t="s">
        <v>2391</v>
      </c>
      <c r="K2211" t="s">
        <v>2392</v>
      </c>
    </row>
    <row r="2212" spans="1:12">
      <c r="A2212" t="s">
        <v>447</v>
      </c>
      <c r="B2212" t="s">
        <v>77</v>
      </c>
      <c r="C2212" s="52">
        <v>1</v>
      </c>
      <c r="D2212" s="52">
        <v>0</v>
      </c>
      <c r="E2212" s="52">
        <v>1</v>
      </c>
      <c r="F2212" s="52">
        <v>1</v>
      </c>
      <c r="G2212" s="52">
        <v>0</v>
      </c>
      <c r="J2212" t="s">
        <v>2393</v>
      </c>
      <c r="K2212" t="s">
        <v>2394</v>
      </c>
    </row>
    <row r="2213" spans="1:12">
      <c r="A2213" t="s">
        <v>589</v>
      </c>
      <c r="B2213" t="s">
        <v>77</v>
      </c>
      <c r="C2213" s="52" t="s">
        <v>107</v>
      </c>
      <c r="D2213" s="52">
        <v>1</v>
      </c>
      <c r="E2213" s="52">
        <v>0</v>
      </c>
      <c r="F2213" s="52">
        <v>0</v>
      </c>
      <c r="G2213" s="52">
        <v>0</v>
      </c>
    </row>
    <row r="2214" spans="1:12">
      <c r="A2214" t="s">
        <v>1026</v>
      </c>
      <c r="B2214" t="s">
        <v>77</v>
      </c>
      <c r="C2214" s="52" t="s">
        <v>107</v>
      </c>
      <c r="D2214" s="52">
        <v>1</v>
      </c>
      <c r="E2214" s="52">
        <v>1</v>
      </c>
      <c r="F2214" s="52">
        <v>1</v>
      </c>
      <c r="G2214" s="52">
        <v>1</v>
      </c>
      <c r="H2214" s="52" t="s">
        <v>2395</v>
      </c>
      <c r="J2214" t="s">
        <v>2396</v>
      </c>
      <c r="K2214" t="s">
        <v>2397</v>
      </c>
    </row>
    <row r="2215" spans="1:12">
      <c r="A2215" t="s">
        <v>2398</v>
      </c>
      <c r="B2215" t="s">
        <v>77</v>
      </c>
      <c r="C2215" s="52">
        <v>1</v>
      </c>
      <c r="D2215" s="52">
        <v>0</v>
      </c>
      <c r="E2215" s="52">
        <v>1</v>
      </c>
      <c r="F2215" s="52">
        <v>1</v>
      </c>
      <c r="G2215" s="52">
        <v>0</v>
      </c>
      <c r="J2215" t="s">
        <v>2399</v>
      </c>
      <c r="K2215" t="s">
        <v>2400</v>
      </c>
    </row>
    <row r="2216" spans="1:12">
      <c r="A2216" t="s">
        <v>889</v>
      </c>
      <c r="B2216" t="s">
        <v>77</v>
      </c>
      <c r="C2216" s="52" t="s">
        <v>107</v>
      </c>
      <c r="D2216" s="52" t="s">
        <v>107</v>
      </c>
      <c r="E2216" s="52">
        <v>1</v>
      </c>
      <c r="F2216" s="52">
        <v>0</v>
      </c>
      <c r="G2216" s="52">
        <v>1</v>
      </c>
      <c r="K2216" t="s">
        <v>2401</v>
      </c>
    </row>
    <row r="2217" spans="1:12">
      <c r="A2217" t="s">
        <v>450</v>
      </c>
      <c r="B2217" t="s">
        <v>77</v>
      </c>
      <c r="C2217" s="52" t="s">
        <v>107</v>
      </c>
      <c r="D2217" s="52">
        <v>1</v>
      </c>
      <c r="E2217" s="52">
        <v>1</v>
      </c>
      <c r="F2217" s="52">
        <v>1</v>
      </c>
      <c r="G2217" s="52">
        <v>1</v>
      </c>
      <c r="J2217" t="s">
        <v>2402</v>
      </c>
      <c r="K2217" t="s">
        <v>2403</v>
      </c>
    </row>
    <row r="2218" spans="1:12">
      <c r="A2218" t="s">
        <v>452</v>
      </c>
      <c r="B2218" t="s">
        <v>77</v>
      </c>
      <c r="C2218" s="52">
        <v>1</v>
      </c>
      <c r="D2218" s="52">
        <v>1</v>
      </c>
      <c r="E2218" s="52">
        <v>0</v>
      </c>
      <c r="F2218" s="52">
        <v>1</v>
      </c>
      <c r="G2218" s="52">
        <v>1</v>
      </c>
    </row>
    <row r="2219" spans="1:12">
      <c r="A2219" t="s">
        <v>454</v>
      </c>
      <c r="B2219" t="s">
        <v>77</v>
      </c>
      <c r="C2219" s="52">
        <v>1</v>
      </c>
      <c r="D2219" s="52">
        <v>1</v>
      </c>
      <c r="E2219" s="52">
        <v>1</v>
      </c>
      <c r="F2219" s="52">
        <v>1</v>
      </c>
      <c r="G2219" s="52">
        <v>0</v>
      </c>
    </row>
    <row r="2220" spans="1:12">
      <c r="A2220" t="s">
        <v>655</v>
      </c>
      <c r="B2220" t="s">
        <v>77</v>
      </c>
      <c r="C2220" s="52">
        <v>1</v>
      </c>
      <c r="D2220" s="52">
        <v>1</v>
      </c>
      <c r="E2220" s="52">
        <v>1</v>
      </c>
      <c r="F2220" s="52">
        <v>1</v>
      </c>
      <c r="G2220" s="52">
        <v>1</v>
      </c>
      <c r="J2220" t="s">
        <v>2404</v>
      </c>
    </row>
    <row r="2221" spans="1:12">
      <c r="A2221" t="s">
        <v>540</v>
      </c>
      <c r="B2221" t="s">
        <v>77</v>
      </c>
      <c r="C2221" s="52" t="s">
        <v>107</v>
      </c>
      <c r="D2221" s="52">
        <v>1</v>
      </c>
      <c r="E2221" s="52">
        <v>0</v>
      </c>
      <c r="F2221" s="52">
        <v>0</v>
      </c>
      <c r="G2221" s="52">
        <v>0</v>
      </c>
    </row>
    <row r="2222" spans="1:12">
      <c r="A2222" t="s">
        <v>740</v>
      </c>
      <c r="B2222" t="s">
        <v>77</v>
      </c>
      <c r="C2222" s="52" t="s">
        <v>107</v>
      </c>
      <c r="D2222" s="52">
        <v>1</v>
      </c>
      <c r="E2222" s="52">
        <v>1</v>
      </c>
      <c r="F2222" s="52">
        <v>0</v>
      </c>
      <c r="G2222" s="52">
        <v>0</v>
      </c>
      <c r="L2222" t="s">
        <v>741</v>
      </c>
    </row>
    <row r="2223" spans="1:12">
      <c r="A2223" t="s">
        <v>541</v>
      </c>
      <c r="B2223" t="s">
        <v>77</v>
      </c>
      <c r="C2223" s="52" t="s">
        <v>107</v>
      </c>
      <c r="D2223" s="52">
        <v>1</v>
      </c>
      <c r="E2223" s="52">
        <v>1</v>
      </c>
      <c r="F2223" s="52">
        <v>0</v>
      </c>
      <c r="G2223" s="52">
        <v>0</v>
      </c>
    </row>
    <row r="2224" spans="1:12">
      <c r="A2224" t="s">
        <v>742</v>
      </c>
      <c r="B2224" t="s">
        <v>77</v>
      </c>
      <c r="C2224" s="52" t="s">
        <v>107</v>
      </c>
      <c r="D2224" s="52">
        <v>1</v>
      </c>
      <c r="E2224" s="52">
        <v>1</v>
      </c>
      <c r="F2224" s="52">
        <v>0</v>
      </c>
      <c r="G2224" s="52">
        <v>0</v>
      </c>
    </row>
    <row r="2225" spans="1:12">
      <c r="A2225" t="s">
        <v>745</v>
      </c>
      <c r="B2225" t="s">
        <v>77</v>
      </c>
      <c r="C2225" s="52" t="s">
        <v>107</v>
      </c>
      <c r="D2225" s="52">
        <v>1</v>
      </c>
      <c r="E2225" s="52">
        <v>1</v>
      </c>
      <c r="F2225" s="52">
        <v>0</v>
      </c>
      <c r="G2225" s="52">
        <v>0</v>
      </c>
    </row>
    <row r="2226" spans="1:12">
      <c r="A2226" t="s">
        <v>2405</v>
      </c>
      <c r="B2226" t="s">
        <v>77</v>
      </c>
      <c r="C2226" s="52">
        <v>1</v>
      </c>
      <c r="D2226" s="52">
        <v>1</v>
      </c>
      <c r="E2226" s="52">
        <v>0</v>
      </c>
      <c r="F2226" s="52">
        <v>0</v>
      </c>
      <c r="G2226" s="52">
        <v>0</v>
      </c>
    </row>
    <row r="2227" spans="1:12">
      <c r="A2227" t="s">
        <v>748</v>
      </c>
      <c r="B2227" t="s">
        <v>77</v>
      </c>
      <c r="C2227" s="52" t="s">
        <v>107</v>
      </c>
      <c r="D2227" s="52" t="s">
        <v>107</v>
      </c>
      <c r="E2227" s="52" t="s">
        <v>107</v>
      </c>
      <c r="F2227" s="52">
        <v>1</v>
      </c>
      <c r="G2227" s="52">
        <v>1</v>
      </c>
      <c r="J2227" t="s">
        <v>2406</v>
      </c>
      <c r="L2227" t="s">
        <v>2407</v>
      </c>
    </row>
    <row r="2228" spans="1:12">
      <c r="A2228" t="s">
        <v>456</v>
      </c>
      <c r="B2228" t="s">
        <v>77</v>
      </c>
      <c r="C2228" s="52">
        <v>1</v>
      </c>
      <c r="D2228" s="52">
        <v>1</v>
      </c>
      <c r="E2228" s="52">
        <v>1</v>
      </c>
      <c r="F2228" s="52">
        <v>1</v>
      </c>
      <c r="G2228" s="52">
        <v>1</v>
      </c>
    </row>
    <row r="2229" spans="1:12">
      <c r="A2229" t="s">
        <v>465</v>
      </c>
      <c r="B2229" t="s">
        <v>77</v>
      </c>
      <c r="C2229" s="52">
        <v>1</v>
      </c>
      <c r="D2229" s="52">
        <v>1</v>
      </c>
      <c r="E2229" s="52">
        <v>1</v>
      </c>
      <c r="F2229" s="52">
        <v>1</v>
      </c>
      <c r="G2229" s="52">
        <v>1</v>
      </c>
      <c r="L2229" t="s">
        <v>2408</v>
      </c>
    </row>
    <row r="2230" spans="1:12">
      <c r="A2230" t="s">
        <v>2409</v>
      </c>
      <c r="B2230" t="s">
        <v>77</v>
      </c>
      <c r="C2230" s="52">
        <v>1</v>
      </c>
      <c r="D2230" s="52">
        <v>1</v>
      </c>
      <c r="E2230" s="52">
        <v>0</v>
      </c>
      <c r="F2230" s="52">
        <v>0</v>
      </c>
      <c r="G2230" s="52">
        <v>0</v>
      </c>
    </row>
    <row r="2231" spans="1:12">
      <c r="A2231" t="s">
        <v>468</v>
      </c>
      <c r="B2231" t="s">
        <v>77</v>
      </c>
      <c r="C2231" s="52">
        <v>1</v>
      </c>
      <c r="D2231" s="52">
        <v>1</v>
      </c>
      <c r="E2231" s="52">
        <v>1</v>
      </c>
      <c r="F2231" s="52">
        <v>1</v>
      </c>
      <c r="G2231" s="52">
        <v>1</v>
      </c>
    </row>
    <row r="2232" spans="1:12">
      <c r="A2232" t="s">
        <v>2410</v>
      </c>
      <c r="B2232" t="s">
        <v>77</v>
      </c>
      <c r="C2232" s="52" t="s">
        <v>107</v>
      </c>
      <c r="D2232" s="52">
        <v>1</v>
      </c>
      <c r="E2232" s="52">
        <v>0</v>
      </c>
      <c r="F2232" s="52">
        <v>0</v>
      </c>
      <c r="G2232" s="52">
        <v>1</v>
      </c>
      <c r="K2232" t="s">
        <v>2411</v>
      </c>
    </row>
    <row r="2233" spans="1:12">
      <c r="A2233" t="s">
        <v>666</v>
      </c>
      <c r="B2233" t="s">
        <v>77</v>
      </c>
      <c r="C2233" s="52">
        <v>1</v>
      </c>
      <c r="D2233" s="52">
        <v>1</v>
      </c>
      <c r="E2233" s="52">
        <v>1</v>
      </c>
      <c r="F2233" s="52">
        <v>1</v>
      </c>
      <c r="G2233" s="52">
        <v>1</v>
      </c>
    </row>
    <row r="2234" spans="1:12">
      <c r="A2234" t="s">
        <v>667</v>
      </c>
      <c r="B2234" t="s">
        <v>77</v>
      </c>
      <c r="C2234" s="52" t="s">
        <v>107</v>
      </c>
      <c r="D2234" s="52">
        <v>1</v>
      </c>
      <c r="E2234" s="52">
        <v>1</v>
      </c>
      <c r="F2234" s="52">
        <v>1</v>
      </c>
      <c r="G2234" s="52">
        <v>1</v>
      </c>
    </row>
    <row r="2235" spans="1:12">
      <c r="A2235" t="s">
        <v>764</v>
      </c>
      <c r="B2235" t="s">
        <v>77</v>
      </c>
      <c r="C2235" s="52" t="s">
        <v>107</v>
      </c>
      <c r="D2235" s="52" t="s">
        <v>107</v>
      </c>
      <c r="E2235" s="52">
        <v>1</v>
      </c>
      <c r="F2235" s="52">
        <v>0</v>
      </c>
      <c r="G2235" s="52">
        <v>0</v>
      </c>
      <c r="K2235" t="s">
        <v>2412</v>
      </c>
    </row>
    <row r="2236" spans="1:12">
      <c r="A2236" t="s">
        <v>475</v>
      </c>
      <c r="B2236" t="s">
        <v>77</v>
      </c>
      <c r="C2236" s="52">
        <v>1</v>
      </c>
      <c r="D2236" s="52">
        <v>1</v>
      </c>
      <c r="E2236" s="52">
        <v>1</v>
      </c>
      <c r="F2236" s="52">
        <v>1</v>
      </c>
      <c r="G2236" s="52">
        <v>1</v>
      </c>
    </row>
    <row r="2237" spans="1:12">
      <c r="A2237" t="s">
        <v>555</v>
      </c>
      <c r="B2237" t="s">
        <v>77</v>
      </c>
      <c r="C2237" s="52" t="s">
        <v>107</v>
      </c>
      <c r="D2237" s="52" t="s">
        <v>107</v>
      </c>
      <c r="E2237" s="52">
        <v>1</v>
      </c>
      <c r="F2237" s="52">
        <v>1</v>
      </c>
      <c r="G2237" s="52">
        <v>0</v>
      </c>
      <c r="K2237" t="s">
        <v>2413</v>
      </c>
    </row>
    <row r="2238" spans="1:12">
      <c r="A2238" t="s">
        <v>612</v>
      </c>
      <c r="B2238" t="s">
        <v>77</v>
      </c>
      <c r="C2238" s="52">
        <v>1</v>
      </c>
      <c r="D2238" s="52">
        <v>0</v>
      </c>
      <c r="E2238" s="52">
        <v>1</v>
      </c>
      <c r="F2238" s="52">
        <v>1</v>
      </c>
      <c r="G2238" s="52">
        <v>1</v>
      </c>
      <c r="J2238" t="s">
        <v>2414</v>
      </c>
      <c r="K2238" t="s">
        <v>2415</v>
      </c>
    </row>
    <row r="2239" spans="1:12">
      <c r="A2239" t="s">
        <v>484</v>
      </c>
      <c r="B2239" t="s">
        <v>77</v>
      </c>
      <c r="C2239" s="52">
        <v>1</v>
      </c>
      <c r="D2239" s="52">
        <v>1</v>
      </c>
      <c r="E2239" s="52">
        <v>1</v>
      </c>
      <c r="F2239" s="52">
        <v>1</v>
      </c>
      <c r="G2239" s="52">
        <v>1</v>
      </c>
    </row>
    <row r="2240" spans="1:12">
      <c r="A2240" t="s">
        <v>488</v>
      </c>
      <c r="B2240" t="s">
        <v>77</v>
      </c>
      <c r="C2240" s="52" t="s">
        <v>107</v>
      </c>
      <c r="D2240" s="52">
        <v>1</v>
      </c>
      <c r="E2240" s="52">
        <v>0</v>
      </c>
      <c r="F2240" s="52">
        <v>1</v>
      </c>
      <c r="G2240" s="52">
        <v>1</v>
      </c>
      <c r="K2240" t="s">
        <v>2416</v>
      </c>
    </row>
    <row r="2241" spans="1:12">
      <c r="A2241" t="s">
        <v>676</v>
      </c>
      <c r="B2241" t="s">
        <v>77</v>
      </c>
      <c r="C2241" s="52" t="s">
        <v>107</v>
      </c>
      <c r="D2241" s="52" t="s">
        <v>107</v>
      </c>
      <c r="E2241" s="52" t="s">
        <v>107</v>
      </c>
      <c r="F2241" s="52">
        <v>1</v>
      </c>
      <c r="G2241" s="52">
        <v>0</v>
      </c>
      <c r="J2241" t="s">
        <v>2417</v>
      </c>
      <c r="L2241" t="s">
        <v>883</v>
      </c>
    </row>
    <row r="2242" spans="1:12">
      <c r="A2242" t="s">
        <v>859</v>
      </c>
      <c r="B2242" t="s">
        <v>77</v>
      </c>
      <c r="C2242" s="52">
        <v>1</v>
      </c>
      <c r="D2242" s="52">
        <v>1</v>
      </c>
      <c r="E2242" s="52">
        <v>1</v>
      </c>
      <c r="F2242" s="52">
        <v>1</v>
      </c>
      <c r="G2242" s="52">
        <v>1</v>
      </c>
      <c r="H2242" s="52" t="s">
        <v>2418</v>
      </c>
      <c r="J2242" t="s">
        <v>2419</v>
      </c>
      <c r="K2242" t="s">
        <v>2420</v>
      </c>
    </row>
    <row r="2243" spans="1:12">
      <c r="A2243" t="s">
        <v>1173</v>
      </c>
      <c r="B2243" t="s">
        <v>47</v>
      </c>
      <c r="C2243" s="52" t="s">
        <v>107</v>
      </c>
      <c r="D2243" s="52" t="s">
        <v>107</v>
      </c>
      <c r="E2243" s="52">
        <v>1</v>
      </c>
      <c r="F2243" s="52">
        <v>0</v>
      </c>
      <c r="G2243" s="52">
        <v>0</v>
      </c>
    </row>
    <row r="2244" spans="1:12">
      <c r="A2244" t="s">
        <v>561</v>
      </c>
      <c r="B2244" t="s">
        <v>47</v>
      </c>
      <c r="C2244" s="52">
        <v>1</v>
      </c>
      <c r="D2244" s="52">
        <v>1</v>
      </c>
      <c r="E2244" s="52">
        <v>1</v>
      </c>
      <c r="F2244" s="52">
        <v>1</v>
      </c>
      <c r="G2244" s="52">
        <v>1</v>
      </c>
      <c r="K2244" t="s">
        <v>2421</v>
      </c>
    </row>
    <row r="2245" spans="1:12">
      <c r="A2245" t="s">
        <v>384</v>
      </c>
      <c r="B2245" t="s">
        <v>47</v>
      </c>
      <c r="C2245" s="52" t="s">
        <v>107</v>
      </c>
      <c r="D2245" s="52">
        <v>1</v>
      </c>
      <c r="E2245" s="52">
        <v>1</v>
      </c>
      <c r="F2245" s="52">
        <v>1</v>
      </c>
      <c r="G2245" s="52">
        <v>1</v>
      </c>
    </row>
    <row r="2246" spans="1:12">
      <c r="A2246" t="s">
        <v>1660</v>
      </c>
      <c r="B2246" t="s">
        <v>47</v>
      </c>
      <c r="C2246" s="52" t="s">
        <v>107</v>
      </c>
      <c r="D2246" s="52" t="s">
        <v>107</v>
      </c>
      <c r="E2246" s="52">
        <v>1</v>
      </c>
      <c r="F2246" s="52">
        <v>1</v>
      </c>
      <c r="G2246" s="52">
        <v>0</v>
      </c>
      <c r="K2246" t="s">
        <v>2422</v>
      </c>
    </row>
    <row r="2247" spans="1:12">
      <c r="A2247" t="s">
        <v>385</v>
      </c>
      <c r="B2247" t="s">
        <v>47</v>
      </c>
      <c r="C2247" s="52">
        <v>1</v>
      </c>
      <c r="D2247" s="52">
        <v>1</v>
      </c>
      <c r="E2247" s="52">
        <v>1</v>
      </c>
      <c r="F2247" s="52">
        <v>1</v>
      </c>
      <c r="G2247" s="52">
        <v>1</v>
      </c>
    </row>
    <row r="2248" spans="1:12">
      <c r="A2248" t="s">
        <v>562</v>
      </c>
      <c r="B2248" t="s">
        <v>47</v>
      </c>
      <c r="C2248" s="52">
        <v>1</v>
      </c>
      <c r="D2248" s="52">
        <v>0</v>
      </c>
      <c r="E2248" s="52">
        <v>1</v>
      </c>
      <c r="F2248" s="52">
        <v>0</v>
      </c>
      <c r="G2248" s="52">
        <v>0</v>
      </c>
      <c r="K2248" t="s">
        <v>2423</v>
      </c>
    </row>
    <row r="2249" spans="1:12">
      <c r="A2249" t="s">
        <v>386</v>
      </c>
      <c r="B2249" t="s">
        <v>47</v>
      </c>
      <c r="C2249" s="52">
        <v>1</v>
      </c>
      <c r="D2249" s="52">
        <v>1</v>
      </c>
      <c r="E2249" s="52">
        <v>1</v>
      </c>
      <c r="F2249" s="52">
        <v>1</v>
      </c>
      <c r="G2249" s="52">
        <v>1</v>
      </c>
      <c r="K2249" t="s">
        <v>2424</v>
      </c>
    </row>
    <row r="2250" spans="1:12">
      <c r="A2250" t="s">
        <v>1621</v>
      </c>
      <c r="B2250" t="s">
        <v>47</v>
      </c>
      <c r="C2250" s="52">
        <v>1</v>
      </c>
      <c r="D2250" s="52">
        <v>1</v>
      </c>
      <c r="E2250" s="52">
        <v>0</v>
      </c>
      <c r="F2250" s="52">
        <v>1</v>
      </c>
      <c r="G2250" s="52">
        <v>1</v>
      </c>
      <c r="I2250" s="52" t="s">
        <v>2425</v>
      </c>
      <c r="J2250" t="s">
        <v>2426</v>
      </c>
      <c r="K2250" t="s">
        <v>2427</v>
      </c>
    </row>
    <row r="2251" spans="1:12">
      <c r="A2251" t="s">
        <v>389</v>
      </c>
      <c r="B2251" t="s">
        <v>47</v>
      </c>
      <c r="C2251" s="52">
        <v>1</v>
      </c>
      <c r="D2251" s="52">
        <v>1</v>
      </c>
      <c r="E2251" s="52">
        <v>1</v>
      </c>
      <c r="F2251" s="52">
        <v>0</v>
      </c>
      <c r="G2251" s="52">
        <v>0</v>
      </c>
    </row>
    <row r="2252" spans="1:12">
      <c r="A2252" s="5" t="s">
        <v>2428</v>
      </c>
      <c r="B2252" t="s">
        <v>47</v>
      </c>
      <c r="C2252" s="52" t="s">
        <v>107</v>
      </c>
      <c r="D2252" s="52" t="s">
        <v>107</v>
      </c>
      <c r="E2252" s="52" t="s">
        <v>107</v>
      </c>
      <c r="F2252" s="52" t="s">
        <v>107</v>
      </c>
      <c r="G2252" s="52">
        <v>1</v>
      </c>
      <c r="H2252" s="63" t="s">
        <v>2429</v>
      </c>
    </row>
    <row r="2253" spans="1:12">
      <c r="A2253" t="s">
        <v>501</v>
      </c>
      <c r="B2253" t="s">
        <v>47</v>
      </c>
      <c r="C2253" s="52" t="s">
        <v>107</v>
      </c>
      <c r="D2253" s="52" t="s">
        <v>107</v>
      </c>
      <c r="E2253" s="52" t="s">
        <v>107</v>
      </c>
      <c r="F2253" s="52">
        <v>1</v>
      </c>
      <c r="G2253" s="52">
        <v>1</v>
      </c>
      <c r="J2253" t="s">
        <v>2430</v>
      </c>
      <c r="L2253" t="s">
        <v>622</v>
      </c>
    </row>
    <row r="2254" spans="1:12">
      <c r="A2254" t="s">
        <v>573</v>
      </c>
      <c r="B2254" t="s">
        <v>47</v>
      </c>
      <c r="C2254" s="52" t="s">
        <v>107</v>
      </c>
      <c r="D2254" s="52">
        <v>1</v>
      </c>
      <c r="E2254" s="52">
        <v>0</v>
      </c>
      <c r="F2254" s="52">
        <v>1</v>
      </c>
      <c r="G2254" s="52">
        <v>0</v>
      </c>
      <c r="K2254">
        <v>443</v>
      </c>
    </row>
    <row r="2255" spans="1:12">
      <c r="A2255" s="34" t="s">
        <v>1557</v>
      </c>
      <c r="B2255" t="s">
        <v>47</v>
      </c>
      <c r="C2255" s="52" t="s">
        <v>107</v>
      </c>
      <c r="D2255" s="52" t="s">
        <v>107</v>
      </c>
      <c r="E2255" s="52" t="s">
        <v>107</v>
      </c>
      <c r="F2255" s="52">
        <v>1</v>
      </c>
      <c r="G2255" s="52">
        <v>0</v>
      </c>
      <c r="J2255" t="s">
        <v>2431</v>
      </c>
      <c r="L2255" t="s">
        <v>2432</v>
      </c>
    </row>
    <row r="2256" spans="1:12">
      <c r="A2256" t="s">
        <v>393</v>
      </c>
      <c r="B2256" t="s">
        <v>47</v>
      </c>
      <c r="C2256" s="52">
        <v>1</v>
      </c>
      <c r="D2256" s="52">
        <v>1</v>
      </c>
      <c r="E2256" s="52">
        <v>1</v>
      </c>
      <c r="F2256" s="52">
        <v>0</v>
      </c>
      <c r="G2256" s="52">
        <v>0</v>
      </c>
      <c r="K2256" t="s">
        <v>2433</v>
      </c>
      <c r="L2256" t="s">
        <v>395</v>
      </c>
    </row>
    <row r="2257" spans="1:12">
      <c r="A2257" t="s">
        <v>393</v>
      </c>
      <c r="B2257" t="s">
        <v>47</v>
      </c>
      <c r="C2257" s="52" t="s">
        <v>107</v>
      </c>
      <c r="D2257" s="52" t="s">
        <v>107</v>
      </c>
      <c r="E2257" s="52" t="s">
        <v>107</v>
      </c>
      <c r="F2257" s="52">
        <v>1</v>
      </c>
      <c r="G2257" s="52">
        <v>0</v>
      </c>
      <c r="J2257" t="s">
        <v>2434</v>
      </c>
      <c r="L2257" t="s">
        <v>2435</v>
      </c>
    </row>
    <row r="2258" spans="1:12">
      <c r="A2258" t="s">
        <v>399</v>
      </c>
      <c r="B2258" t="s">
        <v>47</v>
      </c>
      <c r="C2258" s="52">
        <v>1</v>
      </c>
      <c r="D2258" s="52">
        <v>1</v>
      </c>
      <c r="E2258" s="52">
        <v>1</v>
      </c>
      <c r="F2258" s="52">
        <v>1</v>
      </c>
      <c r="G2258" s="52">
        <v>1</v>
      </c>
      <c r="J2258" t="s">
        <v>2436</v>
      </c>
    </row>
    <row r="2259" spans="1:12">
      <c r="A2259" t="s">
        <v>1797</v>
      </c>
      <c r="B2259" t="s">
        <v>47</v>
      </c>
      <c r="C2259" s="52">
        <v>1</v>
      </c>
      <c r="D2259" s="52">
        <v>1</v>
      </c>
      <c r="E2259" s="52">
        <v>1</v>
      </c>
      <c r="F2259" s="52">
        <v>1</v>
      </c>
      <c r="G2259" s="52">
        <v>1</v>
      </c>
      <c r="J2259" t="s">
        <v>2437</v>
      </c>
      <c r="K2259" t="s">
        <v>2438</v>
      </c>
    </row>
    <row r="2260" spans="1:12">
      <c r="A2260" t="s">
        <v>510</v>
      </c>
      <c r="B2260" t="s">
        <v>47</v>
      </c>
      <c r="C2260" s="52" t="s">
        <v>107</v>
      </c>
      <c r="D2260" s="52" t="s">
        <v>107</v>
      </c>
      <c r="E2260" s="52">
        <v>1</v>
      </c>
      <c r="F2260" s="52">
        <v>0</v>
      </c>
      <c r="G2260" s="52">
        <v>0</v>
      </c>
      <c r="K2260" t="s">
        <v>2439</v>
      </c>
    </row>
    <row r="2261" spans="1:12">
      <c r="A2261" t="s">
        <v>1431</v>
      </c>
      <c r="B2261" t="s">
        <v>47</v>
      </c>
      <c r="C2261" s="52" t="s">
        <v>107</v>
      </c>
      <c r="D2261" s="52">
        <v>1</v>
      </c>
      <c r="E2261" s="52">
        <v>0</v>
      </c>
      <c r="F2261" s="52">
        <v>0</v>
      </c>
      <c r="G2261" s="52">
        <v>0</v>
      </c>
      <c r="K2261">
        <v>446</v>
      </c>
    </row>
    <row r="2262" spans="1:12">
      <c r="A2262" t="s">
        <v>400</v>
      </c>
      <c r="B2262" t="s">
        <v>47</v>
      </c>
      <c r="C2262" s="52">
        <v>1</v>
      </c>
      <c r="D2262" s="52">
        <v>1</v>
      </c>
      <c r="E2262" s="52">
        <v>1</v>
      </c>
      <c r="F2262" s="52">
        <v>1</v>
      </c>
      <c r="G2262" s="52">
        <v>1</v>
      </c>
      <c r="K2262" t="s">
        <v>2440</v>
      </c>
    </row>
    <row r="2263" spans="1:12">
      <c r="A2263" t="s">
        <v>403</v>
      </c>
      <c r="B2263" t="s">
        <v>47</v>
      </c>
      <c r="C2263" s="52">
        <v>1</v>
      </c>
      <c r="D2263" s="52">
        <v>1</v>
      </c>
      <c r="E2263" s="52">
        <v>1</v>
      </c>
      <c r="F2263" s="52">
        <v>1</v>
      </c>
      <c r="G2263" s="52">
        <v>1</v>
      </c>
    </row>
    <row r="2264" spans="1:12">
      <c r="A2264" t="s">
        <v>406</v>
      </c>
      <c r="B2264" t="s">
        <v>47</v>
      </c>
      <c r="C2264" s="52">
        <v>1</v>
      </c>
      <c r="D2264" s="52">
        <v>1</v>
      </c>
      <c r="E2264" s="52">
        <v>0</v>
      </c>
      <c r="F2264" s="52">
        <v>1</v>
      </c>
      <c r="G2264" s="52">
        <v>1</v>
      </c>
    </row>
    <row r="2265" spans="1:12">
      <c r="A2265" t="s">
        <v>1121</v>
      </c>
      <c r="B2265" t="s">
        <v>47</v>
      </c>
      <c r="C2265" s="52" t="s">
        <v>107</v>
      </c>
      <c r="D2265" s="52" t="s">
        <v>107</v>
      </c>
      <c r="E2265" s="52" t="s">
        <v>107</v>
      </c>
      <c r="F2265" s="52">
        <v>1</v>
      </c>
      <c r="G2265" s="52">
        <v>0</v>
      </c>
      <c r="J2265" t="s">
        <v>2441</v>
      </c>
    </row>
    <row r="2266" spans="1:12">
      <c r="A2266" t="s">
        <v>630</v>
      </c>
      <c r="B2266" t="s">
        <v>47</v>
      </c>
      <c r="C2266" s="52">
        <v>1</v>
      </c>
      <c r="D2266" s="52">
        <v>0</v>
      </c>
      <c r="E2266" s="52">
        <v>1</v>
      </c>
      <c r="F2266" s="52">
        <v>1</v>
      </c>
      <c r="G2266" s="52">
        <v>1</v>
      </c>
      <c r="J2266" t="s">
        <v>2442</v>
      </c>
      <c r="K2266" t="s">
        <v>2443</v>
      </c>
    </row>
    <row r="2267" spans="1:12">
      <c r="A2267" t="s">
        <v>408</v>
      </c>
      <c r="B2267" t="s">
        <v>47</v>
      </c>
      <c r="C2267" s="52" t="s">
        <v>107</v>
      </c>
      <c r="D2267" s="52">
        <v>1</v>
      </c>
      <c r="E2267" s="52">
        <v>1</v>
      </c>
      <c r="F2267" s="52">
        <v>1</v>
      </c>
      <c r="G2267" s="52">
        <v>0</v>
      </c>
    </row>
    <row r="2268" spans="1:12">
      <c r="A2268" s="34" t="s">
        <v>409</v>
      </c>
      <c r="B2268" t="s">
        <v>47</v>
      </c>
      <c r="C2268" s="52">
        <v>1</v>
      </c>
      <c r="D2268" s="52">
        <v>0</v>
      </c>
      <c r="E2268" s="52">
        <v>1</v>
      </c>
      <c r="F2268" s="52">
        <v>0</v>
      </c>
      <c r="G2268" s="52">
        <v>0</v>
      </c>
    </row>
    <row r="2269" spans="1:12">
      <c r="A2269" t="s">
        <v>515</v>
      </c>
      <c r="B2269" t="s">
        <v>47</v>
      </c>
      <c r="C2269" s="52" t="s">
        <v>107</v>
      </c>
      <c r="D2269" s="52">
        <v>1</v>
      </c>
      <c r="E2269" s="52">
        <v>1</v>
      </c>
      <c r="F2269" s="52">
        <v>1</v>
      </c>
      <c r="G2269" s="52">
        <v>1</v>
      </c>
    </row>
    <row r="2270" spans="1:12">
      <c r="A2270" t="s">
        <v>704</v>
      </c>
      <c r="B2270" t="s">
        <v>47</v>
      </c>
      <c r="C2270" s="52" t="s">
        <v>107</v>
      </c>
      <c r="D2270" s="52">
        <v>1</v>
      </c>
      <c r="E2270" s="52">
        <v>0</v>
      </c>
      <c r="F2270" s="52">
        <v>0</v>
      </c>
      <c r="G2270" s="52">
        <v>0</v>
      </c>
      <c r="K2270" t="s">
        <v>2444</v>
      </c>
    </row>
    <row r="2271" spans="1:12">
      <c r="A2271" t="s">
        <v>1123</v>
      </c>
      <c r="B2271" t="s">
        <v>47</v>
      </c>
      <c r="C2271" s="52" t="s">
        <v>107</v>
      </c>
      <c r="D2271" s="52">
        <v>1</v>
      </c>
      <c r="E2271" s="52">
        <v>1</v>
      </c>
      <c r="F2271" s="52">
        <v>1</v>
      </c>
      <c r="G2271" s="52">
        <v>1</v>
      </c>
      <c r="J2271" t="s">
        <v>2445</v>
      </c>
      <c r="K2271" t="s">
        <v>2446</v>
      </c>
    </row>
    <row r="2272" spans="1:12">
      <c r="A2272" t="s">
        <v>521</v>
      </c>
      <c r="B2272" t="s">
        <v>47</v>
      </c>
      <c r="C2272" s="52">
        <v>1</v>
      </c>
      <c r="D2272" s="52">
        <v>1</v>
      </c>
      <c r="E2272" s="52">
        <v>1</v>
      </c>
      <c r="F2272" s="52">
        <v>1</v>
      </c>
      <c r="G2272" s="52">
        <v>1</v>
      </c>
      <c r="K2272" t="s">
        <v>2447</v>
      </c>
    </row>
    <row r="2273" spans="1:12">
      <c r="A2273" t="s">
        <v>522</v>
      </c>
      <c r="B2273" t="s">
        <v>47</v>
      </c>
      <c r="C2273" s="52">
        <v>1</v>
      </c>
      <c r="D2273" s="52">
        <v>1</v>
      </c>
      <c r="E2273" s="52">
        <v>1</v>
      </c>
      <c r="F2273" s="52">
        <v>1</v>
      </c>
      <c r="G2273" s="52">
        <v>1</v>
      </c>
    </row>
    <row r="2274" spans="1:12">
      <c r="A2274" t="s">
        <v>413</v>
      </c>
      <c r="B2274" t="s">
        <v>47</v>
      </c>
      <c r="C2274" s="52" t="s">
        <v>107</v>
      </c>
      <c r="D2274" s="52" t="s">
        <v>107</v>
      </c>
      <c r="E2274" s="52">
        <v>1</v>
      </c>
      <c r="F2274" s="52">
        <v>0</v>
      </c>
      <c r="G2274" s="52">
        <v>0</v>
      </c>
      <c r="K2274" t="s">
        <v>2448</v>
      </c>
    </row>
    <row r="2275" spans="1:12">
      <c r="A2275" t="s">
        <v>711</v>
      </c>
      <c r="B2275" t="s">
        <v>47</v>
      </c>
      <c r="C2275" s="52" t="s">
        <v>107</v>
      </c>
      <c r="D2275" s="52">
        <v>1</v>
      </c>
      <c r="E2275" s="52">
        <v>1</v>
      </c>
      <c r="F2275" s="52">
        <v>0</v>
      </c>
      <c r="G2275" s="52">
        <v>0</v>
      </c>
    </row>
    <row r="2276" spans="1:12">
      <c r="A2276" t="s">
        <v>642</v>
      </c>
      <c r="B2276" t="s">
        <v>47</v>
      </c>
      <c r="C2276" s="52" t="s">
        <v>107</v>
      </c>
      <c r="D2276" s="52">
        <v>1</v>
      </c>
      <c r="E2276" s="52">
        <v>0</v>
      </c>
      <c r="F2276" s="52">
        <v>0</v>
      </c>
      <c r="G2276" s="52">
        <v>0</v>
      </c>
      <c r="K2276" t="s">
        <v>2449</v>
      </c>
      <c r="L2276" t="s">
        <v>1186</v>
      </c>
    </row>
    <row r="2277" spans="1:12">
      <c r="A2277" t="s">
        <v>2214</v>
      </c>
      <c r="B2277" t="s">
        <v>47</v>
      </c>
      <c r="C2277" s="52" t="s">
        <v>107</v>
      </c>
      <c r="D2277" s="52">
        <v>1</v>
      </c>
      <c r="E2277" s="52">
        <v>1</v>
      </c>
      <c r="F2277" s="52">
        <v>1</v>
      </c>
      <c r="G2277" s="52">
        <v>0</v>
      </c>
      <c r="K2277">
        <v>450</v>
      </c>
    </row>
    <row r="2278" spans="1:12">
      <c r="A2278" t="s">
        <v>524</v>
      </c>
      <c r="B2278" t="s">
        <v>47</v>
      </c>
      <c r="C2278" s="52" t="s">
        <v>107</v>
      </c>
      <c r="D2278" s="52">
        <v>1</v>
      </c>
      <c r="E2278" s="52">
        <v>0</v>
      </c>
      <c r="F2278" s="52">
        <v>0</v>
      </c>
      <c r="G2278" s="52">
        <v>0</v>
      </c>
    </row>
    <row r="2279" spans="1:12">
      <c r="A2279" t="s">
        <v>419</v>
      </c>
      <c r="B2279" t="s">
        <v>47</v>
      </c>
      <c r="C2279" s="52">
        <v>1</v>
      </c>
      <c r="D2279" s="52">
        <v>1</v>
      </c>
      <c r="E2279" s="52">
        <v>1</v>
      </c>
      <c r="F2279" s="52">
        <v>0</v>
      </c>
      <c r="G2279" s="52">
        <v>0</v>
      </c>
    </row>
    <row r="2280" spans="1:12">
      <c r="A2280" t="s">
        <v>422</v>
      </c>
      <c r="B2280" t="s">
        <v>47</v>
      </c>
      <c r="C2280" s="52">
        <v>1</v>
      </c>
      <c r="D2280" s="52">
        <v>1</v>
      </c>
      <c r="E2280" s="52">
        <v>1</v>
      </c>
      <c r="F2280" s="52">
        <v>1</v>
      </c>
      <c r="G2280" s="52">
        <v>0</v>
      </c>
      <c r="I2280" s="52" t="s">
        <v>1170</v>
      </c>
    </row>
    <row r="2281" spans="1:12">
      <c r="A2281" t="s">
        <v>881</v>
      </c>
      <c r="B2281" t="s">
        <v>47</v>
      </c>
      <c r="C2281" s="52" t="s">
        <v>107</v>
      </c>
      <c r="D2281" s="52">
        <v>1</v>
      </c>
      <c r="E2281" s="52">
        <v>0</v>
      </c>
      <c r="F2281" s="52">
        <v>0</v>
      </c>
      <c r="G2281" s="52">
        <v>0</v>
      </c>
      <c r="K2281" t="s">
        <v>2450</v>
      </c>
    </row>
    <row r="2282" spans="1:12">
      <c r="A2282" t="s">
        <v>1188</v>
      </c>
      <c r="B2282" t="s">
        <v>47</v>
      </c>
      <c r="C2282" s="52">
        <v>1</v>
      </c>
      <c r="D2282" s="52">
        <v>1</v>
      </c>
      <c r="E2282" s="52">
        <v>1</v>
      </c>
      <c r="F2282" s="52">
        <v>1</v>
      </c>
      <c r="G2282" s="52">
        <v>1</v>
      </c>
      <c r="J2282" t="s">
        <v>2451</v>
      </c>
      <c r="K2282" s="62">
        <v>428435436</v>
      </c>
    </row>
    <row r="2283" spans="1:12">
      <c r="A2283" t="s">
        <v>821</v>
      </c>
      <c r="B2283" t="s">
        <v>47</v>
      </c>
      <c r="C2283" s="52" t="s">
        <v>107</v>
      </c>
      <c r="D2283" s="52" t="s">
        <v>107</v>
      </c>
      <c r="E2283" s="52">
        <v>1</v>
      </c>
      <c r="F2283" s="52">
        <v>1</v>
      </c>
      <c r="G2283" s="52">
        <v>0</v>
      </c>
      <c r="K2283" t="s">
        <v>2452</v>
      </c>
    </row>
    <row r="2284" spans="1:12">
      <c r="A2284" t="s">
        <v>424</v>
      </c>
      <c r="B2284" t="s">
        <v>47</v>
      </c>
      <c r="C2284" s="52">
        <v>1</v>
      </c>
      <c r="D2284" s="52">
        <v>1</v>
      </c>
      <c r="E2284" s="52">
        <v>1</v>
      </c>
      <c r="F2284" s="52">
        <v>1</v>
      </c>
      <c r="G2284" s="52">
        <v>1</v>
      </c>
    </row>
    <row r="2285" spans="1:12">
      <c r="A2285" t="s">
        <v>529</v>
      </c>
      <c r="B2285" t="s">
        <v>47</v>
      </c>
      <c r="C2285" s="52" t="s">
        <v>107</v>
      </c>
      <c r="D2285" s="52">
        <v>1</v>
      </c>
      <c r="E2285" s="52">
        <v>1</v>
      </c>
      <c r="F2285" s="52">
        <v>1</v>
      </c>
      <c r="G2285" s="52">
        <v>1</v>
      </c>
      <c r="K2285" s="13">
        <v>452453455</v>
      </c>
    </row>
    <row r="2286" spans="1:12">
      <c r="A2286" t="s">
        <v>2453</v>
      </c>
      <c r="B2286" t="s">
        <v>47</v>
      </c>
      <c r="C2286" s="52">
        <v>1</v>
      </c>
      <c r="D2286" s="52">
        <v>1</v>
      </c>
      <c r="E2286" s="52">
        <v>1</v>
      </c>
      <c r="F2286" s="52">
        <v>0</v>
      </c>
      <c r="G2286" s="52">
        <v>0</v>
      </c>
      <c r="I2286" s="52" t="s">
        <v>1170</v>
      </c>
      <c r="K2286" s="62"/>
    </row>
    <row r="2287" spans="1:12">
      <c r="A2287" t="s">
        <v>1700</v>
      </c>
      <c r="B2287" t="s">
        <v>47</v>
      </c>
      <c r="C2287" s="52">
        <v>1</v>
      </c>
      <c r="D2287" s="52">
        <v>1</v>
      </c>
      <c r="E2287" s="52">
        <v>1</v>
      </c>
      <c r="F2287" s="52">
        <v>0</v>
      </c>
      <c r="G2287" s="52">
        <v>1</v>
      </c>
    </row>
    <row r="2288" spans="1:12">
      <c r="A2288" t="s">
        <v>435</v>
      </c>
      <c r="B2288" t="s">
        <v>47</v>
      </c>
      <c r="C2288" s="52">
        <v>1</v>
      </c>
      <c r="D2288" s="52">
        <v>1</v>
      </c>
      <c r="E2288" s="52">
        <v>1</v>
      </c>
      <c r="F2288" s="52">
        <v>1</v>
      </c>
      <c r="G2288" s="52">
        <v>1</v>
      </c>
      <c r="I2288" s="52" t="s">
        <v>1455</v>
      </c>
      <c r="K2288" t="s">
        <v>2454</v>
      </c>
      <c r="L2288" t="s">
        <v>2455</v>
      </c>
    </row>
    <row r="2289" spans="1:12">
      <c r="A2289" t="s">
        <v>435</v>
      </c>
      <c r="B2289" t="s">
        <v>47</v>
      </c>
      <c r="C2289" s="52" t="s">
        <v>107</v>
      </c>
      <c r="D2289" s="52" t="s">
        <v>107</v>
      </c>
      <c r="E2289" s="52" t="s">
        <v>107</v>
      </c>
      <c r="F2289" s="52" t="s">
        <v>107</v>
      </c>
      <c r="G2289" s="52">
        <v>1</v>
      </c>
      <c r="H2289" s="52" t="s">
        <v>2456</v>
      </c>
      <c r="I2289" s="52" t="s">
        <v>531</v>
      </c>
    </row>
    <row r="2290" spans="1:12">
      <c r="A2290" t="s">
        <v>439</v>
      </c>
      <c r="B2290" t="s">
        <v>47</v>
      </c>
      <c r="C2290" s="52">
        <v>1</v>
      </c>
      <c r="D2290" s="52">
        <v>1</v>
      </c>
      <c r="E2290" s="52">
        <v>1</v>
      </c>
      <c r="F2290" s="52">
        <v>1</v>
      </c>
      <c r="G2290" s="52">
        <v>1</v>
      </c>
    </row>
    <row r="2291" spans="1:12">
      <c r="A2291" t="s">
        <v>440</v>
      </c>
      <c r="B2291" t="s">
        <v>47</v>
      </c>
      <c r="C2291" s="52" t="s">
        <v>107</v>
      </c>
      <c r="D2291" s="52" t="s">
        <v>107</v>
      </c>
      <c r="E2291" s="52">
        <v>1</v>
      </c>
      <c r="F2291" s="52">
        <v>1</v>
      </c>
      <c r="G2291" s="52">
        <v>0</v>
      </c>
      <c r="J2291" t="s">
        <v>2457</v>
      </c>
      <c r="K2291" t="s">
        <v>2458</v>
      </c>
    </row>
    <row r="2292" spans="1:12">
      <c r="A2292" s="5" t="s">
        <v>440</v>
      </c>
      <c r="B2292" t="s">
        <v>47</v>
      </c>
      <c r="C2292" s="52" t="s">
        <v>107</v>
      </c>
      <c r="D2292" s="52" t="s">
        <v>107</v>
      </c>
      <c r="E2292" s="52" t="s">
        <v>107</v>
      </c>
      <c r="F2292" s="52" t="s">
        <v>107</v>
      </c>
      <c r="G2292" s="52">
        <v>1</v>
      </c>
      <c r="H2292" s="63" t="s">
        <v>2449</v>
      </c>
    </row>
    <row r="2293" spans="1:12">
      <c r="A2293" s="5" t="s">
        <v>440</v>
      </c>
      <c r="B2293" t="s">
        <v>47</v>
      </c>
      <c r="C2293" s="52" t="s">
        <v>107</v>
      </c>
      <c r="D2293" s="52" t="s">
        <v>107</v>
      </c>
      <c r="E2293" s="52" t="s">
        <v>107</v>
      </c>
      <c r="F2293" s="52" t="s">
        <v>107</v>
      </c>
      <c r="G2293" s="52">
        <v>1</v>
      </c>
      <c r="H2293" s="63" t="s">
        <v>2459</v>
      </c>
    </row>
    <row r="2294" spans="1:12">
      <c r="A2294" t="s">
        <v>446</v>
      </c>
      <c r="B2294" t="s">
        <v>47</v>
      </c>
      <c r="C2294" s="52">
        <v>1</v>
      </c>
      <c r="D2294" s="52">
        <v>1</v>
      </c>
      <c r="E2294" s="52">
        <v>0</v>
      </c>
      <c r="F2294" s="52">
        <v>0</v>
      </c>
      <c r="G2294" s="52">
        <v>0</v>
      </c>
      <c r="K2294" s="62">
        <v>444451</v>
      </c>
    </row>
    <row r="2295" spans="1:12">
      <c r="A2295" t="s">
        <v>447</v>
      </c>
      <c r="B2295" t="s">
        <v>47</v>
      </c>
      <c r="C2295" s="52" t="s">
        <v>107</v>
      </c>
      <c r="D2295" s="52" t="s">
        <v>107</v>
      </c>
      <c r="E2295" s="52" t="s">
        <v>107</v>
      </c>
      <c r="F2295" s="52">
        <v>1</v>
      </c>
      <c r="G2295" s="52">
        <v>0</v>
      </c>
      <c r="J2295" t="s">
        <v>2460</v>
      </c>
      <c r="L2295" t="s">
        <v>622</v>
      </c>
    </row>
    <row r="2296" spans="1:12">
      <c r="A2296" t="s">
        <v>589</v>
      </c>
      <c r="B2296" t="s">
        <v>47</v>
      </c>
      <c r="C2296" s="52" t="s">
        <v>107</v>
      </c>
      <c r="D2296" s="52" t="s">
        <v>107</v>
      </c>
      <c r="E2296" s="52" t="s">
        <v>107</v>
      </c>
      <c r="F2296" s="52">
        <v>1</v>
      </c>
      <c r="G2296" s="52">
        <v>0</v>
      </c>
      <c r="L2296" t="s">
        <v>883</v>
      </c>
    </row>
    <row r="2297" spans="1:12">
      <c r="A2297" t="s">
        <v>533</v>
      </c>
      <c r="B2297" t="s">
        <v>47</v>
      </c>
      <c r="C2297" s="52">
        <v>1</v>
      </c>
      <c r="D2297" s="52">
        <v>1</v>
      </c>
      <c r="E2297" s="52">
        <v>0</v>
      </c>
      <c r="F2297" s="52">
        <v>1</v>
      </c>
      <c r="G2297" s="52">
        <v>1</v>
      </c>
      <c r="J2297" t="s">
        <v>2461</v>
      </c>
      <c r="K2297" t="s">
        <v>2462</v>
      </c>
      <c r="L2297" t="s">
        <v>2463</v>
      </c>
    </row>
    <row r="2298" spans="1:12">
      <c r="A2298" t="s">
        <v>536</v>
      </c>
      <c r="B2298" t="s">
        <v>47</v>
      </c>
      <c r="C2298" s="52">
        <v>1</v>
      </c>
      <c r="D2298" s="52">
        <v>0</v>
      </c>
      <c r="E2298" s="52">
        <v>1</v>
      </c>
      <c r="F2298" s="52">
        <v>0</v>
      </c>
      <c r="G2298" s="52">
        <v>0</v>
      </c>
      <c r="L2298" t="s">
        <v>1170</v>
      </c>
    </row>
    <row r="2299" spans="1:12">
      <c r="A2299" t="s">
        <v>602</v>
      </c>
      <c r="B2299" t="s">
        <v>47</v>
      </c>
      <c r="C2299" s="52">
        <v>1</v>
      </c>
      <c r="D2299" s="52">
        <v>0</v>
      </c>
      <c r="E2299" s="52">
        <v>0</v>
      </c>
      <c r="F2299" s="52">
        <v>1</v>
      </c>
      <c r="G2299" s="52">
        <v>0</v>
      </c>
    </row>
    <row r="2300" spans="1:12">
      <c r="A2300" t="s">
        <v>449</v>
      </c>
      <c r="B2300" t="s">
        <v>47</v>
      </c>
      <c r="C2300" s="52" t="s">
        <v>107</v>
      </c>
      <c r="D2300" s="52" t="s">
        <v>107</v>
      </c>
      <c r="E2300" s="52">
        <v>1</v>
      </c>
      <c r="F2300" s="52">
        <v>1</v>
      </c>
      <c r="G2300" s="52">
        <v>1</v>
      </c>
      <c r="K2300" t="s">
        <v>2464</v>
      </c>
    </row>
    <row r="2301" spans="1:12">
      <c r="A2301" t="s">
        <v>737</v>
      </c>
      <c r="B2301" t="s">
        <v>47</v>
      </c>
      <c r="C2301" s="52" t="s">
        <v>107</v>
      </c>
      <c r="D2301" s="52">
        <v>1</v>
      </c>
      <c r="E2301" s="52">
        <v>0</v>
      </c>
      <c r="F2301" s="52">
        <v>0</v>
      </c>
      <c r="G2301" s="52">
        <v>0</v>
      </c>
    </row>
    <row r="2302" spans="1:12">
      <c r="A2302" t="s">
        <v>833</v>
      </c>
      <c r="B2302" t="s">
        <v>47</v>
      </c>
      <c r="C2302" s="52">
        <v>1</v>
      </c>
      <c r="D2302" s="52">
        <v>0</v>
      </c>
      <c r="E2302" s="52">
        <v>1</v>
      </c>
      <c r="F2302" s="52">
        <v>1</v>
      </c>
      <c r="G2302" s="52">
        <v>1</v>
      </c>
      <c r="J2302" t="s">
        <v>2465</v>
      </c>
      <c r="K2302" t="s">
        <v>2466</v>
      </c>
    </row>
    <row r="2303" spans="1:12">
      <c r="A2303" t="s">
        <v>1030</v>
      </c>
      <c r="B2303" t="s">
        <v>47</v>
      </c>
      <c r="C2303" s="52">
        <v>1</v>
      </c>
      <c r="D2303" s="52">
        <v>1</v>
      </c>
      <c r="E2303" s="52">
        <v>0</v>
      </c>
      <c r="F2303" s="52">
        <v>0</v>
      </c>
      <c r="G2303" s="52">
        <v>0</v>
      </c>
      <c r="K2303" t="s">
        <v>2467</v>
      </c>
    </row>
    <row r="2304" spans="1:12">
      <c r="A2304" t="s">
        <v>537</v>
      </c>
      <c r="B2304" t="s">
        <v>47</v>
      </c>
      <c r="C2304" s="52">
        <v>1</v>
      </c>
      <c r="D2304" s="52">
        <v>1</v>
      </c>
      <c r="E2304" s="52">
        <v>1</v>
      </c>
      <c r="F2304" s="52">
        <v>1</v>
      </c>
      <c r="G2304" s="52">
        <v>1</v>
      </c>
    </row>
    <row r="2305" spans="1:12">
      <c r="A2305" t="s">
        <v>1463</v>
      </c>
      <c r="B2305" t="s">
        <v>47</v>
      </c>
      <c r="C2305" s="52">
        <v>1</v>
      </c>
      <c r="D2305" s="52">
        <v>1</v>
      </c>
      <c r="E2305" s="52">
        <v>0</v>
      </c>
      <c r="F2305" s="52">
        <v>0</v>
      </c>
      <c r="G2305" s="52">
        <v>1</v>
      </c>
      <c r="K2305">
        <v>447</v>
      </c>
    </row>
    <row r="2306" spans="1:12">
      <c r="A2306" t="s">
        <v>452</v>
      </c>
      <c r="B2306" t="s">
        <v>47</v>
      </c>
      <c r="C2306" s="52">
        <v>1</v>
      </c>
      <c r="D2306" s="52">
        <v>1</v>
      </c>
      <c r="E2306" s="52">
        <v>1</v>
      </c>
      <c r="F2306" s="52">
        <v>1</v>
      </c>
      <c r="G2306" s="52">
        <v>1</v>
      </c>
      <c r="K2306" t="s">
        <v>2468</v>
      </c>
    </row>
    <row r="2307" spans="1:12">
      <c r="A2307" t="s">
        <v>454</v>
      </c>
      <c r="B2307" t="s">
        <v>47</v>
      </c>
      <c r="C2307" s="52">
        <v>1</v>
      </c>
      <c r="D2307" s="52">
        <v>1</v>
      </c>
      <c r="E2307" s="52">
        <v>1</v>
      </c>
      <c r="F2307" s="52">
        <v>1</v>
      </c>
      <c r="G2307" s="52">
        <v>1</v>
      </c>
    </row>
    <row r="2308" spans="1:12">
      <c r="A2308" t="s">
        <v>1516</v>
      </c>
      <c r="B2308" t="s">
        <v>47</v>
      </c>
      <c r="C2308" s="52" t="s">
        <v>107</v>
      </c>
      <c r="D2308" s="52" t="s">
        <v>107</v>
      </c>
      <c r="E2308" s="52">
        <v>1</v>
      </c>
      <c r="F2308" s="52">
        <v>0</v>
      </c>
      <c r="G2308" s="52">
        <v>0</v>
      </c>
      <c r="K2308" t="s">
        <v>2469</v>
      </c>
    </row>
    <row r="2309" spans="1:12">
      <c r="A2309" t="s">
        <v>1288</v>
      </c>
      <c r="B2309" t="s">
        <v>47</v>
      </c>
      <c r="C2309" s="52" t="s">
        <v>107</v>
      </c>
      <c r="D2309" s="52" t="s">
        <v>107</v>
      </c>
      <c r="E2309" s="52">
        <v>1</v>
      </c>
      <c r="F2309" s="52">
        <v>0</v>
      </c>
      <c r="G2309" s="52">
        <v>0</v>
      </c>
      <c r="K2309" t="s">
        <v>2470</v>
      </c>
    </row>
    <row r="2310" spans="1:12">
      <c r="A2310" t="s">
        <v>740</v>
      </c>
      <c r="B2310" t="s">
        <v>47</v>
      </c>
      <c r="C2310" s="52" t="s">
        <v>107</v>
      </c>
      <c r="D2310" s="52">
        <v>1</v>
      </c>
      <c r="E2310" s="52">
        <v>1</v>
      </c>
      <c r="F2310" s="52">
        <v>0</v>
      </c>
      <c r="G2310" s="52">
        <v>0</v>
      </c>
      <c r="L2310" t="s">
        <v>741</v>
      </c>
    </row>
    <row r="2311" spans="1:12">
      <c r="A2311" t="s">
        <v>541</v>
      </c>
      <c r="B2311" t="s">
        <v>47</v>
      </c>
      <c r="C2311" s="52" t="s">
        <v>107</v>
      </c>
      <c r="D2311" s="52">
        <v>1</v>
      </c>
      <c r="E2311" s="52">
        <v>0</v>
      </c>
      <c r="F2311" s="52">
        <v>0</v>
      </c>
      <c r="G2311" s="52">
        <v>0</v>
      </c>
    </row>
    <row r="2312" spans="1:12">
      <c r="A2312" t="s">
        <v>742</v>
      </c>
      <c r="B2312" t="s">
        <v>47</v>
      </c>
      <c r="C2312" s="52" t="s">
        <v>107</v>
      </c>
      <c r="D2312" s="52">
        <v>1</v>
      </c>
      <c r="E2312" s="52">
        <v>1</v>
      </c>
      <c r="F2312" s="52">
        <v>0</v>
      </c>
      <c r="G2312" s="52">
        <v>0</v>
      </c>
      <c r="K2312" t="s">
        <v>1170</v>
      </c>
    </row>
    <row r="2313" spans="1:12">
      <c r="A2313" t="s">
        <v>896</v>
      </c>
      <c r="B2313" t="s">
        <v>47</v>
      </c>
      <c r="C2313" s="52" t="s">
        <v>107</v>
      </c>
      <c r="D2313" s="52">
        <v>1</v>
      </c>
      <c r="E2313" s="52">
        <v>0</v>
      </c>
      <c r="F2313" s="52">
        <v>0</v>
      </c>
      <c r="G2313" s="52">
        <v>0</v>
      </c>
    </row>
    <row r="2314" spans="1:12">
      <c r="A2314" t="s">
        <v>745</v>
      </c>
      <c r="B2314" t="s">
        <v>47</v>
      </c>
      <c r="C2314" s="52" t="s">
        <v>107</v>
      </c>
      <c r="D2314" s="52">
        <v>1</v>
      </c>
      <c r="E2314" s="52">
        <v>1</v>
      </c>
      <c r="F2314" s="52">
        <v>0</v>
      </c>
      <c r="G2314" s="52">
        <v>0</v>
      </c>
    </row>
    <row r="2315" spans="1:12">
      <c r="A2315" t="s">
        <v>900</v>
      </c>
      <c r="B2315" t="s">
        <v>47</v>
      </c>
      <c r="C2315" s="52">
        <v>1</v>
      </c>
      <c r="D2315" s="52">
        <v>1</v>
      </c>
      <c r="E2315" s="52">
        <v>1</v>
      </c>
      <c r="F2315" s="52">
        <v>1</v>
      </c>
      <c r="G2315" s="52">
        <v>1</v>
      </c>
      <c r="J2315" t="s">
        <v>2471</v>
      </c>
      <c r="K2315" t="s">
        <v>2472</v>
      </c>
    </row>
    <row r="2316" spans="1:12">
      <c r="A2316" s="5" t="s">
        <v>456</v>
      </c>
      <c r="B2316" t="s">
        <v>47</v>
      </c>
      <c r="C2316" s="52" t="s">
        <v>107</v>
      </c>
      <c r="D2316" s="52" t="s">
        <v>107</v>
      </c>
      <c r="E2316" s="52" t="s">
        <v>107</v>
      </c>
      <c r="F2316" s="52" t="s">
        <v>107</v>
      </c>
      <c r="G2316" s="52">
        <v>1</v>
      </c>
      <c r="H2316" s="63" t="s">
        <v>2427</v>
      </c>
    </row>
    <row r="2317" spans="1:12">
      <c r="A2317" t="s">
        <v>457</v>
      </c>
      <c r="B2317" t="s">
        <v>47</v>
      </c>
      <c r="C2317" s="52">
        <v>1</v>
      </c>
      <c r="D2317" s="52">
        <v>1</v>
      </c>
      <c r="E2317" s="52">
        <v>1</v>
      </c>
      <c r="F2317" s="52">
        <v>1</v>
      </c>
      <c r="G2317" s="52">
        <v>1</v>
      </c>
      <c r="K2317" t="s">
        <v>2473</v>
      </c>
    </row>
    <row r="2318" spans="1:12">
      <c r="A2318" t="s">
        <v>2233</v>
      </c>
      <c r="B2318" t="s">
        <v>47</v>
      </c>
      <c r="C2318" s="52" t="s">
        <v>107</v>
      </c>
      <c r="D2318" s="52" t="s">
        <v>107</v>
      </c>
      <c r="E2318" s="52" t="s">
        <v>107</v>
      </c>
      <c r="F2318" s="52">
        <v>1</v>
      </c>
      <c r="G2318" s="52">
        <v>0</v>
      </c>
      <c r="J2318" t="s">
        <v>2474</v>
      </c>
    </row>
    <row r="2319" spans="1:12">
      <c r="A2319" t="s">
        <v>465</v>
      </c>
      <c r="B2319" t="s">
        <v>47</v>
      </c>
      <c r="C2319" s="52">
        <v>1</v>
      </c>
      <c r="D2319" s="52">
        <v>1</v>
      </c>
      <c r="E2319" s="52">
        <v>1</v>
      </c>
      <c r="F2319" s="52">
        <v>1</v>
      </c>
      <c r="G2319" s="52">
        <v>1</v>
      </c>
      <c r="K2319" t="s">
        <v>2475</v>
      </c>
      <c r="L2319" t="s">
        <v>2476</v>
      </c>
    </row>
    <row r="2320" spans="1:12">
      <c r="A2320" t="s">
        <v>608</v>
      </c>
      <c r="B2320" t="s">
        <v>47</v>
      </c>
      <c r="C2320" s="52">
        <v>1</v>
      </c>
      <c r="D2320" s="52">
        <v>0</v>
      </c>
      <c r="E2320" s="52">
        <v>0</v>
      </c>
      <c r="F2320" s="52">
        <v>1</v>
      </c>
      <c r="G2320" s="52">
        <v>0</v>
      </c>
    </row>
    <row r="2321" spans="1:12">
      <c r="A2321" t="s">
        <v>544</v>
      </c>
      <c r="B2321" t="s">
        <v>47</v>
      </c>
      <c r="C2321" s="52" t="s">
        <v>107</v>
      </c>
      <c r="D2321" s="52">
        <v>1</v>
      </c>
      <c r="E2321" s="52">
        <v>1</v>
      </c>
      <c r="F2321" s="52">
        <v>0</v>
      </c>
      <c r="G2321" s="52">
        <v>1</v>
      </c>
      <c r="K2321" t="s">
        <v>2477</v>
      </c>
    </row>
    <row r="2322" spans="1:12">
      <c r="A2322" t="s">
        <v>468</v>
      </c>
      <c r="B2322" t="s">
        <v>47</v>
      </c>
      <c r="C2322" s="52">
        <v>1</v>
      </c>
      <c r="D2322" s="52">
        <v>1</v>
      </c>
      <c r="E2322" s="52">
        <v>1</v>
      </c>
      <c r="F2322" s="52">
        <v>1</v>
      </c>
      <c r="G2322" s="52">
        <v>1</v>
      </c>
      <c r="K2322">
        <v>433</v>
      </c>
    </row>
    <row r="2323" spans="1:12">
      <c r="A2323" t="s">
        <v>663</v>
      </c>
      <c r="B2323" t="s">
        <v>47</v>
      </c>
      <c r="C2323" s="52" t="s">
        <v>107</v>
      </c>
      <c r="D2323" s="52" t="s">
        <v>107</v>
      </c>
      <c r="E2323" s="52">
        <v>1</v>
      </c>
      <c r="F2323" s="52">
        <v>0</v>
      </c>
      <c r="G2323" s="52">
        <v>0</v>
      </c>
      <c r="K2323" t="s">
        <v>2478</v>
      </c>
    </row>
    <row r="2324" spans="1:12">
      <c r="A2324" t="s">
        <v>546</v>
      </c>
      <c r="B2324" t="s">
        <v>47</v>
      </c>
      <c r="C2324" s="52" t="s">
        <v>107</v>
      </c>
      <c r="D2324" s="52">
        <v>1</v>
      </c>
      <c r="E2324" s="52">
        <v>1</v>
      </c>
      <c r="F2324" s="52">
        <v>0</v>
      </c>
      <c r="G2324" s="52">
        <v>0</v>
      </c>
    </row>
    <row r="2325" spans="1:12">
      <c r="A2325" t="s">
        <v>469</v>
      </c>
      <c r="B2325" t="s">
        <v>47</v>
      </c>
      <c r="C2325" s="52" t="s">
        <v>107</v>
      </c>
      <c r="D2325" s="52" t="s">
        <v>107</v>
      </c>
      <c r="E2325" s="52">
        <v>1</v>
      </c>
      <c r="F2325" s="52">
        <v>1</v>
      </c>
      <c r="G2325" s="52">
        <v>0</v>
      </c>
      <c r="K2325" t="s">
        <v>2479</v>
      </c>
    </row>
    <row r="2326" spans="1:12">
      <c r="A2326" t="s">
        <v>666</v>
      </c>
      <c r="B2326" t="s">
        <v>47</v>
      </c>
      <c r="C2326" s="52">
        <v>1</v>
      </c>
      <c r="D2326" s="52">
        <v>1</v>
      </c>
      <c r="E2326" s="52">
        <v>1</v>
      </c>
      <c r="F2326" s="52">
        <v>1</v>
      </c>
      <c r="G2326" s="52">
        <v>1</v>
      </c>
    </row>
    <row r="2327" spans="1:12">
      <c r="A2327" t="s">
        <v>1307</v>
      </c>
      <c r="B2327" t="s">
        <v>47</v>
      </c>
      <c r="C2327" s="52" t="s">
        <v>107</v>
      </c>
      <c r="D2327" s="52" t="s">
        <v>107</v>
      </c>
      <c r="E2327" s="52" t="s">
        <v>107</v>
      </c>
      <c r="F2327" s="52">
        <v>1</v>
      </c>
      <c r="G2327" s="52">
        <v>0</v>
      </c>
      <c r="J2327" t="s">
        <v>2480</v>
      </c>
    </row>
    <row r="2328" spans="1:12">
      <c r="A2328" s="5" t="s">
        <v>2481</v>
      </c>
      <c r="B2328" t="s">
        <v>47</v>
      </c>
      <c r="C2328" s="52" t="s">
        <v>107</v>
      </c>
      <c r="D2328" s="52" t="s">
        <v>107</v>
      </c>
      <c r="E2328" s="52" t="s">
        <v>107</v>
      </c>
      <c r="F2328" s="52" t="s">
        <v>107</v>
      </c>
      <c r="G2328" s="52">
        <v>1</v>
      </c>
      <c r="H2328" s="63" t="s">
        <v>2482</v>
      </c>
    </row>
    <row r="2329" spans="1:12">
      <c r="A2329" t="s">
        <v>1413</v>
      </c>
      <c r="B2329" t="s">
        <v>47</v>
      </c>
      <c r="C2329" s="52" t="s">
        <v>107</v>
      </c>
      <c r="D2329" s="52">
        <v>1</v>
      </c>
      <c r="E2329" s="52">
        <v>1</v>
      </c>
      <c r="F2329" s="52">
        <v>1</v>
      </c>
      <c r="G2329" s="52">
        <v>0</v>
      </c>
      <c r="J2329" t="s">
        <v>2483</v>
      </c>
      <c r="K2329" t="s">
        <v>2484</v>
      </c>
      <c r="L2329" t="s">
        <v>2485</v>
      </c>
    </row>
    <row r="2330" spans="1:12">
      <c r="A2330" t="s">
        <v>667</v>
      </c>
      <c r="B2330" t="s">
        <v>47</v>
      </c>
      <c r="C2330" s="52">
        <v>1</v>
      </c>
      <c r="D2330" s="52">
        <v>0</v>
      </c>
      <c r="E2330" s="52">
        <v>1</v>
      </c>
      <c r="F2330" s="52">
        <v>1</v>
      </c>
      <c r="G2330" s="52">
        <v>1</v>
      </c>
      <c r="J2330" t="s">
        <v>2486</v>
      </c>
      <c r="L2330" t="s">
        <v>2487</v>
      </c>
    </row>
    <row r="2331" spans="1:12">
      <c r="A2331" t="s">
        <v>911</v>
      </c>
      <c r="B2331" t="s">
        <v>47</v>
      </c>
      <c r="C2331" s="52">
        <v>1</v>
      </c>
      <c r="D2331" s="52">
        <v>1</v>
      </c>
      <c r="E2331" s="52">
        <v>1</v>
      </c>
      <c r="F2331" s="52">
        <v>1</v>
      </c>
      <c r="G2331" s="52">
        <v>1</v>
      </c>
      <c r="H2331" s="52" t="s">
        <v>2488</v>
      </c>
    </row>
    <row r="2332" spans="1:12">
      <c r="A2332" t="s">
        <v>550</v>
      </c>
      <c r="B2332" t="s">
        <v>47</v>
      </c>
      <c r="C2332" s="52" t="s">
        <v>107</v>
      </c>
      <c r="D2332" s="52">
        <v>1</v>
      </c>
      <c r="E2332" s="52">
        <v>0</v>
      </c>
      <c r="F2332" s="52">
        <v>0</v>
      </c>
      <c r="G2332" s="52">
        <v>0</v>
      </c>
    </row>
    <row r="2333" spans="1:12">
      <c r="A2333" t="s">
        <v>552</v>
      </c>
      <c r="B2333" t="s">
        <v>47</v>
      </c>
      <c r="C2333" s="52">
        <v>1</v>
      </c>
      <c r="D2333" s="52">
        <v>1</v>
      </c>
      <c r="E2333" s="52">
        <v>1</v>
      </c>
      <c r="F2333" s="52">
        <v>1</v>
      </c>
      <c r="G2333" s="52">
        <v>1</v>
      </c>
    </row>
    <row r="2334" spans="1:12">
      <c r="A2334" t="s">
        <v>475</v>
      </c>
      <c r="B2334" t="s">
        <v>47</v>
      </c>
      <c r="C2334" s="52">
        <v>1</v>
      </c>
      <c r="D2334" s="52">
        <v>1</v>
      </c>
      <c r="E2334" s="52">
        <v>0</v>
      </c>
      <c r="F2334" s="52">
        <v>0</v>
      </c>
      <c r="G2334" s="52">
        <v>1</v>
      </c>
    </row>
    <row r="2335" spans="1:12">
      <c r="A2335" t="s">
        <v>2489</v>
      </c>
      <c r="B2335" t="s">
        <v>47</v>
      </c>
      <c r="C2335" s="52" t="s">
        <v>107</v>
      </c>
      <c r="D2335" s="52" t="s">
        <v>107</v>
      </c>
      <c r="E2335" s="52" t="s">
        <v>107</v>
      </c>
      <c r="F2335" s="52" t="s">
        <v>107</v>
      </c>
      <c r="G2335" s="52">
        <v>1</v>
      </c>
      <c r="H2335" s="52" t="s">
        <v>2490</v>
      </c>
      <c r="I2335" s="52" t="s">
        <v>1350</v>
      </c>
    </row>
    <row r="2336" spans="1:12">
      <c r="A2336" s="11" t="s">
        <v>853</v>
      </c>
      <c r="B2336" t="s">
        <v>47</v>
      </c>
      <c r="C2336" s="52" t="s">
        <v>107</v>
      </c>
      <c r="D2336" s="52">
        <v>1</v>
      </c>
      <c r="E2336" s="52">
        <v>1</v>
      </c>
      <c r="F2336" s="52">
        <v>1</v>
      </c>
      <c r="G2336" s="52">
        <v>1</v>
      </c>
      <c r="I2336" s="52" t="s">
        <v>2491</v>
      </c>
      <c r="J2336" t="s">
        <v>2492</v>
      </c>
      <c r="K2336" t="s">
        <v>2493</v>
      </c>
      <c r="L2336" t="s">
        <v>2494</v>
      </c>
    </row>
    <row r="2337" spans="1:12">
      <c r="A2337" t="s">
        <v>477</v>
      </c>
      <c r="B2337" t="s">
        <v>47</v>
      </c>
      <c r="C2337" s="52">
        <v>1</v>
      </c>
      <c r="D2337" s="52">
        <v>1</v>
      </c>
      <c r="E2337" s="52">
        <v>1</v>
      </c>
      <c r="F2337" s="52">
        <v>1</v>
      </c>
      <c r="G2337" s="52">
        <v>1</v>
      </c>
    </row>
    <row r="2338" spans="1:12">
      <c r="A2338" t="s">
        <v>1608</v>
      </c>
      <c r="B2338" t="s">
        <v>47</v>
      </c>
      <c r="C2338" s="52" t="s">
        <v>107</v>
      </c>
      <c r="D2338" s="52" t="s">
        <v>107</v>
      </c>
      <c r="E2338" s="52" t="s">
        <v>107</v>
      </c>
      <c r="F2338" s="52" t="s">
        <v>107</v>
      </c>
      <c r="G2338" s="52">
        <v>1</v>
      </c>
      <c r="H2338" s="52" t="s">
        <v>2495</v>
      </c>
      <c r="I2338" s="52" t="s">
        <v>2496</v>
      </c>
    </row>
    <row r="2339" spans="1:12">
      <c r="A2339" t="s">
        <v>479</v>
      </c>
      <c r="B2339" t="s">
        <v>47</v>
      </c>
      <c r="C2339" s="52">
        <v>1</v>
      </c>
      <c r="D2339" s="52">
        <v>1</v>
      </c>
      <c r="E2339" s="52">
        <v>0</v>
      </c>
      <c r="F2339" s="52">
        <v>0</v>
      </c>
      <c r="G2339" s="52">
        <v>1</v>
      </c>
      <c r="K2339" t="s">
        <v>2497</v>
      </c>
    </row>
    <row r="2340" spans="1:12">
      <c r="A2340" t="s">
        <v>480</v>
      </c>
      <c r="B2340" t="s">
        <v>47</v>
      </c>
      <c r="C2340" s="52">
        <v>1</v>
      </c>
      <c r="D2340" s="52">
        <v>1</v>
      </c>
      <c r="E2340" s="52">
        <v>0</v>
      </c>
      <c r="F2340" s="52">
        <v>0</v>
      </c>
      <c r="G2340" s="52">
        <v>0</v>
      </c>
      <c r="L2340" t="s">
        <v>481</v>
      </c>
    </row>
    <row r="2341" spans="1:12">
      <c r="A2341" t="s">
        <v>612</v>
      </c>
      <c r="B2341" t="s">
        <v>47</v>
      </c>
      <c r="C2341" s="52">
        <v>1</v>
      </c>
      <c r="D2341" s="52">
        <v>0</v>
      </c>
      <c r="E2341" s="52">
        <v>1</v>
      </c>
      <c r="F2341" s="52">
        <v>1</v>
      </c>
      <c r="G2341" s="52">
        <v>0</v>
      </c>
    </row>
    <row r="2342" spans="1:12">
      <c r="A2342" t="s">
        <v>484</v>
      </c>
      <c r="B2342" t="s">
        <v>47</v>
      </c>
      <c r="C2342" s="52">
        <v>1</v>
      </c>
      <c r="D2342" s="52">
        <v>1</v>
      </c>
      <c r="E2342" s="52">
        <v>1</v>
      </c>
      <c r="F2342" s="52">
        <v>0</v>
      </c>
      <c r="G2342" s="52">
        <v>1</v>
      </c>
    </row>
    <row r="2343" spans="1:12">
      <c r="A2343" t="s">
        <v>920</v>
      </c>
      <c r="B2343" t="s">
        <v>47</v>
      </c>
      <c r="C2343" s="52" t="s">
        <v>107</v>
      </c>
      <c r="D2343" s="52">
        <v>1</v>
      </c>
      <c r="E2343" s="52">
        <v>1</v>
      </c>
      <c r="F2343" s="52">
        <v>0</v>
      </c>
      <c r="G2343" s="52">
        <v>0</v>
      </c>
      <c r="L2343" t="s">
        <v>1170</v>
      </c>
    </row>
    <row r="2344" spans="1:12">
      <c r="A2344" t="s">
        <v>615</v>
      </c>
      <c r="B2344" t="s">
        <v>47</v>
      </c>
      <c r="C2344" s="52" t="s">
        <v>107</v>
      </c>
      <c r="D2344" s="52">
        <v>1</v>
      </c>
      <c r="E2344" s="52">
        <v>1</v>
      </c>
      <c r="F2344" s="52">
        <v>0</v>
      </c>
      <c r="G2344" s="52">
        <v>0</v>
      </c>
      <c r="K2344">
        <v>422</v>
      </c>
      <c r="L2344" t="s">
        <v>617</v>
      </c>
    </row>
    <row r="2345" spans="1:12">
      <c r="A2345" t="s">
        <v>558</v>
      </c>
      <c r="B2345" t="s">
        <v>47</v>
      </c>
      <c r="C2345" s="52" t="s">
        <v>107</v>
      </c>
      <c r="D2345" s="52" t="s">
        <v>107</v>
      </c>
      <c r="E2345" s="52">
        <v>1</v>
      </c>
      <c r="F2345" s="52">
        <v>0</v>
      </c>
      <c r="G2345" s="52">
        <v>0</v>
      </c>
      <c r="K2345" t="s">
        <v>2498</v>
      </c>
      <c r="L2345" t="s">
        <v>2499</v>
      </c>
    </row>
    <row r="2346" spans="1:12">
      <c r="A2346" t="s">
        <v>488</v>
      </c>
      <c r="B2346" t="s">
        <v>47</v>
      </c>
      <c r="C2346" s="52" t="s">
        <v>107</v>
      </c>
      <c r="D2346" s="52">
        <v>1</v>
      </c>
      <c r="E2346" s="52">
        <v>1</v>
      </c>
      <c r="F2346" s="52">
        <v>1</v>
      </c>
      <c r="G2346" s="52">
        <v>1</v>
      </c>
      <c r="H2346" s="52" t="s">
        <v>2500</v>
      </c>
      <c r="K2346">
        <v>112</v>
      </c>
    </row>
    <row r="2347" spans="1:12">
      <c r="A2347" t="s">
        <v>676</v>
      </c>
      <c r="B2347" t="s">
        <v>47</v>
      </c>
      <c r="C2347" s="52">
        <v>1</v>
      </c>
      <c r="D2347" s="52">
        <v>1</v>
      </c>
      <c r="E2347" s="52">
        <v>1</v>
      </c>
      <c r="F2347" s="52">
        <v>1</v>
      </c>
      <c r="G2347" s="52">
        <v>0</v>
      </c>
      <c r="J2347" t="s">
        <v>2501</v>
      </c>
      <c r="K2347" t="s">
        <v>2502</v>
      </c>
    </row>
    <row r="2348" spans="1:12">
      <c r="A2348" t="s">
        <v>679</v>
      </c>
      <c r="B2348" t="s">
        <v>47</v>
      </c>
      <c r="C2348" s="52" t="s">
        <v>107</v>
      </c>
      <c r="D2348" s="52">
        <v>1</v>
      </c>
      <c r="E2348" s="52">
        <v>1</v>
      </c>
      <c r="F2348" s="52">
        <v>0</v>
      </c>
      <c r="G2348" s="52">
        <v>1</v>
      </c>
      <c r="K2348" t="s">
        <v>2503</v>
      </c>
      <c r="L2348" t="s">
        <v>2504</v>
      </c>
    </row>
    <row r="2349" spans="1:12">
      <c r="A2349" t="s">
        <v>859</v>
      </c>
      <c r="B2349" t="s">
        <v>47</v>
      </c>
      <c r="C2349" s="52" t="s">
        <v>107</v>
      </c>
      <c r="D2349" s="52">
        <v>1</v>
      </c>
      <c r="E2349" s="52">
        <v>0</v>
      </c>
      <c r="F2349" s="52">
        <v>1</v>
      </c>
      <c r="G2349" s="52">
        <v>1</v>
      </c>
      <c r="K2349">
        <v>101</v>
      </c>
    </row>
    <row r="2350" spans="1:12">
      <c r="A2350" t="s">
        <v>1107</v>
      </c>
      <c r="B2350" t="s">
        <v>47</v>
      </c>
      <c r="C2350" s="52">
        <v>1</v>
      </c>
      <c r="D2350" s="52">
        <v>0</v>
      </c>
      <c r="E2350" s="52">
        <v>0</v>
      </c>
      <c r="F2350" s="52">
        <v>0</v>
      </c>
      <c r="G2350" s="52">
        <v>1</v>
      </c>
    </row>
    <row r="2351" spans="1:12">
      <c r="A2351" t="s">
        <v>1986</v>
      </c>
      <c r="B2351" t="s">
        <v>47</v>
      </c>
      <c r="C2351" s="52">
        <v>1</v>
      </c>
      <c r="D2351" s="52">
        <v>0</v>
      </c>
      <c r="E2351" s="52">
        <v>0</v>
      </c>
      <c r="F2351" s="52">
        <v>1</v>
      </c>
      <c r="G2351" s="52">
        <v>1</v>
      </c>
    </row>
    <row r="2352" spans="1:12">
      <c r="A2352" t="s">
        <v>1173</v>
      </c>
      <c r="B2352" t="s">
        <v>25</v>
      </c>
      <c r="C2352" s="52">
        <v>1</v>
      </c>
      <c r="D2352" s="52">
        <v>1</v>
      </c>
      <c r="E2352" s="52">
        <v>1</v>
      </c>
      <c r="F2352" s="52">
        <v>1</v>
      </c>
      <c r="G2352" s="52">
        <v>1</v>
      </c>
    </row>
    <row r="2353" spans="1:12">
      <c r="A2353" t="s">
        <v>561</v>
      </c>
      <c r="B2353" t="s">
        <v>25</v>
      </c>
      <c r="C2353" s="52">
        <v>1</v>
      </c>
      <c r="D2353" s="52">
        <v>0</v>
      </c>
      <c r="E2353" s="52">
        <v>1</v>
      </c>
      <c r="F2353" s="52">
        <v>1</v>
      </c>
      <c r="G2353" s="52">
        <v>1</v>
      </c>
    </row>
    <row r="2354" spans="1:12">
      <c r="A2354" t="s">
        <v>385</v>
      </c>
      <c r="B2354" t="s">
        <v>25</v>
      </c>
      <c r="C2354" s="52">
        <v>1</v>
      </c>
      <c r="D2354" s="52">
        <v>1</v>
      </c>
      <c r="E2354" s="52">
        <v>1</v>
      </c>
      <c r="F2354" s="52">
        <v>1</v>
      </c>
      <c r="G2354" s="52">
        <v>1</v>
      </c>
    </row>
    <row r="2355" spans="1:12">
      <c r="A2355" t="s">
        <v>389</v>
      </c>
      <c r="B2355" t="s">
        <v>25</v>
      </c>
      <c r="C2355" s="52" t="s">
        <v>107</v>
      </c>
      <c r="D2355" s="52" t="s">
        <v>107</v>
      </c>
      <c r="E2355" s="52">
        <v>1</v>
      </c>
      <c r="F2355" s="52">
        <v>1</v>
      </c>
      <c r="G2355" s="52">
        <v>1</v>
      </c>
    </row>
    <row r="2356" spans="1:12">
      <c r="A2356" t="s">
        <v>1239</v>
      </c>
      <c r="B2356" t="s">
        <v>25</v>
      </c>
      <c r="C2356" s="52">
        <v>1</v>
      </c>
      <c r="D2356" s="52">
        <v>1</v>
      </c>
      <c r="E2356" s="52">
        <v>0</v>
      </c>
      <c r="F2356" s="52">
        <v>0</v>
      </c>
      <c r="G2356" s="52">
        <v>1</v>
      </c>
    </row>
    <row r="2357" spans="1:12">
      <c r="A2357" t="s">
        <v>2263</v>
      </c>
      <c r="B2357" t="s">
        <v>25</v>
      </c>
      <c r="C2357" s="52" t="s">
        <v>107</v>
      </c>
      <c r="D2357" s="52" t="s">
        <v>107</v>
      </c>
      <c r="E2357" s="52">
        <v>1</v>
      </c>
      <c r="F2357" s="52">
        <v>1</v>
      </c>
      <c r="G2357" s="52">
        <v>0</v>
      </c>
      <c r="K2357" t="s">
        <v>2505</v>
      </c>
    </row>
    <row r="2358" spans="1:12">
      <c r="A2358" t="s">
        <v>393</v>
      </c>
      <c r="B2358" t="s">
        <v>25</v>
      </c>
      <c r="C2358" s="52">
        <v>1</v>
      </c>
      <c r="D2358" s="52">
        <v>1</v>
      </c>
      <c r="E2358" s="52">
        <v>0</v>
      </c>
      <c r="F2358" s="52">
        <v>1</v>
      </c>
      <c r="G2358" s="52">
        <v>1</v>
      </c>
      <c r="I2358" s="52" t="s">
        <v>2506</v>
      </c>
      <c r="L2358" t="s">
        <v>395</v>
      </c>
    </row>
    <row r="2359" spans="1:12">
      <c r="A2359" t="s">
        <v>399</v>
      </c>
      <c r="B2359" t="s">
        <v>25</v>
      </c>
      <c r="C2359" s="52" t="s">
        <v>107</v>
      </c>
      <c r="D2359" s="52">
        <v>1</v>
      </c>
      <c r="E2359" s="52">
        <v>1</v>
      </c>
      <c r="F2359" s="52">
        <v>1</v>
      </c>
      <c r="G2359" s="52">
        <v>1</v>
      </c>
    </row>
    <row r="2360" spans="1:12">
      <c r="A2360" t="s">
        <v>400</v>
      </c>
      <c r="B2360" t="s">
        <v>25</v>
      </c>
      <c r="C2360" s="52" t="s">
        <v>107</v>
      </c>
      <c r="D2360" s="52" t="s">
        <v>107</v>
      </c>
      <c r="E2360" s="52" t="s">
        <v>107</v>
      </c>
      <c r="F2360" s="52">
        <v>1</v>
      </c>
      <c r="G2360" s="52">
        <v>1</v>
      </c>
      <c r="J2360" t="s">
        <v>2507</v>
      </c>
    </row>
    <row r="2361" spans="1:12">
      <c r="A2361" t="s">
        <v>403</v>
      </c>
      <c r="B2361" t="s">
        <v>25</v>
      </c>
      <c r="C2361" s="52" t="s">
        <v>107</v>
      </c>
      <c r="D2361" s="52">
        <v>1</v>
      </c>
      <c r="E2361" s="52">
        <v>1</v>
      </c>
      <c r="F2361" s="52">
        <v>1</v>
      </c>
      <c r="G2361" s="52">
        <v>0</v>
      </c>
    </row>
    <row r="2362" spans="1:12">
      <c r="A2362" s="11" t="s">
        <v>699</v>
      </c>
      <c r="B2362" s="11" t="s">
        <v>25</v>
      </c>
      <c r="C2362" s="52" t="s">
        <v>107</v>
      </c>
      <c r="D2362" s="52">
        <v>1</v>
      </c>
      <c r="E2362" s="52">
        <v>1</v>
      </c>
      <c r="F2362" s="52">
        <v>1</v>
      </c>
      <c r="G2362" s="52">
        <v>1</v>
      </c>
      <c r="J2362" t="s">
        <v>2508</v>
      </c>
      <c r="K2362" t="s">
        <v>2509</v>
      </c>
    </row>
    <row r="2363" spans="1:12">
      <c r="A2363" t="s">
        <v>2267</v>
      </c>
      <c r="B2363" t="s">
        <v>25</v>
      </c>
      <c r="C2363" s="52" t="s">
        <v>107</v>
      </c>
      <c r="D2363" s="52" t="s">
        <v>107</v>
      </c>
      <c r="E2363" s="52">
        <v>1</v>
      </c>
      <c r="F2363" s="52">
        <v>1</v>
      </c>
      <c r="G2363" s="52">
        <v>0</v>
      </c>
      <c r="K2363" t="s">
        <v>2510</v>
      </c>
      <c r="L2363" t="s">
        <v>2511</v>
      </c>
    </row>
    <row r="2364" spans="1:12">
      <c r="A2364" t="s">
        <v>408</v>
      </c>
      <c r="B2364" t="s">
        <v>25</v>
      </c>
      <c r="C2364" s="52">
        <v>1</v>
      </c>
      <c r="D2364" s="52">
        <v>1</v>
      </c>
      <c r="E2364" s="52">
        <v>1</v>
      </c>
      <c r="F2364" s="52">
        <v>1</v>
      </c>
      <c r="G2364" s="52">
        <v>1</v>
      </c>
    </row>
    <row r="2365" spans="1:12">
      <c r="A2365" t="s">
        <v>515</v>
      </c>
      <c r="B2365" t="s">
        <v>25</v>
      </c>
      <c r="C2365" s="52">
        <v>1</v>
      </c>
      <c r="D2365" s="52">
        <v>1</v>
      </c>
      <c r="E2365" s="52">
        <v>1</v>
      </c>
      <c r="F2365" s="52">
        <v>1</v>
      </c>
      <c r="G2365" s="52">
        <v>1</v>
      </c>
    </row>
    <row r="2366" spans="1:12">
      <c r="A2366" t="s">
        <v>704</v>
      </c>
      <c r="B2366" t="s">
        <v>25</v>
      </c>
      <c r="C2366" s="52" t="s">
        <v>107</v>
      </c>
      <c r="D2366" s="52" t="s">
        <v>107</v>
      </c>
      <c r="E2366" s="52">
        <v>1</v>
      </c>
      <c r="F2366" s="52">
        <v>0</v>
      </c>
      <c r="G2366" s="52">
        <v>1</v>
      </c>
      <c r="K2366" t="s">
        <v>2512</v>
      </c>
      <c r="L2366" t="s">
        <v>2513</v>
      </c>
    </row>
    <row r="2367" spans="1:12">
      <c r="A2367" t="s">
        <v>522</v>
      </c>
      <c r="B2367" t="s">
        <v>25</v>
      </c>
      <c r="C2367" s="52" t="s">
        <v>107</v>
      </c>
      <c r="D2367" s="52" t="s">
        <v>107</v>
      </c>
      <c r="E2367" s="52">
        <v>1</v>
      </c>
      <c r="F2367" s="52">
        <v>1</v>
      </c>
      <c r="G2367" s="52">
        <v>0</v>
      </c>
    </row>
    <row r="2368" spans="1:12">
      <c r="A2368" t="s">
        <v>709</v>
      </c>
      <c r="B2368" t="s">
        <v>25</v>
      </c>
      <c r="C2368" s="52" t="s">
        <v>107</v>
      </c>
      <c r="D2368" s="52">
        <v>1</v>
      </c>
      <c r="E2368" s="52">
        <v>1</v>
      </c>
      <c r="F2368" s="52">
        <v>1</v>
      </c>
      <c r="G2368" s="52">
        <v>1</v>
      </c>
    </row>
    <row r="2369" spans="1:12">
      <c r="A2369" t="s">
        <v>416</v>
      </c>
      <c r="B2369" t="s">
        <v>25</v>
      </c>
      <c r="C2369" s="52" t="s">
        <v>107</v>
      </c>
      <c r="D2369" s="52" t="s">
        <v>107</v>
      </c>
      <c r="E2369" s="52">
        <v>1</v>
      </c>
      <c r="F2369" s="52">
        <v>1</v>
      </c>
      <c r="G2369" s="52">
        <v>1</v>
      </c>
      <c r="I2369" s="52" t="s">
        <v>2514</v>
      </c>
      <c r="J2369" t="s">
        <v>2515</v>
      </c>
      <c r="K2369" t="s">
        <v>2516</v>
      </c>
    </row>
    <row r="2370" spans="1:12">
      <c r="A2370" s="11" t="s">
        <v>417</v>
      </c>
      <c r="B2370" s="11" t="s">
        <v>25</v>
      </c>
      <c r="C2370" s="52" t="s">
        <v>107</v>
      </c>
      <c r="D2370" s="52">
        <v>1</v>
      </c>
      <c r="E2370" s="52">
        <v>1</v>
      </c>
      <c r="F2370" s="52">
        <v>0</v>
      </c>
      <c r="G2370" s="52">
        <v>1</v>
      </c>
      <c r="K2370" t="s">
        <v>2517</v>
      </c>
    </row>
    <row r="2371" spans="1:12">
      <c r="A2371" t="s">
        <v>815</v>
      </c>
      <c r="B2371" t="s">
        <v>25</v>
      </c>
      <c r="C2371" s="52" t="s">
        <v>107</v>
      </c>
      <c r="D2371" s="52" t="s">
        <v>107</v>
      </c>
      <c r="E2371" s="52">
        <v>1</v>
      </c>
      <c r="F2371" s="52">
        <v>1</v>
      </c>
      <c r="G2371" s="52">
        <v>0</v>
      </c>
      <c r="K2371" t="s">
        <v>2518</v>
      </c>
    </row>
    <row r="2372" spans="1:12">
      <c r="A2372" t="s">
        <v>419</v>
      </c>
      <c r="B2372" t="s">
        <v>25</v>
      </c>
      <c r="C2372" s="52">
        <v>1</v>
      </c>
      <c r="D2372" s="52">
        <v>1</v>
      </c>
      <c r="E2372" s="52">
        <v>1</v>
      </c>
      <c r="F2372" s="52">
        <v>1</v>
      </c>
      <c r="G2372" s="52">
        <v>1</v>
      </c>
    </row>
    <row r="2373" spans="1:12">
      <c r="A2373" t="s">
        <v>422</v>
      </c>
      <c r="B2373" t="s">
        <v>25</v>
      </c>
      <c r="C2373" s="52" t="s">
        <v>107</v>
      </c>
      <c r="D2373" s="52">
        <v>1</v>
      </c>
      <c r="E2373" s="52">
        <v>1</v>
      </c>
      <c r="F2373" s="52">
        <v>1</v>
      </c>
      <c r="G2373" s="52">
        <v>1</v>
      </c>
    </row>
    <row r="2374" spans="1:12">
      <c r="A2374" t="s">
        <v>423</v>
      </c>
      <c r="B2374" t="s">
        <v>25</v>
      </c>
      <c r="C2374" s="52" t="s">
        <v>107</v>
      </c>
      <c r="D2374" s="52" t="s">
        <v>107</v>
      </c>
      <c r="E2374" s="52">
        <v>1</v>
      </c>
      <c r="F2374" s="52">
        <v>1</v>
      </c>
      <c r="G2374" s="52">
        <v>1</v>
      </c>
    </row>
    <row r="2375" spans="1:12">
      <c r="A2375" t="s">
        <v>424</v>
      </c>
      <c r="B2375" t="s">
        <v>25</v>
      </c>
      <c r="C2375" s="52">
        <v>1</v>
      </c>
      <c r="D2375" s="52">
        <v>1</v>
      </c>
      <c r="E2375" s="52">
        <v>1</v>
      </c>
      <c r="F2375" s="52">
        <v>1</v>
      </c>
      <c r="G2375" s="52">
        <v>1</v>
      </c>
    </row>
    <row r="2376" spans="1:12">
      <c r="A2376" t="s">
        <v>590</v>
      </c>
      <c r="B2376" t="s">
        <v>25</v>
      </c>
      <c r="C2376" s="52">
        <v>1</v>
      </c>
      <c r="D2376" s="52">
        <v>1</v>
      </c>
      <c r="E2376" s="52">
        <v>0</v>
      </c>
      <c r="F2376" s="52">
        <v>1</v>
      </c>
      <c r="G2376" s="52">
        <v>0</v>
      </c>
      <c r="K2376" t="s">
        <v>2519</v>
      </c>
    </row>
    <row r="2377" spans="1:12">
      <c r="A2377" t="s">
        <v>529</v>
      </c>
      <c r="B2377" t="s">
        <v>25</v>
      </c>
      <c r="C2377" s="52" t="s">
        <v>107</v>
      </c>
      <c r="D2377" s="52" t="s">
        <v>107</v>
      </c>
      <c r="E2377" s="52" t="s">
        <v>107</v>
      </c>
      <c r="F2377" s="52" t="s">
        <v>107</v>
      </c>
      <c r="G2377" s="52">
        <v>1</v>
      </c>
      <c r="H2377" s="52" t="s">
        <v>2520</v>
      </c>
    </row>
    <row r="2378" spans="1:12">
      <c r="A2378" t="s">
        <v>1270</v>
      </c>
      <c r="B2378" t="s">
        <v>25</v>
      </c>
      <c r="C2378" s="52" t="s">
        <v>107</v>
      </c>
      <c r="D2378" s="52" t="s">
        <v>107</v>
      </c>
      <c r="E2378" s="52">
        <v>1</v>
      </c>
      <c r="F2378" s="52">
        <v>0</v>
      </c>
      <c r="G2378" s="52">
        <v>0</v>
      </c>
    </row>
    <row r="2379" spans="1:12">
      <c r="A2379" t="s">
        <v>435</v>
      </c>
      <c r="B2379" t="s">
        <v>25</v>
      </c>
      <c r="C2379" s="52">
        <v>1</v>
      </c>
      <c r="D2379" s="52">
        <v>1</v>
      </c>
      <c r="E2379" s="52">
        <v>1</v>
      </c>
      <c r="F2379" s="52">
        <v>1</v>
      </c>
      <c r="G2379" s="52">
        <v>1</v>
      </c>
      <c r="I2379" s="52" t="s">
        <v>2521</v>
      </c>
      <c r="J2379" t="s">
        <v>2522</v>
      </c>
      <c r="L2379" t="s">
        <v>1811</v>
      </c>
    </row>
    <row r="2380" spans="1:12">
      <c r="A2380" t="s">
        <v>594</v>
      </c>
      <c r="B2380" t="s">
        <v>25</v>
      </c>
      <c r="C2380" s="52" t="s">
        <v>107</v>
      </c>
      <c r="D2380" s="52" t="s">
        <v>107</v>
      </c>
      <c r="E2380" s="52">
        <v>1</v>
      </c>
      <c r="F2380" s="52">
        <v>1</v>
      </c>
      <c r="G2380" s="52">
        <v>0</v>
      </c>
      <c r="J2380" t="s">
        <v>2523</v>
      </c>
      <c r="K2380" t="s">
        <v>2524</v>
      </c>
    </row>
    <row r="2381" spans="1:12">
      <c r="A2381" t="s">
        <v>439</v>
      </c>
      <c r="B2381" t="s">
        <v>25</v>
      </c>
      <c r="C2381" s="52" t="s">
        <v>107</v>
      </c>
      <c r="D2381" s="52">
        <v>1</v>
      </c>
      <c r="E2381" s="52">
        <v>1</v>
      </c>
      <c r="F2381" s="52">
        <v>1</v>
      </c>
      <c r="G2381" s="52">
        <v>1</v>
      </c>
    </row>
    <row r="2382" spans="1:12">
      <c r="A2382" t="s">
        <v>2525</v>
      </c>
      <c r="B2382" t="s">
        <v>25</v>
      </c>
      <c r="C2382" s="52">
        <v>1</v>
      </c>
      <c r="D2382" s="52">
        <v>1</v>
      </c>
      <c r="E2382" s="52">
        <v>1</v>
      </c>
      <c r="F2382" s="52">
        <v>1</v>
      </c>
      <c r="G2382" s="52">
        <v>1</v>
      </c>
    </row>
    <row r="2383" spans="1:12">
      <c r="A2383" t="s">
        <v>887</v>
      </c>
      <c r="B2383" t="s">
        <v>25</v>
      </c>
      <c r="C2383" s="52" t="s">
        <v>107</v>
      </c>
      <c r="D2383" s="52" t="s">
        <v>107</v>
      </c>
      <c r="E2383" s="52">
        <v>1</v>
      </c>
      <c r="F2383" s="52">
        <v>0</v>
      </c>
      <c r="G2383" s="52">
        <v>0</v>
      </c>
      <c r="K2383" t="s">
        <v>2526</v>
      </c>
    </row>
    <row r="2384" spans="1:12">
      <c r="A2384" t="s">
        <v>440</v>
      </c>
      <c r="B2384" t="s">
        <v>25</v>
      </c>
      <c r="C2384" s="52" t="s">
        <v>107</v>
      </c>
      <c r="D2384" s="52">
        <v>1</v>
      </c>
      <c r="E2384" s="52">
        <v>1</v>
      </c>
      <c r="F2384" s="52">
        <v>1</v>
      </c>
      <c r="G2384" s="52">
        <v>1</v>
      </c>
      <c r="J2384" t="s">
        <v>2527</v>
      </c>
      <c r="K2384" t="s">
        <v>2528</v>
      </c>
    </row>
    <row r="2385" spans="1:12">
      <c r="A2385" t="s">
        <v>728</v>
      </c>
      <c r="B2385" t="s">
        <v>25</v>
      </c>
      <c r="C2385" s="52" t="s">
        <v>107</v>
      </c>
      <c r="D2385" s="52" t="s">
        <v>107</v>
      </c>
      <c r="E2385" s="52">
        <v>1</v>
      </c>
      <c r="F2385" s="52">
        <v>1</v>
      </c>
      <c r="G2385" s="52">
        <v>1</v>
      </c>
      <c r="J2385" t="s">
        <v>2529</v>
      </c>
      <c r="K2385" t="s">
        <v>2530</v>
      </c>
    </row>
    <row r="2386" spans="1:12">
      <c r="A2386" t="s">
        <v>446</v>
      </c>
      <c r="B2386" t="s">
        <v>25</v>
      </c>
      <c r="C2386" s="52" t="s">
        <v>107</v>
      </c>
      <c r="D2386" s="52" t="s">
        <v>107</v>
      </c>
      <c r="E2386" s="52">
        <v>1</v>
      </c>
      <c r="F2386" s="52">
        <v>1</v>
      </c>
      <c r="G2386" s="52">
        <v>1</v>
      </c>
    </row>
    <row r="2387" spans="1:12">
      <c r="A2387" t="s">
        <v>589</v>
      </c>
      <c r="B2387" t="s">
        <v>25</v>
      </c>
      <c r="C2387" s="52" t="s">
        <v>107</v>
      </c>
      <c r="D2387" s="52" t="s">
        <v>107</v>
      </c>
      <c r="E2387" s="52" t="s">
        <v>107</v>
      </c>
      <c r="F2387" s="52">
        <v>1</v>
      </c>
      <c r="G2387" s="52">
        <v>1</v>
      </c>
    </row>
    <row r="2388" spans="1:12">
      <c r="A2388" t="s">
        <v>889</v>
      </c>
      <c r="B2388" t="s">
        <v>25</v>
      </c>
      <c r="C2388" s="52">
        <v>1</v>
      </c>
      <c r="D2388" s="52">
        <v>1</v>
      </c>
      <c r="E2388" s="52">
        <v>1</v>
      </c>
      <c r="F2388" s="52">
        <v>1</v>
      </c>
      <c r="G2388" s="52">
        <v>1</v>
      </c>
    </row>
    <row r="2389" spans="1:12">
      <c r="A2389" t="s">
        <v>537</v>
      </c>
      <c r="B2389" t="s">
        <v>25</v>
      </c>
      <c r="C2389" s="52">
        <v>1</v>
      </c>
      <c r="D2389" s="52">
        <v>1</v>
      </c>
      <c r="E2389" s="52">
        <v>1</v>
      </c>
      <c r="F2389" s="52">
        <v>1</v>
      </c>
      <c r="G2389" s="52">
        <v>1</v>
      </c>
      <c r="J2389" t="s">
        <v>2531</v>
      </c>
    </row>
    <row r="2390" spans="1:12">
      <c r="A2390" t="s">
        <v>452</v>
      </c>
      <c r="B2390" t="s">
        <v>25</v>
      </c>
      <c r="C2390" s="52" t="s">
        <v>107</v>
      </c>
      <c r="D2390" s="52">
        <v>1</v>
      </c>
      <c r="E2390" s="52">
        <v>1</v>
      </c>
      <c r="F2390" s="52">
        <v>1</v>
      </c>
      <c r="G2390" s="52">
        <v>0</v>
      </c>
    </row>
    <row r="2391" spans="1:12">
      <c r="A2391" t="s">
        <v>454</v>
      </c>
      <c r="B2391" t="s">
        <v>25</v>
      </c>
      <c r="C2391" s="52" t="s">
        <v>107</v>
      </c>
      <c r="D2391" s="52" t="s">
        <v>107</v>
      </c>
      <c r="E2391" s="52">
        <v>1</v>
      </c>
      <c r="F2391" s="52">
        <v>1</v>
      </c>
      <c r="G2391" s="52">
        <v>1</v>
      </c>
    </row>
    <row r="2392" spans="1:12">
      <c r="A2392" t="s">
        <v>742</v>
      </c>
      <c r="B2392" t="s">
        <v>25</v>
      </c>
      <c r="C2392" s="52" t="s">
        <v>107</v>
      </c>
      <c r="D2392" s="52">
        <v>1</v>
      </c>
      <c r="E2392" s="52">
        <v>1</v>
      </c>
      <c r="F2392" s="52">
        <v>1</v>
      </c>
      <c r="G2392" s="52">
        <v>0</v>
      </c>
    </row>
    <row r="2393" spans="1:12">
      <c r="A2393" t="s">
        <v>745</v>
      </c>
      <c r="B2393" t="s">
        <v>25</v>
      </c>
      <c r="C2393" s="52" t="s">
        <v>107</v>
      </c>
      <c r="D2393" s="52" t="s">
        <v>107</v>
      </c>
      <c r="E2393" s="52">
        <v>1</v>
      </c>
      <c r="F2393" s="52">
        <v>0</v>
      </c>
      <c r="G2393" s="52">
        <v>0</v>
      </c>
    </row>
    <row r="2394" spans="1:12">
      <c r="A2394" t="s">
        <v>836</v>
      </c>
      <c r="B2394" t="s">
        <v>25</v>
      </c>
      <c r="C2394" s="52">
        <v>1</v>
      </c>
      <c r="D2394" s="52">
        <v>1</v>
      </c>
      <c r="E2394" s="52">
        <v>1</v>
      </c>
      <c r="F2394" s="52">
        <v>1</v>
      </c>
      <c r="G2394" s="52">
        <v>1</v>
      </c>
      <c r="J2394" t="s">
        <v>2532</v>
      </c>
      <c r="K2394" t="s">
        <v>2533</v>
      </c>
    </row>
    <row r="2395" spans="1:12">
      <c r="A2395" t="s">
        <v>746</v>
      </c>
      <c r="B2395" t="s">
        <v>25</v>
      </c>
      <c r="C2395" s="52" t="s">
        <v>107</v>
      </c>
      <c r="D2395" s="52" t="s">
        <v>107</v>
      </c>
      <c r="E2395" s="52">
        <v>1</v>
      </c>
      <c r="F2395" s="52">
        <v>1</v>
      </c>
      <c r="G2395" s="52">
        <v>1</v>
      </c>
      <c r="J2395" t="s">
        <v>2534</v>
      </c>
    </row>
    <row r="2396" spans="1:12">
      <c r="A2396" s="5" t="s">
        <v>2535</v>
      </c>
      <c r="B2396" t="s">
        <v>25</v>
      </c>
      <c r="C2396" s="52" t="s">
        <v>107</v>
      </c>
      <c r="D2396" s="52" t="s">
        <v>107</v>
      </c>
      <c r="E2396" s="52" t="s">
        <v>107</v>
      </c>
      <c r="F2396" s="52" t="s">
        <v>107</v>
      </c>
      <c r="G2396" s="52">
        <v>1</v>
      </c>
      <c r="H2396" s="63" t="s">
        <v>2536</v>
      </c>
    </row>
    <row r="2397" spans="1:12">
      <c r="A2397" t="s">
        <v>456</v>
      </c>
      <c r="B2397" t="s">
        <v>25</v>
      </c>
      <c r="C2397" s="52" t="s">
        <v>107</v>
      </c>
      <c r="D2397" s="52">
        <v>1</v>
      </c>
      <c r="E2397" s="52">
        <v>1</v>
      </c>
      <c r="F2397" s="52">
        <v>1</v>
      </c>
      <c r="G2397" s="52">
        <v>1</v>
      </c>
    </row>
    <row r="2398" spans="1:12">
      <c r="A2398" t="s">
        <v>457</v>
      </c>
      <c r="B2398" t="s">
        <v>25</v>
      </c>
      <c r="C2398" s="52" t="s">
        <v>107</v>
      </c>
      <c r="D2398" s="52">
        <v>1</v>
      </c>
      <c r="E2398" s="52">
        <v>1</v>
      </c>
      <c r="F2398" s="52">
        <v>0</v>
      </c>
      <c r="G2398" s="52">
        <v>1</v>
      </c>
    </row>
    <row r="2399" spans="1:12">
      <c r="A2399" t="s">
        <v>465</v>
      </c>
      <c r="B2399" t="s">
        <v>25</v>
      </c>
      <c r="C2399" s="52" t="s">
        <v>107</v>
      </c>
      <c r="D2399" s="52">
        <v>1</v>
      </c>
      <c r="E2399" s="52">
        <v>1</v>
      </c>
      <c r="F2399" s="52">
        <v>1</v>
      </c>
      <c r="G2399" s="52">
        <v>1</v>
      </c>
      <c r="L2399" t="s">
        <v>607</v>
      </c>
    </row>
    <row r="2400" spans="1:12">
      <c r="A2400" t="s">
        <v>608</v>
      </c>
      <c r="B2400" t="s">
        <v>25</v>
      </c>
      <c r="C2400" s="52">
        <v>1</v>
      </c>
      <c r="D2400" s="52">
        <v>1</v>
      </c>
      <c r="E2400" s="52">
        <v>1</v>
      </c>
      <c r="F2400" s="52">
        <v>1</v>
      </c>
      <c r="G2400" s="52">
        <v>1</v>
      </c>
      <c r="L2400" t="s">
        <v>2511</v>
      </c>
    </row>
    <row r="2401" spans="1:12">
      <c r="A2401" t="s">
        <v>468</v>
      </c>
      <c r="B2401" t="s">
        <v>25</v>
      </c>
      <c r="C2401" s="52" t="s">
        <v>107</v>
      </c>
      <c r="D2401" s="52">
        <v>1</v>
      </c>
      <c r="E2401" s="52">
        <v>1</v>
      </c>
      <c r="F2401" s="52">
        <v>1</v>
      </c>
      <c r="G2401" s="52">
        <v>0</v>
      </c>
    </row>
    <row r="2402" spans="1:12">
      <c r="A2402" t="s">
        <v>661</v>
      </c>
      <c r="B2402" t="s">
        <v>25</v>
      </c>
      <c r="C2402" s="52" t="s">
        <v>107</v>
      </c>
      <c r="D2402" s="52" t="s">
        <v>107</v>
      </c>
      <c r="E2402" s="52">
        <v>1</v>
      </c>
      <c r="F2402" s="52">
        <v>1</v>
      </c>
      <c r="G2402" s="52">
        <v>1</v>
      </c>
    </row>
    <row r="2403" spans="1:12">
      <c r="A2403" t="s">
        <v>546</v>
      </c>
      <c r="B2403" t="s">
        <v>25</v>
      </c>
      <c r="C2403" s="52" t="s">
        <v>107</v>
      </c>
      <c r="D2403" s="52" t="s">
        <v>107</v>
      </c>
      <c r="E2403" s="52" t="s">
        <v>107</v>
      </c>
      <c r="F2403" s="52">
        <v>1</v>
      </c>
      <c r="G2403" s="52">
        <v>0</v>
      </c>
    </row>
    <row r="2404" spans="1:12">
      <c r="A2404" t="s">
        <v>666</v>
      </c>
      <c r="B2404" t="s">
        <v>25</v>
      </c>
      <c r="C2404" s="52">
        <v>1</v>
      </c>
      <c r="D2404" s="52">
        <v>1</v>
      </c>
      <c r="E2404" s="52">
        <v>1</v>
      </c>
      <c r="F2404" s="52">
        <v>1</v>
      </c>
      <c r="G2404" s="52">
        <v>1</v>
      </c>
    </row>
    <row r="2405" spans="1:12">
      <c r="A2405" t="s">
        <v>667</v>
      </c>
      <c r="B2405" t="s">
        <v>25</v>
      </c>
      <c r="C2405" s="52" t="s">
        <v>107</v>
      </c>
      <c r="D2405" s="52">
        <v>1</v>
      </c>
      <c r="E2405" s="52">
        <v>1</v>
      </c>
      <c r="F2405" s="52">
        <v>1</v>
      </c>
      <c r="G2405" s="52">
        <v>1</v>
      </c>
      <c r="H2405" s="52" t="s">
        <v>2527</v>
      </c>
      <c r="J2405" t="s">
        <v>2537</v>
      </c>
      <c r="K2405" t="s">
        <v>2538</v>
      </c>
    </row>
    <row r="2406" spans="1:12">
      <c r="A2406" t="s">
        <v>470</v>
      </c>
      <c r="B2406" t="s">
        <v>25</v>
      </c>
      <c r="C2406" s="52" t="s">
        <v>107</v>
      </c>
      <c r="D2406" s="52" t="s">
        <v>107</v>
      </c>
      <c r="E2406" s="52">
        <v>1</v>
      </c>
      <c r="F2406" s="52">
        <v>1</v>
      </c>
      <c r="G2406" s="52">
        <v>1</v>
      </c>
      <c r="K2406" t="s">
        <v>2539</v>
      </c>
    </row>
    <row r="2407" spans="1:12">
      <c r="A2407" t="s">
        <v>552</v>
      </c>
      <c r="B2407" t="s">
        <v>25</v>
      </c>
      <c r="C2407" s="52" t="s">
        <v>107</v>
      </c>
      <c r="D2407" s="52">
        <v>1</v>
      </c>
      <c r="E2407" s="52">
        <v>1</v>
      </c>
      <c r="F2407" s="52">
        <v>1</v>
      </c>
      <c r="G2407" s="52">
        <v>1</v>
      </c>
    </row>
    <row r="2408" spans="1:12">
      <c r="A2408" t="s">
        <v>471</v>
      </c>
      <c r="B2408" t="s">
        <v>25</v>
      </c>
      <c r="C2408" s="52" t="s">
        <v>107</v>
      </c>
      <c r="D2408" s="52">
        <v>1</v>
      </c>
      <c r="E2408" s="52">
        <v>1</v>
      </c>
      <c r="F2408" s="52">
        <v>0</v>
      </c>
      <c r="G2408" s="52">
        <v>0</v>
      </c>
    </row>
    <row r="2409" spans="1:12">
      <c r="A2409" t="s">
        <v>473</v>
      </c>
      <c r="B2409" t="s">
        <v>25</v>
      </c>
      <c r="C2409" s="52" t="s">
        <v>107</v>
      </c>
      <c r="D2409" s="52" t="s">
        <v>107</v>
      </c>
      <c r="E2409" s="52" t="s">
        <v>107</v>
      </c>
      <c r="F2409" s="52" t="s">
        <v>107</v>
      </c>
      <c r="G2409" s="52">
        <v>1</v>
      </c>
      <c r="H2409" s="52" t="s">
        <v>2540</v>
      </c>
    </row>
    <row r="2410" spans="1:12">
      <c r="A2410" t="s">
        <v>475</v>
      </c>
      <c r="B2410" t="s">
        <v>25</v>
      </c>
      <c r="C2410" s="52" t="s">
        <v>107</v>
      </c>
      <c r="D2410" s="52" t="s">
        <v>107</v>
      </c>
      <c r="E2410" s="52" t="s">
        <v>107</v>
      </c>
      <c r="F2410" s="52">
        <v>1</v>
      </c>
      <c r="G2410" s="52">
        <v>0</v>
      </c>
    </row>
    <row r="2411" spans="1:12">
      <c r="A2411" t="s">
        <v>853</v>
      </c>
      <c r="B2411" t="s">
        <v>25</v>
      </c>
      <c r="C2411" s="52" t="s">
        <v>107</v>
      </c>
      <c r="D2411" s="52">
        <v>1</v>
      </c>
      <c r="E2411" s="52">
        <v>1</v>
      </c>
      <c r="F2411" s="52">
        <v>1</v>
      </c>
      <c r="G2411" s="52">
        <v>1</v>
      </c>
      <c r="K2411" t="s">
        <v>2541</v>
      </c>
    </row>
    <row r="2412" spans="1:12">
      <c r="A2412" t="s">
        <v>477</v>
      </c>
      <c r="B2412" t="s">
        <v>25</v>
      </c>
      <c r="C2412" s="52">
        <v>1</v>
      </c>
      <c r="D2412" s="52">
        <v>0</v>
      </c>
      <c r="E2412" s="52">
        <v>0</v>
      </c>
      <c r="F2412" s="52">
        <v>0</v>
      </c>
      <c r="G2412" s="52">
        <v>0</v>
      </c>
    </row>
    <row r="2413" spans="1:12">
      <c r="A2413" t="s">
        <v>555</v>
      </c>
      <c r="B2413" t="s">
        <v>25</v>
      </c>
      <c r="C2413" s="52" t="s">
        <v>107</v>
      </c>
      <c r="D2413" s="52" t="s">
        <v>107</v>
      </c>
      <c r="E2413" s="52">
        <v>1</v>
      </c>
      <c r="F2413" s="52">
        <v>1</v>
      </c>
      <c r="G2413" s="52">
        <v>0</v>
      </c>
    </row>
    <row r="2414" spans="1:12">
      <c r="A2414" t="s">
        <v>672</v>
      </c>
      <c r="B2414" t="s">
        <v>25</v>
      </c>
      <c r="C2414" s="52" t="s">
        <v>107</v>
      </c>
      <c r="D2414" s="52">
        <v>1</v>
      </c>
      <c r="E2414" s="52">
        <v>1</v>
      </c>
      <c r="F2414" s="52">
        <v>1</v>
      </c>
      <c r="G2414" s="52">
        <v>1</v>
      </c>
      <c r="K2414" t="s">
        <v>2542</v>
      </c>
    </row>
    <row r="2415" spans="1:12">
      <c r="A2415" t="s">
        <v>480</v>
      </c>
      <c r="B2415" t="s">
        <v>25</v>
      </c>
      <c r="C2415" s="52" t="s">
        <v>107</v>
      </c>
      <c r="D2415" s="52">
        <v>1</v>
      </c>
      <c r="E2415" s="52">
        <v>1</v>
      </c>
      <c r="F2415" s="52">
        <v>1</v>
      </c>
      <c r="G2415" s="52">
        <v>1</v>
      </c>
      <c r="L2415" t="s">
        <v>481</v>
      </c>
    </row>
    <row r="2416" spans="1:12">
      <c r="A2416" t="s">
        <v>779</v>
      </c>
      <c r="B2416" t="s">
        <v>25</v>
      </c>
      <c r="C2416" s="52">
        <v>1</v>
      </c>
      <c r="D2416" s="52">
        <v>1</v>
      </c>
      <c r="E2416" s="52">
        <v>1</v>
      </c>
      <c r="F2416" s="52">
        <v>1</v>
      </c>
      <c r="G2416" s="52">
        <v>1</v>
      </c>
      <c r="J2416" t="s">
        <v>2543</v>
      </c>
    </row>
    <row r="2417" spans="1:12">
      <c r="A2417" t="s">
        <v>484</v>
      </c>
      <c r="B2417" t="s">
        <v>25</v>
      </c>
      <c r="C2417" s="52">
        <v>1</v>
      </c>
      <c r="D2417" s="52">
        <v>1</v>
      </c>
      <c r="E2417" s="52">
        <v>1</v>
      </c>
      <c r="F2417" s="52">
        <v>1</v>
      </c>
      <c r="G2417" s="52">
        <v>0</v>
      </c>
    </row>
    <row r="2418" spans="1:12">
      <c r="A2418" t="s">
        <v>859</v>
      </c>
      <c r="B2418" t="s">
        <v>25</v>
      </c>
      <c r="C2418" s="52">
        <v>1</v>
      </c>
      <c r="D2418" s="52">
        <v>0</v>
      </c>
      <c r="E2418" s="52">
        <v>1</v>
      </c>
      <c r="F2418" s="52">
        <v>0</v>
      </c>
      <c r="G2418" s="52">
        <v>0</v>
      </c>
      <c r="K2418" t="s">
        <v>2544</v>
      </c>
    </row>
    <row r="2419" spans="1:12">
      <c r="A2419" t="s">
        <v>1173</v>
      </c>
      <c r="B2419" t="s">
        <v>46</v>
      </c>
      <c r="C2419" s="52" t="s">
        <v>107</v>
      </c>
      <c r="D2419" s="52">
        <v>1</v>
      </c>
      <c r="E2419" s="52">
        <v>1</v>
      </c>
      <c r="F2419" s="52">
        <v>1</v>
      </c>
      <c r="G2419" s="52">
        <v>1</v>
      </c>
    </row>
    <row r="2420" spans="1:12">
      <c r="A2420" t="s">
        <v>561</v>
      </c>
      <c r="B2420" t="s">
        <v>46</v>
      </c>
      <c r="C2420" s="52">
        <v>1</v>
      </c>
      <c r="D2420" s="52">
        <v>1</v>
      </c>
      <c r="E2420" s="52">
        <v>1</v>
      </c>
      <c r="F2420" s="52">
        <v>1</v>
      </c>
      <c r="G2420" s="52">
        <v>1</v>
      </c>
      <c r="K2420" t="s">
        <v>2545</v>
      </c>
    </row>
    <row r="2421" spans="1:12">
      <c r="A2421" t="s">
        <v>384</v>
      </c>
      <c r="B2421" t="s">
        <v>46</v>
      </c>
      <c r="C2421" s="52">
        <v>1</v>
      </c>
      <c r="D2421" s="52">
        <v>0</v>
      </c>
      <c r="E2421" s="52">
        <v>1</v>
      </c>
      <c r="F2421" s="52">
        <v>0</v>
      </c>
      <c r="G2421" s="52">
        <v>0</v>
      </c>
    </row>
    <row r="2422" spans="1:12">
      <c r="A2422" t="s">
        <v>385</v>
      </c>
      <c r="B2422" t="s">
        <v>46</v>
      </c>
      <c r="C2422" s="52">
        <v>1</v>
      </c>
      <c r="D2422" s="52">
        <v>1</v>
      </c>
      <c r="E2422" s="52">
        <v>1</v>
      </c>
      <c r="F2422" s="52">
        <v>1</v>
      </c>
      <c r="G2422" s="52">
        <v>1</v>
      </c>
    </row>
    <row r="2423" spans="1:12">
      <c r="A2423" t="s">
        <v>688</v>
      </c>
      <c r="B2423" t="s">
        <v>46</v>
      </c>
      <c r="C2423" s="52" t="s">
        <v>107</v>
      </c>
      <c r="D2423" s="52" t="s">
        <v>107</v>
      </c>
      <c r="E2423" s="52">
        <v>1</v>
      </c>
      <c r="F2423" s="52">
        <v>1</v>
      </c>
      <c r="G2423" s="52">
        <v>0</v>
      </c>
      <c r="J2423" t="s">
        <v>2546</v>
      </c>
      <c r="K2423" t="s">
        <v>2547</v>
      </c>
      <c r="L2423" t="s">
        <v>690</v>
      </c>
    </row>
    <row r="2424" spans="1:12">
      <c r="A2424" t="s">
        <v>569</v>
      </c>
      <c r="B2424" t="s">
        <v>46</v>
      </c>
      <c r="C2424" s="52">
        <v>1</v>
      </c>
      <c r="D2424" s="52">
        <v>0</v>
      </c>
      <c r="E2424" s="52">
        <v>0</v>
      </c>
      <c r="F2424" s="52">
        <v>0</v>
      </c>
      <c r="G2424" s="52">
        <v>0</v>
      </c>
    </row>
    <row r="2425" spans="1:12">
      <c r="A2425" t="s">
        <v>389</v>
      </c>
      <c r="B2425" t="s">
        <v>46</v>
      </c>
      <c r="C2425" s="52" t="s">
        <v>107</v>
      </c>
      <c r="D2425" s="52">
        <v>1</v>
      </c>
      <c r="E2425" s="52">
        <v>1</v>
      </c>
      <c r="F2425" s="52">
        <v>1</v>
      </c>
      <c r="G2425" s="52">
        <v>1</v>
      </c>
    </row>
    <row r="2426" spans="1:12">
      <c r="A2426" t="s">
        <v>623</v>
      </c>
      <c r="B2426" t="s">
        <v>46</v>
      </c>
      <c r="C2426" s="52">
        <v>1</v>
      </c>
      <c r="D2426" s="52">
        <v>1</v>
      </c>
      <c r="E2426" s="52">
        <v>1</v>
      </c>
      <c r="F2426" s="52">
        <v>1</v>
      </c>
      <c r="G2426" s="52">
        <v>1</v>
      </c>
    </row>
    <row r="2427" spans="1:12">
      <c r="A2427" t="s">
        <v>506</v>
      </c>
      <c r="B2427" t="s">
        <v>46</v>
      </c>
      <c r="C2427" s="52" t="s">
        <v>107</v>
      </c>
      <c r="D2427" s="52" t="s">
        <v>107</v>
      </c>
      <c r="E2427" s="52">
        <v>1</v>
      </c>
      <c r="F2427" s="52">
        <v>0</v>
      </c>
      <c r="G2427" s="52">
        <v>0</v>
      </c>
      <c r="K2427" t="s">
        <v>2548</v>
      </c>
    </row>
    <row r="2428" spans="1:12">
      <c r="A2428" t="s">
        <v>390</v>
      </c>
      <c r="B2428" t="s">
        <v>46</v>
      </c>
      <c r="C2428" s="52">
        <v>1</v>
      </c>
      <c r="D2428" s="52">
        <v>0</v>
      </c>
      <c r="E2428" s="52">
        <v>1</v>
      </c>
      <c r="F2428" s="52">
        <v>1</v>
      </c>
      <c r="G2428" s="52">
        <v>1</v>
      </c>
      <c r="K2428" t="s">
        <v>2549</v>
      </c>
    </row>
    <row r="2429" spans="1:12">
      <c r="A2429" t="s">
        <v>393</v>
      </c>
      <c r="B2429" t="s">
        <v>46</v>
      </c>
      <c r="C2429" s="52">
        <v>1</v>
      </c>
      <c r="D2429" s="52">
        <v>0</v>
      </c>
      <c r="E2429" s="52">
        <v>0</v>
      </c>
      <c r="F2429" s="52">
        <v>0</v>
      </c>
      <c r="G2429" s="52">
        <v>0</v>
      </c>
      <c r="L2429" t="s">
        <v>395</v>
      </c>
    </row>
    <row r="2430" spans="1:12">
      <c r="A2430" s="34" t="s">
        <v>2550</v>
      </c>
      <c r="B2430" t="s">
        <v>46</v>
      </c>
      <c r="C2430" s="52" t="s">
        <v>107</v>
      </c>
      <c r="D2430" s="52">
        <v>1</v>
      </c>
      <c r="E2430" s="52">
        <v>0</v>
      </c>
      <c r="F2430" s="52">
        <v>1</v>
      </c>
      <c r="G2430" s="52">
        <v>0</v>
      </c>
      <c r="J2430" t="s">
        <v>2551</v>
      </c>
    </row>
    <row r="2431" spans="1:12">
      <c r="A2431" t="s">
        <v>399</v>
      </c>
      <c r="B2431" t="s">
        <v>46</v>
      </c>
      <c r="C2431" s="52">
        <v>1</v>
      </c>
      <c r="D2431" s="52">
        <v>0</v>
      </c>
      <c r="E2431" s="52">
        <v>1</v>
      </c>
      <c r="F2431" s="52">
        <v>1</v>
      </c>
      <c r="G2431" s="52">
        <v>1</v>
      </c>
    </row>
    <row r="2432" spans="1:12">
      <c r="A2432" t="s">
        <v>1797</v>
      </c>
      <c r="B2432" t="s">
        <v>46</v>
      </c>
      <c r="C2432" s="52" t="s">
        <v>107</v>
      </c>
      <c r="D2432" s="52">
        <v>1</v>
      </c>
      <c r="E2432" s="52">
        <v>1</v>
      </c>
      <c r="F2432" s="52">
        <v>1</v>
      </c>
      <c r="G2432" s="52">
        <v>1</v>
      </c>
      <c r="J2432" t="s">
        <v>2552</v>
      </c>
      <c r="K2432" t="s">
        <v>2553</v>
      </c>
    </row>
    <row r="2433" spans="1:12">
      <c r="A2433" t="s">
        <v>400</v>
      </c>
      <c r="B2433" t="s">
        <v>46</v>
      </c>
      <c r="C2433" s="52">
        <v>1</v>
      </c>
      <c r="D2433" s="52">
        <v>1</v>
      </c>
      <c r="E2433" s="52">
        <v>0</v>
      </c>
      <c r="F2433" s="52">
        <v>0</v>
      </c>
      <c r="G2433" s="52">
        <v>0</v>
      </c>
    </row>
    <row r="2434" spans="1:12">
      <c r="A2434" t="s">
        <v>403</v>
      </c>
      <c r="B2434" t="s">
        <v>46</v>
      </c>
      <c r="C2434" s="52" t="s">
        <v>107</v>
      </c>
      <c r="D2434" s="52">
        <v>1</v>
      </c>
      <c r="E2434" s="52">
        <v>1</v>
      </c>
      <c r="F2434" s="52">
        <v>1</v>
      </c>
      <c r="G2434" s="52">
        <v>0</v>
      </c>
    </row>
    <row r="2435" spans="1:12">
      <c r="A2435" t="s">
        <v>405</v>
      </c>
      <c r="B2435" t="s">
        <v>46</v>
      </c>
      <c r="C2435" s="52" t="s">
        <v>107</v>
      </c>
      <c r="D2435" s="52">
        <v>1</v>
      </c>
      <c r="E2435" s="52">
        <v>0</v>
      </c>
      <c r="F2435" s="52">
        <v>0</v>
      </c>
      <c r="G2435" s="52">
        <v>0</v>
      </c>
      <c r="L2435" t="s">
        <v>1170</v>
      </c>
    </row>
    <row r="2436" spans="1:12">
      <c r="A2436" s="34" t="s">
        <v>409</v>
      </c>
      <c r="B2436" t="s">
        <v>46</v>
      </c>
      <c r="C2436" s="52">
        <v>1</v>
      </c>
      <c r="D2436" s="52">
        <v>0</v>
      </c>
      <c r="E2436" s="52">
        <v>0</v>
      </c>
      <c r="F2436" s="52">
        <v>0</v>
      </c>
      <c r="G2436" s="52">
        <v>0</v>
      </c>
    </row>
    <row r="2437" spans="1:12">
      <c r="A2437" t="s">
        <v>515</v>
      </c>
      <c r="B2437" t="s">
        <v>46</v>
      </c>
      <c r="C2437" s="52" t="s">
        <v>107</v>
      </c>
      <c r="D2437" s="52">
        <v>1</v>
      </c>
      <c r="E2437" s="52">
        <v>1</v>
      </c>
      <c r="F2437" s="52">
        <v>1</v>
      </c>
      <c r="G2437" s="52">
        <v>1</v>
      </c>
    </row>
    <row r="2438" spans="1:12">
      <c r="A2438" t="s">
        <v>707</v>
      </c>
      <c r="B2438" t="s">
        <v>46</v>
      </c>
      <c r="C2438" s="52">
        <v>1</v>
      </c>
      <c r="D2438" s="52">
        <v>1</v>
      </c>
      <c r="E2438" s="52">
        <v>0</v>
      </c>
      <c r="F2438" s="52">
        <v>0</v>
      </c>
      <c r="G2438" s="52">
        <v>0</v>
      </c>
      <c r="K2438" t="s">
        <v>2554</v>
      </c>
    </row>
    <row r="2439" spans="1:12">
      <c r="A2439" t="s">
        <v>2555</v>
      </c>
      <c r="B2439" t="s">
        <v>46</v>
      </c>
      <c r="C2439" s="52">
        <v>1</v>
      </c>
      <c r="D2439" s="52">
        <v>0</v>
      </c>
      <c r="E2439" s="52">
        <v>0</v>
      </c>
      <c r="F2439" s="52">
        <v>0</v>
      </c>
      <c r="G2439" s="52">
        <v>0</v>
      </c>
    </row>
    <row r="2440" spans="1:12">
      <c r="A2440" t="s">
        <v>2556</v>
      </c>
      <c r="B2440" t="s">
        <v>46</v>
      </c>
      <c r="C2440" s="52" t="s">
        <v>107</v>
      </c>
      <c r="D2440" s="52" t="s">
        <v>107</v>
      </c>
      <c r="E2440" s="52">
        <v>1</v>
      </c>
      <c r="F2440" s="52">
        <v>1</v>
      </c>
      <c r="G2440" s="52">
        <v>0</v>
      </c>
    </row>
    <row r="2441" spans="1:12">
      <c r="A2441" t="s">
        <v>2126</v>
      </c>
      <c r="B2441" t="s">
        <v>46</v>
      </c>
      <c r="C2441" s="52" t="s">
        <v>107</v>
      </c>
      <c r="D2441" s="52" t="s">
        <v>107</v>
      </c>
      <c r="E2441" s="52" t="s">
        <v>107</v>
      </c>
      <c r="F2441" s="52" t="s">
        <v>107</v>
      </c>
      <c r="G2441" s="52">
        <v>1</v>
      </c>
    </row>
    <row r="2442" spans="1:12">
      <c r="A2442" t="s">
        <v>709</v>
      </c>
      <c r="B2442" t="s">
        <v>46</v>
      </c>
      <c r="C2442" s="52" t="s">
        <v>107</v>
      </c>
      <c r="D2442" s="52">
        <v>1</v>
      </c>
      <c r="E2442" s="52">
        <v>1</v>
      </c>
      <c r="F2442" s="52">
        <v>0</v>
      </c>
      <c r="G2442" s="52">
        <v>0</v>
      </c>
    </row>
    <row r="2443" spans="1:12">
      <c r="A2443" t="s">
        <v>584</v>
      </c>
      <c r="B2443" t="s">
        <v>46</v>
      </c>
      <c r="C2443" s="52">
        <v>1</v>
      </c>
      <c r="D2443" s="52">
        <v>1</v>
      </c>
      <c r="E2443" s="52">
        <v>1</v>
      </c>
      <c r="F2443" s="52">
        <v>0</v>
      </c>
      <c r="G2443" s="52">
        <v>0</v>
      </c>
    </row>
    <row r="2444" spans="1:12">
      <c r="A2444" t="s">
        <v>642</v>
      </c>
      <c r="B2444" t="s">
        <v>46</v>
      </c>
      <c r="C2444" s="52" t="s">
        <v>107</v>
      </c>
      <c r="D2444" s="52" t="s">
        <v>107</v>
      </c>
      <c r="E2444" s="52" t="s">
        <v>107</v>
      </c>
      <c r="F2444" s="52">
        <v>1</v>
      </c>
      <c r="G2444" s="52">
        <v>1</v>
      </c>
      <c r="J2444" t="s">
        <v>2557</v>
      </c>
    </row>
    <row r="2445" spans="1:12">
      <c r="A2445" t="s">
        <v>419</v>
      </c>
      <c r="B2445" t="s">
        <v>46</v>
      </c>
      <c r="C2445" s="52" t="s">
        <v>107</v>
      </c>
      <c r="D2445" s="52">
        <v>1</v>
      </c>
      <c r="E2445" s="52">
        <v>1</v>
      </c>
      <c r="F2445" s="52">
        <v>1</v>
      </c>
      <c r="G2445" s="52">
        <v>1</v>
      </c>
    </row>
    <row r="2446" spans="1:12">
      <c r="A2446" t="s">
        <v>422</v>
      </c>
      <c r="B2446" t="s">
        <v>46</v>
      </c>
      <c r="C2446" s="52" t="s">
        <v>107</v>
      </c>
      <c r="D2446" s="52">
        <v>1</v>
      </c>
      <c r="E2446" s="52">
        <v>0</v>
      </c>
      <c r="F2446" s="52">
        <v>0</v>
      </c>
      <c r="G2446" s="52">
        <v>0</v>
      </c>
    </row>
    <row r="2447" spans="1:12">
      <c r="A2447" t="s">
        <v>719</v>
      </c>
      <c r="B2447" t="s">
        <v>46</v>
      </c>
      <c r="C2447" s="52" t="s">
        <v>107</v>
      </c>
      <c r="D2447" s="52">
        <v>1</v>
      </c>
      <c r="E2447" s="52">
        <v>1</v>
      </c>
      <c r="F2447" s="52">
        <v>0</v>
      </c>
      <c r="G2447" s="52">
        <v>0</v>
      </c>
      <c r="K2447" t="s">
        <v>2558</v>
      </c>
    </row>
    <row r="2448" spans="1:12">
      <c r="A2448" t="s">
        <v>424</v>
      </c>
      <c r="B2448" t="s">
        <v>46</v>
      </c>
      <c r="C2448" s="52">
        <v>1</v>
      </c>
      <c r="D2448" s="52">
        <v>1</v>
      </c>
      <c r="E2448" s="52">
        <v>1</v>
      </c>
      <c r="F2448" s="52">
        <v>1</v>
      </c>
      <c r="G2448" s="52">
        <v>1</v>
      </c>
    </row>
    <row r="2449" spans="1:12">
      <c r="A2449" t="s">
        <v>1699</v>
      </c>
      <c r="B2449" t="s">
        <v>46</v>
      </c>
      <c r="C2449" s="52">
        <v>1</v>
      </c>
      <c r="D2449" s="52">
        <v>1</v>
      </c>
      <c r="E2449" s="52">
        <v>1</v>
      </c>
      <c r="F2449" s="52">
        <v>0</v>
      </c>
      <c r="G2449" s="52">
        <v>0</v>
      </c>
    </row>
    <row r="2450" spans="1:12">
      <c r="A2450" t="s">
        <v>428</v>
      </c>
      <c r="B2450" t="s">
        <v>46</v>
      </c>
      <c r="C2450" s="52" t="s">
        <v>107</v>
      </c>
      <c r="D2450" s="52">
        <v>1</v>
      </c>
      <c r="E2450" s="52">
        <v>1</v>
      </c>
      <c r="F2450" s="52">
        <v>1</v>
      </c>
      <c r="G2450" s="52">
        <v>1</v>
      </c>
      <c r="K2450" t="s">
        <v>2559</v>
      </c>
    </row>
    <row r="2451" spans="1:12">
      <c r="A2451" t="s">
        <v>1271</v>
      </c>
      <c r="B2451" t="s">
        <v>46</v>
      </c>
      <c r="C2451" s="52" t="s">
        <v>107</v>
      </c>
      <c r="D2451" s="52" t="s">
        <v>107</v>
      </c>
      <c r="E2451" s="52" t="s">
        <v>107</v>
      </c>
      <c r="F2451" s="52" t="s">
        <v>107</v>
      </c>
      <c r="G2451" s="52">
        <v>1</v>
      </c>
      <c r="H2451" s="52" t="s">
        <v>2560</v>
      </c>
    </row>
    <row r="2452" spans="1:12">
      <c r="A2452" t="s">
        <v>435</v>
      </c>
      <c r="B2452" t="s">
        <v>46</v>
      </c>
      <c r="C2452" s="52">
        <v>1</v>
      </c>
      <c r="D2452" s="52">
        <v>1</v>
      </c>
      <c r="E2452" s="52">
        <v>1</v>
      </c>
      <c r="F2452" s="52">
        <v>1</v>
      </c>
      <c r="G2452" s="52">
        <v>1</v>
      </c>
      <c r="I2452" s="52" t="s">
        <v>2561</v>
      </c>
      <c r="L2452" t="s">
        <v>2562</v>
      </c>
    </row>
    <row r="2453" spans="1:12">
      <c r="A2453" t="s">
        <v>2563</v>
      </c>
      <c r="B2453" t="s">
        <v>46</v>
      </c>
      <c r="C2453" s="52" t="s">
        <v>107</v>
      </c>
      <c r="D2453" s="52" t="s">
        <v>107</v>
      </c>
      <c r="E2453" s="52">
        <v>1</v>
      </c>
      <c r="F2453" s="52">
        <v>0</v>
      </c>
      <c r="G2453" s="52">
        <v>0</v>
      </c>
      <c r="K2453" t="s">
        <v>2564</v>
      </c>
    </row>
    <row r="2454" spans="1:12">
      <c r="A2454" t="s">
        <v>440</v>
      </c>
      <c r="B2454" t="s">
        <v>46</v>
      </c>
      <c r="C2454" s="52" t="s">
        <v>107</v>
      </c>
      <c r="D2454" s="52" t="s">
        <v>107</v>
      </c>
      <c r="E2454" s="52">
        <v>1</v>
      </c>
      <c r="F2454" s="52">
        <v>1</v>
      </c>
      <c r="G2454" s="52">
        <v>1</v>
      </c>
      <c r="K2454" t="s">
        <v>2565</v>
      </c>
      <c r="L2454" t="s">
        <v>2566</v>
      </c>
    </row>
    <row r="2455" spans="1:12">
      <c r="A2455" t="s">
        <v>446</v>
      </c>
      <c r="B2455" t="s">
        <v>46</v>
      </c>
      <c r="C2455" s="52" t="s">
        <v>107</v>
      </c>
      <c r="D2455" s="52">
        <v>1</v>
      </c>
      <c r="E2455" s="52">
        <v>1</v>
      </c>
      <c r="F2455" s="52">
        <v>1</v>
      </c>
      <c r="G2455" s="52">
        <v>0</v>
      </c>
    </row>
    <row r="2456" spans="1:12">
      <c r="A2456" t="s">
        <v>533</v>
      </c>
      <c r="B2456" t="s">
        <v>46</v>
      </c>
      <c r="C2456" s="52" t="s">
        <v>107</v>
      </c>
      <c r="D2456" s="52">
        <v>1</v>
      </c>
      <c r="E2456" s="52">
        <v>1</v>
      </c>
      <c r="F2456" s="52">
        <v>1</v>
      </c>
      <c r="G2456" s="52">
        <v>0</v>
      </c>
      <c r="K2456" t="s">
        <v>2567</v>
      </c>
    </row>
    <row r="2457" spans="1:12">
      <c r="A2457" t="s">
        <v>449</v>
      </c>
      <c r="B2457" t="s">
        <v>46</v>
      </c>
      <c r="C2457" s="52">
        <v>1</v>
      </c>
      <c r="D2457" s="52">
        <v>1</v>
      </c>
      <c r="E2457" s="52">
        <v>1</v>
      </c>
      <c r="F2457" s="52">
        <v>1</v>
      </c>
      <c r="G2457" s="52">
        <v>1</v>
      </c>
    </row>
    <row r="2458" spans="1:12">
      <c r="A2458" t="s">
        <v>452</v>
      </c>
      <c r="B2458" t="s">
        <v>46</v>
      </c>
      <c r="C2458" s="52" t="s">
        <v>107</v>
      </c>
      <c r="D2458" s="52" t="s">
        <v>107</v>
      </c>
      <c r="E2458" s="52">
        <v>1</v>
      </c>
      <c r="F2458" s="52">
        <v>1</v>
      </c>
      <c r="G2458" s="52">
        <v>0</v>
      </c>
    </row>
    <row r="2459" spans="1:12">
      <c r="A2459" t="s">
        <v>454</v>
      </c>
      <c r="B2459" t="s">
        <v>46</v>
      </c>
      <c r="C2459" s="52">
        <v>1</v>
      </c>
      <c r="D2459" s="52">
        <v>1</v>
      </c>
      <c r="E2459" s="52">
        <v>1</v>
      </c>
      <c r="F2459" s="52">
        <v>1</v>
      </c>
      <c r="G2459" s="52">
        <v>1</v>
      </c>
    </row>
    <row r="2460" spans="1:12">
      <c r="A2460" t="s">
        <v>540</v>
      </c>
      <c r="B2460" t="s">
        <v>46</v>
      </c>
      <c r="C2460" s="52" t="s">
        <v>107</v>
      </c>
      <c r="D2460" s="52">
        <v>1</v>
      </c>
      <c r="E2460" s="52">
        <v>1</v>
      </c>
      <c r="F2460" s="52">
        <v>0</v>
      </c>
      <c r="G2460" s="52">
        <v>0</v>
      </c>
    </row>
    <row r="2461" spans="1:12">
      <c r="A2461" t="s">
        <v>740</v>
      </c>
      <c r="B2461" t="s">
        <v>46</v>
      </c>
      <c r="C2461" s="52" t="s">
        <v>107</v>
      </c>
      <c r="D2461" s="52">
        <v>1</v>
      </c>
      <c r="E2461" s="52">
        <v>1</v>
      </c>
      <c r="F2461" s="52">
        <v>0</v>
      </c>
      <c r="G2461" s="52">
        <v>0</v>
      </c>
      <c r="L2461" t="s">
        <v>741</v>
      </c>
    </row>
    <row r="2462" spans="1:12">
      <c r="A2462" t="s">
        <v>541</v>
      </c>
      <c r="B2462" t="s">
        <v>46</v>
      </c>
      <c r="C2462" s="52" t="s">
        <v>107</v>
      </c>
      <c r="D2462" s="52">
        <v>1</v>
      </c>
      <c r="E2462" s="52">
        <v>1</v>
      </c>
      <c r="F2462" s="52">
        <v>0</v>
      </c>
      <c r="G2462" s="52">
        <v>0</v>
      </c>
    </row>
    <row r="2463" spans="1:12">
      <c r="A2463" t="s">
        <v>745</v>
      </c>
      <c r="B2463" t="s">
        <v>46</v>
      </c>
      <c r="C2463" s="52" t="s">
        <v>107</v>
      </c>
      <c r="D2463" s="52">
        <v>1</v>
      </c>
      <c r="E2463" s="52">
        <v>1</v>
      </c>
      <c r="F2463" s="52">
        <v>0</v>
      </c>
      <c r="G2463" s="52">
        <v>0</v>
      </c>
    </row>
    <row r="2464" spans="1:12">
      <c r="A2464" t="s">
        <v>748</v>
      </c>
      <c r="B2464" t="s">
        <v>46</v>
      </c>
      <c r="C2464" s="52" t="s">
        <v>107</v>
      </c>
      <c r="D2464" s="52" t="s">
        <v>107</v>
      </c>
      <c r="E2464" s="52">
        <v>1</v>
      </c>
      <c r="F2464" s="52">
        <v>0</v>
      </c>
      <c r="G2464" s="52">
        <v>0</v>
      </c>
    </row>
    <row r="2465" spans="1:12">
      <c r="A2465" t="s">
        <v>457</v>
      </c>
      <c r="B2465" t="s">
        <v>46</v>
      </c>
      <c r="C2465" s="52">
        <v>1</v>
      </c>
      <c r="D2465" s="52">
        <v>1</v>
      </c>
      <c r="E2465" s="52">
        <v>1</v>
      </c>
      <c r="F2465" s="52">
        <v>1</v>
      </c>
      <c r="G2465" s="52">
        <v>1</v>
      </c>
    </row>
    <row r="2466" spans="1:12">
      <c r="A2466" t="s">
        <v>465</v>
      </c>
      <c r="B2466" t="s">
        <v>46</v>
      </c>
      <c r="C2466" s="52">
        <v>1</v>
      </c>
      <c r="D2466" s="52">
        <v>1</v>
      </c>
      <c r="E2466" s="52">
        <v>1</v>
      </c>
      <c r="F2466" s="52">
        <v>1</v>
      </c>
      <c r="G2466" s="52">
        <v>1</v>
      </c>
      <c r="L2466" t="s">
        <v>1467</v>
      </c>
    </row>
    <row r="2467" spans="1:12">
      <c r="A2467" t="s">
        <v>544</v>
      </c>
      <c r="B2467" t="s">
        <v>46</v>
      </c>
      <c r="C2467" s="52" t="s">
        <v>107</v>
      </c>
      <c r="D2467" s="52" t="s">
        <v>107</v>
      </c>
      <c r="E2467" s="52">
        <v>1</v>
      </c>
      <c r="F2467" s="52">
        <v>1</v>
      </c>
      <c r="G2467" s="52">
        <v>0</v>
      </c>
    </row>
    <row r="2468" spans="1:12">
      <c r="A2468" t="s">
        <v>661</v>
      </c>
      <c r="B2468" t="s">
        <v>46</v>
      </c>
      <c r="C2468" s="52">
        <v>1</v>
      </c>
      <c r="D2468" s="52">
        <v>1</v>
      </c>
      <c r="E2468" s="52">
        <v>1</v>
      </c>
      <c r="F2468" s="52">
        <v>1</v>
      </c>
      <c r="G2468" s="52">
        <v>1</v>
      </c>
    </row>
    <row r="2469" spans="1:12">
      <c r="A2469" t="s">
        <v>546</v>
      </c>
      <c r="B2469" t="s">
        <v>46</v>
      </c>
      <c r="C2469" s="52">
        <v>1</v>
      </c>
      <c r="D2469" s="52">
        <v>1</v>
      </c>
      <c r="E2469" s="52">
        <v>1</v>
      </c>
      <c r="F2469" s="52">
        <v>1</v>
      </c>
      <c r="G2469" s="52">
        <v>0</v>
      </c>
    </row>
    <row r="2470" spans="1:12">
      <c r="A2470" t="s">
        <v>469</v>
      </c>
      <c r="B2470" t="s">
        <v>46</v>
      </c>
      <c r="C2470" s="52">
        <v>1</v>
      </c>
      <c r="D2470" s="52">
        <v>1</v>
      </c>
      <c r="E2470" s="52">
        <v>1</v>
      </c>
      <c r="F2470" s="52">
        <v>1</v>
      </c>
      <c r="G2470" s="52">
        <v>1</v>
      </c>
    </row>
    <row r="2471" spans="1:12">
      <c r="A2471" t="s">
        <v>549</v>
      </c>
      <c r="B2471" t="s">
        <v>46</v>
      </c>
      <c r="C2471" s="52" t="s">
        <v>107</v>
      </c>
      <c r="D2471" s="52">
        <v>1</v>
      </c>
      <c r="E2471" s="52">
        <v>0</v>
      </c>
      <c r="F2471" s="52">
        <v>1</v>
      </c>
      <c r="G2471" s="52">
        <v>0</v>
      </c>
      <c r="K2471" t="s">
        <v>2568</v>
      </c>
    </row>
    <row r="2472" spans="1:12">
      <c r="A2472" t="s">
        <v>667</v>
      </c>
      <c r="B2472" t="s">
        <v>46</v>
      </c>
      <c r="C2472" s="52" t="s">
        <v>107</v>
      </c>
      <c r="D2472" s="52">
        <v>1</v>
      </c>
      <c r="E2472" s="52">
        <v>1</v>
      </c>
      <c r="F2472" s="52">
        <v>1</v>
      </c>
      <c r="G2472" s="52">
        <v>0</v>
      </c>
    </row>
    <row r="2473" spans="1:12">
      <c r="A2473" t="s">
        <v>2569</v>
      </c>
      <c r="B2473" t="s">
        <v>46</v>
      </c>
      <c r="C2473" s="52">
        <v>1</v>
      </c>
      <c r="D2473" s="52">
        <v>1</v>
      </c>
      <c r="E2473" s="52">
        <v>1</v>
      </c>
      <c r="F2473" s="52">
        <v>1</v>
      </c>
      <c r="G2473" s="52">
        <v>1</v>
      </c>
      <c r="K2473" t="s">
        <v>2570</v>
      </c>
    </row>
    <row r="2474" spans="1:12">
      <c r="A2474" t="s">
        <v>475</v>
      </c>
      <c r="B2474" t="s">
        <v>46</v>
      </c>
      <c r="C2474" s="52">
        <v>1</v>
      </c>
      <c r="D2474" s="52">
        <v>0</v>
      </c>
      <c r="E2474" s="52">
        <v>1</v>
      </c>
      <c r="F2474" s="52">
        <v>1</v>
      </c>
      <c r="G2474" s="52">
        <v>0</v>
      </c>
    </row>
    <row r="2475" spans="1:12">
      <c r="A2475" t="s">
        <v>671</v>
      </c>
      <c r="B2475" t="s">
        <v>46</v>
      </c>
      <c r="C2475" s="52">
        <v>1</v>
      </c>
      <c r="D2475" s="52">
        <v>1</v>
      </c>
      <c r="E2475" s="52">
        <v>1</v>
      </c>
      <c r="F2475" s="52">
        <v>1</v>
      </c>
      <c r="G2475" s="52">
        <v>0</v>
      </c>
      <c r="K2475" t="s">
        <v>2571</v>
      </c>
      <c r="L2475" t="s">
        <v>2572</v>
      </c>
    </row>
    <row r="2476" spans="1:12">
      <c r="A2476" t="s">
        <v>1318</v>
      </c>
      <c r="B2476" t="s">
        <v>46</v>
      </c>
      <c r="C2476" s="52" t="s">
        <v>107</v>
      </c>
      <c r="D2476" s="52">
        <v>1</v>
      </c>
      <c r="E2476" s="52">
        <v>1</v>
      </c>
      <c r="F2476" s="52">
        <v>0</v>
      </c>
      <c r="G2476" s="52">
        <v>0</v>
      </c>
      <c r="K2476" t="s">
        <v>2573</v>
      </c>
    </row>
    <row r="2477" spans="1:12">
      <c r="A2477" t="s">
        <v>672</v>
      </c>
      <c r="B2477" t="s">
        <v>46</v>
      </c>
      <c r="C2477" s="52" t="s">
        <v>107</v>
      </c>
      <c r="D2477" s="52">
        <v>1</v>
      </c>
      <c r="E2477" s="52">
        <v>1</v>
      </c>
      <c r="F2477" s="52">
        <v>0</v>
      </c>
      <c r="G2477" s="52">
        <v>0</v>
      </c>
    </row>
    <row r="2478" spans="1:12">
      <c r="A2478" t="s">
        <v>779</v>
      </c>
      <c r="B2478" t="s">
        <v>46</v>
      </c>
      <c r="C2478" s="52" t="s">
        <v>107</v>
      </c>
      <c r="D2478" s="52" t="s">
        <v>107</v>
      </c>
      <c r="E2478" s="52">
        <v>1</v>
      </c>
      <c r="F2478" s="52">
        <v>1</v>
      </c>
      <c r="G2478" s="52">
        <v>1</v>
      </c>
      <c r="J2478" t="s">
        <v>2574</v>
      </c>
      <c r="K2478" t="s">
        <v>2575</v>
      </c>
    </row>
    <row r="2479" spans="1:12">
      <c r="A2479" t="s">
        <v>612</v>
      </c>
      <c r="B2479" t="s">
        <v>46</v>
      </c>
      <c r="C2479" s="52">
        <v>1</v>
      </c>
      <c r="D2479" s="52">
        <v>1</v>
      </c>
      <c r="E2479" s="52">
        <v>0</v>
      </c>
      <c r="F2479" s="52">
        <v>0</v>
      </c>
      <c r="G2479" s="52">
        <v>0</v>
      </c>
    </row>
    <row r="2480" spans="1:12">
      <c r="A2480" t="s">
        <v>2576</v>
      </c>
      <c r="B2480" t="s">
        <v>46</v>
      </c>
      <c r="C2480" s="52">
        <v>1</v>
      </c>
      <c r="D2480" s="52">
        <v>0</v>
      </c>
      <c r="E2480" s="52">
        <v>0</v>
      </c>
      <c r="F2480" s="52">
        <v>0</v>
      </c>
      <c r="G2480" s="52">
        <v>0</v>
      </c>
    </row>
    <row r="2481" spans="1:12">
      <c r="A2481" t="s">
        <v>1223</v>
      </c>
      <c r="B2481" t="s">
        <v>46</v>
      </c>
      <c r="C2481" s="52" t="s">
        <v>107</v>
      </c>
      <c r="D2481" s="52">
        <v>1</v>
      </c>
      <c r="E2481" s="52">
        <v>0</v>
      </c>
      <c r="F2481" s="52">
        <v>0</v>
      </c>
      <c r="G2481" s="52">
        <v>0</v>
      </c>
    </row>
    <row r="2482" spans="1:12">
      <c r="A2482" t="s">
        <v>484</v>
      </c>
      <c r="B2482" t="s">
        <v>46</v>
      </c>
      <c r="C2482" s="52" t="s">
        <v>107</v>
      </c>
      <c r="D2482" s="52">
        <v>1</v>
      </c>
      <c r="E2482" s="52">
        <v>1</v>
      </c>
      <c r="F2482" s="52">
        <v>1</v>
      </c>
      <c r="G2482" s="52">
        <v>1</v>
      </c>
      <c r="K2482" t="s">
        <v>2577</v>
      </c>
    </row>
    <row r="2483" spans="1:12">
      <c r="A2483" t="s">
        <v>615</v>
      </c>
      <c r="B2483" t="s">
        <v>46</v>
      </c>
      <c r="C2483" s="52" t="s">
        <v>107</v>
      </c>
      <c r="D2483" s="52">
        <v>1</v>
      </c>
      <c r="E2483" s="52">
        <v>1</v>
      </c>
      <c r="F2483" s="52">
        <v>1</v>
      </c>
      <c r="G2483" s="52">
        <v>0</v>
      </c>
      <c r="J2483" t="s">
        <v>2578</v>
      </c>
      <c r="L2483" t="s">
        <v>617</v>
      </c>
    </row>
    <row r="2484" spans="1:12">
      <c r="A2484" t="s">
        <v>2312</v>
      </c>
      <c r="B2484" t="s">
        <v>46</v>
      </c>
      <c r="C2484" s="52" t="s">
        <v>107</v>
      </c>
      <c r="D2484" s="52">
        <v>1</v>
      </c>
      <c r="E2484" s="52">
        <v>1</v>
      </c>
      <c r="F2484" s="52">
        <v>1</v>
      </c>
      <c r="G2484" s="52">
        <v>0</v>
      </c>
      <c r="J2484" t="s">
        <v>2574</v>
      </c>
      <c r="K2484" t="s">
        <v>2579</v>
      </c>
      <c r="L2484" t="s">
        <v>2580</v>
      </c>
    </row>
    <row r="2485" spans="1:12">
      <c r="A2485" t="s">
        <v>2581</v>
      </c>
      <c r="B2485" t="s">
        <v>46</v>
      </c>
      <c r="C2485" s="52" t="s">
        <v>107</v>
      </c>
      <c r="D2485" s="52" t="s">
        <v>107</v>
      </c>
      <c r="E2485" s="52" t="s">
        <v>107</v>
      </c>
      <c r="F2485" s="52" t="s">
        <v>107</v>
      </c>
      <c r="G2485" s="52">
        <v>1</v>
      </c>
      <c r="H2485" s="52" t="s">
        <v>2582</v>
      </c>
      <c r="I2485" s="52" t="s">
        <v>1350</v>
      </c>
    </row>
    <row r="2486" spans="1:12">
      <c r="A2486" t="s">
        <v>488</v>
      </c>
      <c r="B2486" t="s">
        <v>46</v>
      </c>
      <c r="C2486" s="52" t="s">
        <v>107</v>
      </c>
      <c r="D2486" s="52" t="s">
        <v>107</v>
      </c>
      <c r="E2486" s="52" t="s">
        <v>107</v>
      </c>
      <c r="F2486" s="52">
        <v>1</v>
      </c>
      <c r="G2486" s="52">
        <v>0</v>
      </c>
      <c r="J2486" t="s">
        <v>2583</v>
      </c>
      <c r="L2486" t="s">
        <v>775</v>
      </c>
    </row>
    <row r="2487" spans="1:12">
      <c r="A2487" t="s">
        <v>561</v>
      </c>
      <c r="B2487" t="s">
        <v>35</v>
      </c>
      <c r="C2487" s="52" t="s">
        <v>107</v>
      </c>
      <c r="D2487" s="52">
        <v>1</v>
      </c>
      <c r="E2487" s="52">
        <v>1</v>
      </c>
      <c r="F2487" s="52">
        <v>1</v>
      </c>
      <c r="G2487" s="52">
        <v>1</v>
      </c>
    </row>
    <row r="2488" spans="1:12">
      <c r="A2488" t="s">
        <v>384</v>
      </c>
      <c r="B2488" t="s">
        <v>35</v>
      </c>
      <c r="C2488" s="52">
        <v>1</v>
      </c>
      <c r="D2488" s="52">
        <v>1</v>
      </c>
      <c r="E2488" s="52">
        <v>1</v>
      </c>
      <c r="F2488" s="52">
        <v>0</v>
      </c>
      <c r="G2488" s="52">
        <v>0</v>
      </c>
    </row>
    <row r="2489" spans="1:12">
      <c r="A2489" t="s">
        <v>385</v>
      </c>
      <c r="B2489" t="s">
        <v>35</v>
      </c>
      <c r="C2489" s="52" t="s">
        <v>107</v>
      </c>
      <c r="D2489" s="52" t="s">
        <v>107</v>
      </c>
      <c r="E2489" s="52">
        <v>1</v>
      </c>
      <c r="F2489" s="52">
        <v>1</v>
      </c>
      <c r="G2489" s="52">
        <v>1</v>
      </c>
      <c r="K2489" t="s">
        <v>2584</v>
      </c>
    </row>
    <row r="2490" spans="1:12">
      <c r="A2490" t="s">
        <v>562</v>
      </c>
      <c r="B2490" t="s">
        <v>35</v>
      </c>
      <c r="C2490" s="52" t="s">
        <v>107</v>
      </c>
      <c r="D2490" s="52" t="s">
        <v>107</v>
      </c>
      <c r="E2490" s="52">
        <v>1</v>
      </c>
      <c r="F2490" s="52">
        <v>1</v>
      </c>
      <c r="G2490" s="52">
        <v>1</v>
      </c>
      <c r="J2490" t="s">
        <v>2585</v>
      </c>
      <c r="K2490" t="s">
        <v>2586</v>
      </c>
    </row>
    <row r="2491" spans="1:12">
      <c r="A2491" t="s">
        <v>966</v>
      </c>
      <c r="B2491" t="s">
        <v>35</v>
      </c>
      <c r="C2491" s="52" t="s">
        <v>107</v>
      </c>
      <c r="D2491" s="52">
        <v>1</v>
      </c>
      <c r="E2491" s="52">
        <v>0</v>
      </c>
      <c r="F2491" s="52">
        <v>0</v>
      </c>
      <c r="G2491" s="52">
        <v>1</v>
      </c>
      <c r="K2491" t="s">
        <v>2587</v>
      </c>
      <c r="L2491" t="s">
        <v>2588</v>
      </c>
    </row>
    <row r="2492" spans="1:12">
      <c r="A2492" t="s">
        <v>569</v>
      </c>
      <c r="B2492" t="s">
        <v>35</v>
      </c>
      <c r="C2492" s="52" t="s">
        <v>107</v>
      </c>
      <c r="D2492" s="52">
        <v>1</v>
      </c>
      <c r="E2492" s="52">
        <v>0</v>
      </c>
      <c r="F2492" s="52">
        <v>0</v>
      </c>
      <c r="G2492" s="52">
        <v>0</v>
      </c>
      <c r="K2492" t="s">
        <v>2589</v>
      </c>
    </row>
    <row r="2493" spans="1:12">
      <c r="A2493" t="s">
        <v>389</v>
      </c>
      <c r="B2493" t="s">
        <v>35</v>
      </c>
      <c r="C2493" s="52">
        <v>1</v>
      </c>
      <c r="D2493" s="52">
        <v>1</v>
      </c>
      <c r="E2493" s="52">
        <v>1</v>
      </c>
      <c r="F2493" s="52">
        <v>0</v>
      </c>
      <c r="G2493" s="52">
        <v>0</v>
      </c>
    </row>
    <row r="2494" spans="1:12">
      <c r="A2494" t="s">
        <v>695</v>
      </c>
      <c r="B2494" t="s">
        <v>35</v>
      </c>
      <c r="C2494" s="52">
        <v>1</v>
      </c>
      <c r="D2494" s="52">
        <v>1</v>
      </c>
      <c r="E2494" s="52">
        <v>1</v>
      </c>
      <c r="F2494" s="52">
        <v>1</v>
      </c>
      <c r="G2494" s="52">
        <v>1</v>
      </c>
      <c r="J2494" t="s">
        <v>2590</v>
      </c>
      <c r="K2494" t="s">
        <v>2591</v>
      </c>
      <c r="L2494" t="s">
        <v>2592</v>
      </c>
    </row>
    <row r="2495" spans="1:12">
      <c r="A2495" t="s">
        <v>501</v>
      </c>
      <c r="B2495" t="s">
        <v>35</v>
      </c>
      <c r="C2495" s="52" t="s">
        <v>107</v>
      </c>
      <c r="D2495" s="52">
        <v>1</v>
      </c>
      <c r="E2495" s="52">
        <v>1</v>
      </c>
      <c r="F2495" s="52">
        <v>1</v>
      </c>
      <c r="G2495" s="52">
        <v>0</v>
      </c>
      <c r="J2495" t="s">
        <v>2593</v>
      </c>
      <c r="K2495" t="s">
        <v>2594</v>
      </c>
      <c r="L2495" t="s">
        <v>2595</v>
      </c>
    </row>
    <row r="2496" spans="1:12">
      <c r="A2496" s="5" t="s">
        <v>2596</v>
      </c>
      <c r="B2496" t="s">
        <v>35</v>
      </c>
      <c r="C2496" s="52" t="s">
        <v>107</v>
      </c>
      <c r="D2496" s="52" t="s">
        <v>107</v>
      </c>
      <c r="E2496" s="52" t="s">
        <v>107</v>
      </c>
      <c r="F2496" s="52" t="s">
        <v>107</v>
      </c>
      <c r="G2496" s="52">
        <v>1</v>
      </c>
      <c r="H2496" s="63" t="s">
        <v>2597</v>
      </c>
    </row>
    <row r="2497" spans="1:12">
      <c r="A2497" t="s">
        <v>505</v>
      </c>
      <c r="B2497" t="s">
        <v>35</v>
      </c>
      <c r="C2497" s="52" t="s">
        <v>107</v>
      </c>
      <c r="D2497" s="52">
        <v>1</v>
      </c>
      <c r="E2497" s="52">
        <v>1</v>
      </c>
      <c r="F2497" s="52">
        <v>1</v>
      </c>
      <c r="G2497" s="52">
        <v>0</v>
      </c>
      <c r="K2497" t="s">
        <v>2598</v>
      </c>
    </row>
    <row r="2498" spans="1:12">
      <c r="A2498" t="s">
        <v>506</v>
      </c>
      <c r="B2498" t="s">
        <v>35</v>
      </c>
      <c r="C2498" s="52" t="s">
        <v>107</v>
      </c>
      <c r="D2498" s="52" t="s">
        <v>107</v>
      </c>
      <c r="E2498" s="52">
        <v>1</v>
      </c>
      <c r="F2498" s="52">
        <v>0</v>
      </c>
      <c r="G2498" s="52">
        <v>0</v>
      </c>
      <c r="K2498" t="s">
        <v>2599</v>
      </c>
    </row>
    <row r="2499" spans="1:12">
      <c r="A2499" t="s">
        <v>937</v>
      </c>
      <c r="B2499" t="s">
        <v>35</v>
      </c>
      <c r="C2499" s="52" t="s">
        <v>107</v>
      </c>
      <c r="D2499" s="52">
        <v>1</v>
      </c>
      <c r="E2499" s="52">
        <v>1</v>
      </c>
      <c r="F2499" s="52">
        <v>0</v>
      </c>
      <c r="G2499" s="52">
        <v>0</v>
      </c>
    </row>
    <row r="2500" spans="1:12">
      <c r="A2500" t="s">
        <v>1356</v>
      </c>
      <c r="B2500" t="s">
        <v>35</v>
      </c>
      <c r="C2500" s="52" t="s">
        <v>107</v>
      </c>
      <c r="D2500" s="52">
        <v>1</v>
      </c>
      <c r="E2500" s="52">
        <v>1</v>
      </c>
      <c r="F2500" s="52">
        <v>1</v>
      </c>
      <c r="G2500" s="52">
        <v>1</v>
      </c>
    </row>
    <row r="2501" spans="1:12">
      <c r="A2501" t="s">
        <v>1239</v>
      </c>
      <c r="B2501" t="s">
        <v>35</v>
      </c>
      <c r="C2501" s="52" t="s">
        <v>107</v>
      </c>
      <c r="D2501" s="52" t="s">
        <v>107</v>
      </c>
      <c r="E2501" s="52">
        <v>1</v>
      </c>
      <c r="F2501" s="52">
        <v>0</v>
      </c>
      <c r="G2501" s="52">
        <v>0</v>
      </c>
      <c r="K2501" t="s">
        <v>2600</v>
      </c>
    </row>
    <row r="2502" spans="1:12">
      <c r="A2502" s="34" t="s">
        <v>2550</v>
      </c>
      <c r="B2502" t="s">
        <v>35</v>
      </c>
      <c r="C2502" s="52" t="s">
        <v>107</v>
      </c>
      <c r="D2502" s="52" t="s">
        <v>107</v>
      </c>
      <c r="E2502" s="52">
        <v>1</v>
      </c>
      <c r="F2502" s="52">
        <v>0</v>
      </c>
      <c r="G2502" s="52">
        <v>0</v>
      </c>
      <c r="K2502" t="s">
        <v>2601</v>
      </c>
    </row>
    <row r="2503" spans="1:12">
      <c r="A2503" t="s">
        <v>399</v>
      </c>
      <c r="B2503" t="s">
        <v>35</v>
      </c>
      <c r="C2503" s="52">
        <v>1</v>
      </c>
      <c r="D2503" s="52">
        <v>1</v>
      </c>
      <c r="E2503" s="52">
        <v>1</v>
      </c>
      <c r="F2503" s="52">
        <v>1</v>
      </c>
      <c r="G2503" s="52">
        <v>1</v>
      </c>
    </row>
    <row r="2504" spans="1:12">
      <c r="A2504" t="s">
        <v>509</v>
      </c>
      <c r="B2504" t="s">
        <v>35</v>
      </c>
      <c r="C2504" s="52">
        <v>1</v>
      </c>
      <c r="D2504" s="52">
        <v>1</v>
      </c>
      <c r="E2504" s="52">
        <v>1</v>
      </c>
      <c r="F2504" s="52">
        <v>1</v>
      </c>
      <c r="G2504" s="52">
        <v>1</v>
      </c>
      <c r="K2504" t="s">
        <v>2602</v>
      </c>
      <c r="L2504" t="s">
        <v>1359</v>
      </c>
    </row>
    <row r="2505" spans="1:12">
      <c r="A2505" s="34" t="s">
        <v>1431</v>
      </c>
      <c r="B2505" t="s">
        <v>35</v>
      </c>
      <c r="C2505" s="52" t="s">
        <v>107</v>
      </c>
      <c r="D2505" s="52" t="s">
        <v>107</v>
      </c>
      <c r="E2505" s="52">
        <v>1</v>
      </c>
      <c r="F2505" s="52">
        <v>0</v>
      </c>
      <c r="G2505" s="52">
        <v>0</v>
      </c>
      <c r="K2505" t="s">
        <v>2603</v>
      </c>
    </row>
    <row r="2506" spans="1:12">
      <c r="A2506" t="s">
        <v>400</v>
      </c>
      <c r="B2506" t="s">
        <v>35</v>
      </c>
      <c r="C2506" s="52" t="s">
        <v>107</v>
      </c>
      <c r="D2506" s="52" t="s">
        <v>107</v>
      </c>
      <c r="E2506" s="52" t="s">
        <v>107</v>
      </c>
      <c r="F2506" s="52">
        <v>1</v>
      </c>
      <c r="G2506" s="52">
        <v>1</v>
      </c>
      <c r="J2506" t="s">
        <v>2604</v>
      </c>
    </row>
    <row r="2507" spans="1:12">
      <c r="A2507" t="s">
        <v>403</v>
      </c>
      <c r="B2507" t="s">
        <v>35</v>
      </c>
      <c r="C2507" s="52" t="s">
        <v>107</v>
      </c>
      <c r="D2507" s="52" t="s">
        <v>107</v>
      </c>
      <c r="E2507" s="52" t="s">
        <v>107</v>
      </c>
      <c r="F2507" s="52" t="s">
        <v>107</v>
      </c>
      <c r="G2507" s="52">
        <v>1</v>
      </c>
      <c r="H2507" s="52" t="s">
        <v>2605</v>
      </c>
    </row>
    <row r="2508" spans="1:12">
      <c r="A2508" t="s">
        <v>405</v>
      </c>
      <c r="B2508" t="s">
        <v>35</v>
      </c>
      <c r="C2508" s="52" t="s">
        <v>107</v>
      </c>
      <c r="D2508" s="52">
        <v>1</v>
      </c>
      <c r="E2508" s="52">
        <v>0</v>
      </c>
      <c r="F2508" s="52">
        <v>0</v>
      </c>
      <c r="G2508" s="52">
        <v>0</v>
      </c>
    </row>
    <row r="2509" spans="1:12">
      <c r="A2509" s="34" t="s">
        <v>989</v>
      </c>
      <c r="B2509" t="s">
        <v>35</v>
      </c>
      <c r="C2509" s="52">
        <v>1</v>
      </c>
      <c r="D2509" s="52">
        <v>1</v>
      </c>
      <c r="E2509" s="52">
        <v>1</v>
      </c>
      <c r="F2509" s="52">
        <v>0</v>
      </c>
      <c r="G2509" s="52">
        <v>0</v>
      </c>
      <c r="K2509" t="s">
        <v>2606</v>
      </c>
      <c r="L2509" t="s">
        <v>1182</v>
      </c>
    </row>
    <row r="2510" spans="1:12">
      <c r="A2510" s="34" t="s">
        <v>2607</v>
      </c>
      <c r="B2510" t="s">
        <v>35</v>
      </c>
      <c r="C2510" s="52" t="s">
        <v>107</v>
      </c>
      <c r="D2510" s="52" t="s">
        <v>107</v>
      </c>
      <c r="E2510" s="52" t="s">
        <v>107</v>
      </c>
      <c r="F2510" s="52" t="s">
        <v>107</v>
      </c>
      <c r="G2510" s="52">
        <v>1</v>
      </c>
      <c r="H2510" s="52" t="s">
        <v>2608</v>
      </c>
      <c r="I2510" s="52" t="s">
        <v>1350</v>
      </c>
    </row>
    <row r="2511" spans="1:12">
      <c r="A2511" t="s">
        <v>1121</v>
      </c>
      <c r="B2511" t="s">
        <v>35</v>
      </c>
      <c r="C2511" s="52" t="s">
        <v>107</v>
      </c>
      <c r="D2511" s="52" t="s">
        <v>107</v>
      </c>
      <c r="E2511" s="52">
        <v>1</v>
      </c>
      <c r="F2511" s="52">
        <v>0</v>
      </c>
      <c r="G2511" s="52">
        <v>0</v>
      </c>
      <c r="K2511" t="s">
        <v>2609</v>
      </c>
    </row>
    <row r="2512" spans="1:12">
      <c r="A2512" t="s">
        <v>630</v>
      </c>
      <c r="B2512" t="s">
        <v>35</v>
      </c>
      <c r="C2512" s="52" t="s">
        <v>107</v>
      </c>
      <c r="D2512" s="52" t="s">
        <v>107</v>
      </c>
      <c r="E2512" s="52" t="s">
        <v>107</v>
      </c>
      <c r="F2512" s="52">
        <v>1</v>
      </c>
      <c r="G2512" s="52">
        <v>0</v>
      </c>
      <c r="J2512" t="s">
        <v>2610</v>
      </c>
      <c r="L2512" t="s">
        <v>2611</v>
      </c>
    </row>
    <row r="2513" spans="1:12">
      <c r="A2513" t="s">
        <v>408</v>
      </c>
      <c r="B2513" t="s">
        <v>35</v>
      </c>
      <c r="C2513" s="52">
        <v>1</v>
      </c>
      <c r="D2513" s="52">
        <v>1</v>
      </c>
      <c r="E2513" s="52">
        <v>0</v>
      </c>
      <c r="F2513" s="52">
        <v>1</v>
      </c>
      <c r="G2513" s="52">
        <v>0</v>
      </c>
    </row>
    <row r="2514" spans="1:12">
      <c r="A2514" t="s">
        <v>701</v>
      </c>
      <c r="B2514" t="s">
        <v>35</v>
      </c>
      <c r="C2514" s="52" t="s">
        <v>107</v>
      </c>
      <c r="D2514" s="52">
        <v>1</v>
      </c>
      <c r="E2514" s="52">
        <v>1</v>
      </c>
      <c r="F2514" s="52">
        <v>1</v>
      </c>
      <c r="G2514" s="52">
        <v>1</v>
      </c>
      <c r="K2514" t="s">
        <v>2612</v>
      </c>
    </row>
    <row r="2515" spans="1:12">
      <c r="A2515" t="s">
        <v>515</v>
      </c>
      <c r="B2515" t="s">
        <v>35</v>
      </c>
      <c r="C2515" s="52">
        <v>1</v>
      </c>
      <c r="D2515" s="52">
        <v>1</v>
      </c>
      <c r="E2515" s="52">
        <v>1</v>
      </c>
      <c r="F2515" s="52">
        <v>1</v>
      </c>
      <c r="G2515" s="52">
        <v>1</v>
      </c>
    </row>
    <row r="2516" spans="1:12">
      <c r="A2516" t="s">
        <v>999</v>
      </c>
      <c r="B2516" t="s">
        <v>35</v>
      </c>
      <c r="C2516" s="52" t="s">
        <v>107</v>
      </c>
      <c r="D2516" s="52">
        <v>1</v>
      </c>
      <c r="E2516" s="52">
        <v>0</v>
      </c>
      <c r="F2516" s="52">
        <v>1</v>
      </c>
      <c r="G2516" s="52">
        <v>1</v>
      </c>
      <c r="K2516" t="s">
        <v>2613</v>
      </c>
    </row>
    <row r="2517" spans="1:12">
      <c r="A2517" t="s">
        <v>522</v>
      </c>
      <c r="B2517" t="s">
        <v>35</v>
      </c>
      <c r="C2517" s="52">
        <v>1</v>
      </c>
      <c r="D2517" s="52">
        <v>1</v>
      </c>
      <c r="E2517" s="52">
        <v>1</v>
      </c>
      <c r="F2517" s="52">
        <v>1</v>
      </c>
      <c r="G2517" s="52">
        <v>1</v>
      </c>
    </row>
    <row r="2518" spans="1:12">
      <c r="A2518" t="s">
        <v>642</v>
      </c>
      <c r="B2518" t="s">
        <v>35</v>
      </c>
      <c r="C2518" s="52" t="s">
        <v>107</v>
      </c>
      <c r="D2518" s="52">
        <v>1</v>
      </c>
      <c r="E2518" s="52">
        <v>0</v>
      </c>
      <c r="F2518" s="52">
        <v>0</v>
      </c>
      <c r="G2518" s="52">
        <v>0</v>
      </c>
      <c r="K2518" t="s">
        <v>2614</v>
      </c>
      <c r="L2518" t="s">
        <v>1186</v>
      </c>
    </row>
    <row r="2519" spans="1:12">
      <c r="A2519" t="s">
        <v>524</v>
      </c>
      <c r="B2519" t="s">
        <v>35</v>
      </c>
      <c r="C2519" s="52" t="s">
        <v>107</v>
      </c>
      <c r="D2519" s="52">
        <v>1</v>
      </c>
      <c r="E2519" s="52">
        <v>0</v>
      </c>
      <c r="F2519" s="52">
        <v>0</v>
      </c>
      <c r="G2519" s="52">
        <v>0</v>
      </c>
    </row>
    <row r="2520" spans="1:12">
      <c r="A2520" t="s">
        <v>419</v>
      </c>
      <c r="B2520" t="s">
        <v>35</v>
      </c>
      <c r="C2520" s="52" t="s">
        <v>107</v>
      </c>
      <c r="D2520" s="52">
        <v>1</v>
      </c>
      <c r="E2520" s="52">
        <v>1</v>
      </c>
      <c r="F2520" s="52">
        <v>1</v>
      </c>
      <c r="G2520" s="52">
        <v>0</v>
      </c>
    </row>
    <row r="2521" spans="1:12">
      <c r="A2521" t="s">
        <v>421</v>
      </c>
      <c r="B2521" t="s">
        <v>35</v>
      </c>
      <c r="C2521" s="52" t="s">
        <v>107</v>
      </c>
      <c r="D2521" s="52">
        <v>1</v>
      </c>
      <c r="E2521" s="52">
        <v>0</v>
      </c>
      <c r="F2521" s="52">
        <v>0</v>
      </c>
      <c r="G2521" s="52">
        <v>0</v>
      </c>
      <c r="L2521" t="s">
        <v>1170</v>
      </c>
    </row>
    <row r="2522" spans="1:12">
      <c r="A2522" t="s">
        <v>422</v>
      </c>
      <c r="B2522" t="s">
        <v>35</v>
      </c>
      <c r="C2522" s="52" t="s">
        <v>107</v>
      </c>
      <c r="D2522" s="52">
        <v>1</v>
      </c>
      <c r="E2522" s="52">
        <v>1</v>
      </c>
      <c r="F2522" s="52">
        <v>1</v>
      </c>
      <c r="G2522" s="52">
        <v>0</v>
      </c>
    </row>
    <row r="2523" spans="1:12">
      <c r="A2523" t="s">
        <v>645</v>
      </c>
      <c r="B2523" t="s">
        <v>35</v>
      </c>
      <c r="C2523" s="52" t="s">
        <v>107</v>
      </c>
      <c r="D2523" s="52">
        <v>1</v>
      </c>
      <c r="E2523" s="52">
        <v>1</v>
      </c>
      <c r="F2523" s="52">
        <v>1</v>
      </c>
      <c r="G2523" s="52">
        <v>1</v>
      </c>
    </row>
    <row r="2524" spans="1:12">
      <c r="A2524" t="s">
        <v>423</v>
      </c>
      <c r="B2524" t="s">
        <v>35</v>
      </c>
      <c r="C2524" s="52" t="s">
        <v>107</v>
      </c>
      <c r="D2524" s="52">
        <v>1</v>
      </c>
      <c r="E2524" s="52">
        <v>1</v>
      </c>
      <c r="F2524" s="52">
        <v>1</v>
      </c>
      <c r="G2524" s="52">
        <v>1</v>
      </c>
    </row>
    <row r="2525" spans="1:12">
      <c r="A2525" t="s">
        <v>424</v>
      </c>
      <c r="B2525" t="s">
        <v>35</v>
      </c>
      <c r="C2525" s="52">
        <v>1</v>
      </c>
      <c r="D2525" s="52">
        <v>1</v>
      </c>
      <c r="E2525" s="52">
        <v>1</v>
      </c>
      <c r="F2525" s="52">
        <v>1</v>
      </c>
      <c r="G2525" s="52">
        <v>1</v>
      </c>
    </row>
    <row r="2526" spans="1:12">
      <c r="A2526" t="s">
        <v>529</v>
      </c>
      <c r="B2526" t="s">
        <v>35</v>
      </c>
      <c r="C2526" s="52" t="s">
        <v>107</v>
      </c>
      <c r="D2526" s="52" t="s">
        <v>107</v>
      </c>
      <c r="E2526" s="52">
        <v>1</v>
      </c>
      <c r="F2526" s="52">
        <v>0</v>
      </c>
      <c r="G2526" s="52">
        <v>0</v>
      </c>
      <c r="K2526" t="s">
        <v>2615</v>
      </c>
    </row>
    <row r="2527" spans="1:12">
      <c r="A2527" t="s">
        <v>1700</v>
      </c>
      <c r="B2527" t="s">
        <v>35</v>
      </c>
      <c r="C2527" s="52" t="s">
        <v>107</v>
      </c>
      <c r="D2527" s="52" t="s">
        <v>107</v>
      </c>
      <c r="E2527" s="52">
        <v>1</v>
      </c>
      <c r="F2527" s="52">
        <v>1</v>
      </c>
      <c r="G2527" s="52">
        <v>0</v>
      </c>
      <c r="K2527" t="s">
        <v>2616</v>
      </c>
    </row>
    <row r="2528" spans="1:12">
      <c r="A2528" t="s">
        <v>435</v>
      </c>
      <c r="B2528" t="s">
        <v>35</v>
      </c>
      <c r="C2528" s="52">
        <v>1</v>
      </c>
      <c r="D2528" s="52">
        <v>1</v>
      </c>
      <c r="E2528" s="52">
        <v>1</v>
      </c>
      <c r="F2528" s="52">
        <v>1</v>
      </c>
      <c r="G2528" s="52">
        <v>1</v>
      </c>
      <c r="I2528" s="52" t="s">
        <v>824</v>
      </c>
      <c r="L2528" t="s">
        <v>2617</v>
      </c>
    </row>
    <row r="2529" spans="1:11">
      <c r="A2529" t="s">
        <v>439</v>
      </c>
      <c r="B2529" t="s">
        <v>35</v>
      </c>
      <c r="C2529" s="52">
        <v>1</v>
      </c>
      <c r="D2529" s="52">
        <v>1</v>
      </c>
      <c r="E2529" s="52">
        <v>1</v>
      </c>
      <c r="F2529" s="52">
        <v>1</v>
      </c>
      <c r="G2529" s="52">
        <v>1</v>
      </c>
    </row>
    <row r="2530" spans="1:11">
      <c r="A2530" t="s">
        <v>440</v>
      </c>
      <c r="B2530" t="s">
        <v>35</v>
      </c>
      <c r="C2530" s="52" t="s">
        <v>107</v>
      </c>
      <c r="D2530" s="52">
        <v>1</v>
      </c>
      <c r="E2530" s="52">
        <v>1</v>
      </c>
      <c r="F2530" s="52">
        <v>1</v>
      </c>
      <c r="G2530" s="52">
        <v>1</v>
      </c>
      <c r="K2530" t="s">
        <v>2618</v>
      </c>
    </row>
    <row r="2531" spans="1:11">
      <c r="A2531" t="s">
        <v>445</v>
      </c>
      <c r="B2531" t="s">
        <v>35</v>
      </c>
      <c r="C2531" s="52">
        <v>1</v>
      </c>
      <c r="D2531" s="52">
        <v>0</v>
      </c>
      <c r="E2531" s="52">
        <v>0</v>
      </c>
      <c r="F2531" s="52">
        <v>0</v>
      </c>
      <c r="G2531" s="52">
        <v>0</v>
      </c>
    </row>
    <row r="2532" spans="1:11">
      <c r="A2532" t="s">
        <v>446</v>
      </c>
      <c r="B2532" t="s">
        <v>35</v>
      </c>
      <c r="C2532" s="52" t="s">
        <v>107</v>
      </c>
      <c r="D2532" s="52">
        <v>1</v>
      </c>
      <c r="E2532" s="52">
        <v>1</v>
      </c>
      <c r="F2532" s="52">
        <v>1</v>
      </c>
      <c r="G2532" s="52">
        <v>1</v>
      </c>
    </row>
    <row r="2533" spans="1:11">
      <c r="A2533" t="s">
        <v>447</v>
      </c>
      <c r="B2533" t="s">
        <v>35</v>
      </c>
      <c r="C2533" s="52" t="s">
        <v>107</v>
      </c>
      <c r="D2533" s="52" t="s">
        <v>107</v>
      </c>
      <c r="E2533" s="52" t="s">
        <v>107</v>
      </c>
      <c r="F2533" s="52">
        <v>1</v>
      </c>
      <c r="G2533" s="52">
        <v>0</v>
      </c>
      <c r="J2533" t="s">
        <v>2619</v>
      </c>
    </row>
    <row r="2534" spans="1:11">
      <c r="A2534" t="s">
        <v>589</v>
      </c>
      <c r="B2534" t="s">
        <v>35</v>
      </c>
      <c r="C2534" s="52" t="s">
        <v>107</v>
      </c>
      <c r="D2534" s="52">
        <v>1</v>
      </c>
      <c r="E2534" s="52">
        <v>0</v>
      </c>
      <c r="F2534" s="52">
        <v>1</v>
      </c>
      <c r="G2534" s="52">
        <v>0</v>
      </c>
    </row>
    <row r="2535" spans="1:11">
      <c r="A2535" t="s">
        <v>536</v>
      </c>
      <c r="B2535" t="s">
        <v>35</v>
      </c>
      <c r="C2535" s="52" t="s">
        <v>107</v>
      </c>
      <c r="D2535" s="52">
        <v>1</v>
      </c>
      <c r="E2535" s="52">
        <v>0</v>
      </c>
      <c r="F2535" s="52">
        <v>0</v>
      </c>
      <c r="G2535" s="52">
        <v>1</v>
      </c>
    </row>
    <row r="2536" spans="1:11">
      <c r="A2536" t="s">
        <v>1025</v>
      </c>
      <c r="B2536" t="s">
        <v>35</v>
      </c>
      <c r="C2536" s="52" t="s">
        <v>107</v>
      </c>
      <c r="D2536" s="52">
        <v>1</v>
      </c>
      <c r="E2536" s="52">
        <v>1</v>
      </c>
      <c r="F2536" s="52">
        <v>0</v>
      </c>
      <c r="G2536" s="52">
        <v>0</v>
      </c>
    </row>
    <row r="2537" spans="1:11">
      <c r="A2537" t="s">
        <v>945</v>
      </c>
      <c r="B2537" t="s">
        <v>35</v>
      </c>
      <c r="C2537" s="52" t="s">
        <v>107</v>
      </c>
      <c r="D2537" s="52">
        <v>1</v>
      </c>
      <c r="E2537" s="52">
        <v>0</v>
      </c>
      <c r="F2537" s="52">
        <v>0</v>
      </c>
      <c r="G2537" s="52">
        <v>0</v>
      </c>
    </row>
    <row r="2538" spans="1:11">
      <c r="A2538" t="s">
        <v>737</v>
      </c>
      <c r="B2538" t="s">
        <v>35</v>
      </c>
      <c r="C2538" s="52" t="s">
        <v>107</v>
      </c>
      <c r="D2538" s="52">
        <v>1</v>
      </c>
      <c r="E2538" s="52">
        <v>1</v>
      </c>
      <c r="F2538" s="52">
        <v>0</v>
      </c>
      <c r="G2538" s="52">
        <v>0</v>
      </c>
      <c r="K2538" t="s">
        <v>2620</v>
      </c>
    </row>
    <row r="2539" spans="1:11">
      <c r="A2539" t="s">
        <v>947</v>
      </c>
      <c r="B2539" t="s">
        <v>35</v>
      </c>
      <c r="C2539" s="52" t="s">
        <v>107</v>
      </c>
      <c r="D2539" s="52">
        <v>1</v>
      </c>
      <c r="E2539" s="52">
        <v>1</v>
      </c>
      <c r="F2539" s="52">
        <v>1</v>
      </c>
      <c r="G2539" s="52">
        <v>0</v>
      </c>
      <c r="K2539" t="s">
        <v>2621</v>
      </c>
    </row>
    <row r="2540" spans="1:11">
      <c r="A2540" t="s">
        <v>537</v>
      </c>
      <c r="B2540" t="s">
        <v>35</v>
      </c>
      <c r="C2540" s="52" t="s">
        <v>107</v>
      </c>
      <c r="D2540" s="52">
        <v>1</v>
      </c>
      <c r="E2540" s="52">
        <v>1</v>
      </c>
      <c r="F2540" s="52">
        <v>1</v>
      </c>
      <c r="G2540" s="52">
        <v>1</v>
      </c>
      <c r="K2540" t="s">
        <v>2622</v>
      </c>
    </row>
    <row r="2541" spans="1:11">
      <c r="A2541" t="s">
        <v>538</v>
      </c>
      <c r="B2541" t="s">
        <v>35</v>
      </c>
      <c r="C2541" s="52">
        <v>1</v>
      </c>
      <c r="D2541" s="52">
        <v>1</v>
      </c>
      <c r="E2541" s="52">
        <v>0</v>
      </c>
      <c r="F2541" s="52">
        <v>0</v>
      </c>
      <c r="G2541" s="52">
        <v>0</v>
      </c>
    </row>
    <row r="2542" spans="1:11">
      <c r="A2542" t="s">
        <v>1200</v>
      </c>
      <c r="B2542" t="s">
        <v>35</v>
      </c>
      <c r="C2542" s="52" t="s">
        <v>107</v>
      </c>
      <c r="D2542" s="52">
        <v>1</v>
      </c>
      <c r="E2542" s="52">
        <v>1</v>
      </c>
      <c r="F2542" s="52">
        <v>1</v>
      </c>
      <c r="G2542" s="52">
        <v>1</v>
      </c>
      <c r="J2542" t="s">
        <v>2623</v>
      </c>
      <c r="K2542" t="s">
        <v>2624</v>
      </c>
    </row>
    <row r="2543" spans="1:11">
      <c r="A2543" t="s">
        <v>450</v>
      </c>
      <c r="B2543" t="s">
        <v>35</v>
      </c>
      <c r="C2543" s="52" t="s">
        <v>107</v>
      </c>
      <c r="D2543" s="52" t="s">
        <v>107</v>
      </c>
      <c r="E2543" s="52">
        <v>1</v>
      </c>
      <c r="F2543" s="52">
        <v>0</v>
      </c>
      <c r="G2543" s="52">
        <v>0</v>
      </c>
      <c r="K2543" t="s">
        <v>2625</v>
      </c>
    </row>
    <row r="2544" spans="1:11">
      <c r="A2544" t="s">
        <v>452</v>
      </c>
      <c r="B2544" t="s">
        <v>35</v>
      </c>
      <c r="C2544" s="52">
        <v>1</v>
      </c>
      <c r="D2544" s="52">
        <v>1</v>
      </c>
      <c r="E2544" s="52">
        <v>1</v>
      </c>
      <c r="F2544" s="52">
        <v>1</v>
      </c>
      <c r="G2544" s="52">
        <v>1</v>
      </c>
    </row>
    <row r="2545" spans="1:12">
      <c r="A2545" t="s">
        <v>454</v>
      </c>
      <c r="B2545" t="s">
        <v>35</v>
      </c>
      <c r="C2545" s="52" t="s">
        <v>107</v>
      </c>
      <c r="D2545" s="52">
        <v>1</v>
      </c>
      <c r="E2545" s="52">
        <v>1</v>
      </c>
      <c r="F2545" s="52">
        <v>1</v>
      </c>
      <c r="G2545" s="52">
        <v>1</v>
      </c>
      <c r="K2545" t="s">
        <v>2626</v>
      </c>
    </row>
    <row r="2546" spans="1:12">
      <c r="A2546" t="s">
        <v>540</v>
      </c>
      <c r="B2546" t="s">
        <v>35</v>
      </c>
      <c r="C2546" s="52">
        <v>1</v>
      </c>
      <c r="D2546" s="52">
        <v>1</v>
      </c>
      <c r="E2546" s="52">
        <v>1</v>
      </c>
      <c r="F2546" s="52">
        <v>1</v>
      </c>
      <c r="G2546" s="52">
        <v>0</v>
      </c>
    </row>
    <row r="2547" spans="1:12">
      <c r="A2547" t="s">
        <v>740</v>
      </c>
      <c r="B2547" t="s">
        <v>35</v>
      </c>
      <c r="C2547" s="52" t="s">
        <v>107</v>
      </c>
      <c r="D2547" s="52">
        <v>1</v>
      </c>
      <c r="E2547" s="52">
        <v>1</v>
      </c>
      <c r="F2547" s="52">
        <v>0</v>
      </c>
      <c r="G2547" s="52">
        <v>0</v>
      </c>
      <c r="K2547" t="s">
        <v>2627</v>
      </c>
      <c r="L2547" t="s">
        <v>741</v>
      </c>
    </row>
    <row r="2548" spans="1:12">
      <c r="A2548" t="s">
        <v>541</v>
      </c>
      <c r="B2548" t="s">
        <v>35</v>
      </c>
      <c r="C2548" s="52" t="s">
        <v>107</v>
      </c>
      <c r="D2548" s="52">
        <v>1</v>
      </c>
      <c r="E2548" s="52">
        <v>1</v>
      </c>
      <c r="F2548" s="52">
        <v>1</v>
      </c>
      <c r="G2548" s="52">
        <v>0</v>
      </c>
    </row>
    <row r="2549" spans="1:12">
      <c r="A2549" t="s">
        <v>896</v>
      </c>
      <c r="B2549" t="s">
        <v>35</v>
      </c>
      <c r="C2549" s="52" t="s">
        <v>107</v>
      </c>
      <c r="D2549" s="52">
        <v>1</v>
      </c>
      <c r="E2549" s="52">
        <v>1</v>
      </c>
      <c r="F2549" s="52">
        <v>0</v>
      </c>
      <c r="G2549" s="52">
        <v>0</v>
      </c>
    </row>
    <row r="2550" spans="1:12">
      <c r="A2550" t="s">
        <v>745</v>
      </c>
      <c r="B2550" t="s">
        <v>35</v>
      </c>
      <c r="C2550" s="52" t="s">
        <v>107</v>
      </c>
      <c r="D2550" s="52" t="s">
        <v>107</v>
      </c>
      <c r="E2550" s="52">
        <v>1</v>
      </c>
      <c r="F2550" s="52">
        <v>0</v>
      </c>
      <c r="G2550" s="52">
        <v>0</v>
      </c>
      <c r="K2550" t="s">
        <v>2628</v>
      </c>
    </row>
    <row r="2551" spans="1:12">
      <c r="A2551" t="s">
        <v>1594</v>
      </c>
      <c r="B2551" t="s">
        <v>35</v>
      </c>
      <c r="C2551" s="52">
        <v>1</v>
      </c>
      <c r="D2551" s="52">
        <v>0</v>
      </c>
      <c r="E2551" s="52">
        <v>0</v>
      </c>
      <c r="F2551" s="52">
        <v>0</v>
      </c>
      <c r="G2551" s="52">
        <v>0</v>
      </c>
    </row>
    <row r="2552" spans="1:12">
      <c r="A2552" t="s">
        <v>746</v>
      </c>
      <c r="B2552" t="s">
        <v>35</v>
      </c>
      <c r="C2552" s="52" t="s">
        <v>107</v>
      </c>
      <c r="D2552" s="52">
        <v>1</v>
      </c>
      <c r="E2552" s="52">
        <v>1</v>
      </c>
      <c r="F2552" s="52">
        <v>0</v>
      </c>
      <c r="G2552" s="52">
        <v>0</v>
      </c>
    </row>
    <row r="2553" spans="1:12">
      <c r="A2553" t="s">
        <v>456</v>
      </c>
      <c r="B2553" t="s">
        <v>35</v>
      </c>
      <c r="C2553" s="52">
        <v>1</v>
      </c>
      <c r="D2553" s="52">
        <v>1</v>
      </c>
      <c r="E2553" s="52">
        <v>1</v>
      </c>
      <c r="F2553" s="52">
        <v>1</v>
      </c>
      <c r="G2553" s="52">
        <v>1</v>
      </c>
      <c r="K2553" t="s">
        <v>2629</v>
      </c>
    </row>
    <row r="2554" spans="1:12">
      <c r="A2554" t="s">
        <v>457</v>
      </c>
      <c r="B2554" t="s">
        <v>35</v>
      </c>
      <c r="C2554" s="52" t="s">
        <v>107</v>
      </c>
      <c r="D2554" s="52">
        <v>1</v>
      </c>
      <c r="E2554" s="52">
        <v>1</v>
      </c>
      <c r="F2554" s="52">
        <v>1</v>
      </c>
      <c r="G2554" s="52">
        <v>1</v>
      </c>
      <c r="K2554" t="s">
        <v>2630</v>
      </c>
    </row>
    <row r="2555" spans="1:12">
      <c r="A2555" t="s">
        <v>465</v>
      </c>
      <c r="B2555" t="s">
        <v>35</v>
      </c>
      <c r="C2555" s="52">
        <v>1</v>
      </c>
      <c r="D2555" s="52">
        <v>1</v>
      </c>
      <c r="E2555" s="52">
        <v>1</v>
      </c>
      <c r="F2555" s="52">
        <v>1</v>
      </c>
      <c r="G2555" s="52">
        <v>1</v>
      </c>
      <c r="K2555" t="s">
        <v>2631</v>
      </c>
      <c r="L2555" t="s">
        <v>2632</v>
      </c>
    </row>
    <row r="2556" spans="1:12">
      <c r="A2556" t="s">
        <v>468</v>
      </c>
      <c r="B2556" t="s">
        <v>35</v>
      </c>
      <c r="C2556" s="52">
        <v>1</v>
      </c>
      <c r="D2556" s="52">
        <v>1</v>
      </c>
      <c r="E2556" s="52">
        <v>1</v>
      </c>
      <c r="F2556" s="52">
        <v>1</v>
      </c>
      <c r="G2556" s="52">
        <v>1</v>
      </c>
    </row>
    <row r="2557" spans="1:12">
      <c r="A2557" t="s">
        <v>2410</v>
      </c>
      <c r="B2557" t="s">
        <v>35</v>
      </c>
      <c r="C2557" s="52" t="s">
        <v>107</v>
      </c>
      <c r="D2557" s="52" t="s">
        <v>107</v>
      </c>
      <c r="E2557" s="52">
        <v>1</v>
      </c>
      <c r="F2557" s="52">
        <v>1</v>
      </c>
      <c r="G2557" s="52">
        <v>1</v>
      </c>
      <c r="J2557" t="s">
        <v>2597</v>
      </c>
      <c r="K2557" t="s">
        <v>2633</v>
      </c>
    </row>
    <row r="2558" spans="1:12">
      <c r="A2558" t="s">
        <v>1056</v>
      </c>
      <c r="B2558" t="s">
        <v>35</v>
      </c>
      <c r="C2558" s="52" t="s">
        <v>107</v>
      </c>
      <c r="D2558" s="52" t="s">
        <v>107</v>
      </c>
      <c r="E2558" s="52">
        <v>1</v>
      </c>
      <c r="F2558" s="52">
        <v>1</v>
      </c>
      <c r="G2558" s="52">
        <v>1</v>
      </c>
      <c r="K2558" t="s">
        <v>2634</v>
      </c>
    </row>
    <row r="2559" spans="1:12">
      <c r="A2559" t="s">
        <v>661</v>
      </c>
      <c r="B2559" t="s">
        <v>35</v>
      </c>
      <c r="C2559" s="52" t="s">
        <v>107</v>
      </c>
      <c r="D2559" s="52" t="s">
        <v>107</v>
      </c>
      <c r="E2559" s="52">
        <v>1</v>
      </c>
      <c r="F2559" s="52">
        <v>1</v>
      </c>
      <c r="G2559" s="52">
        <v>1</v>
      </c>
      <c r="J2559" t="s">
        <v>2635</v>
      </c>
      <c r="K2559" t="s">
        <v>2636</v>
      </c>
    </row>
    <row r="2560" spans="1:12">
      <c r="A2560" t="s">
        <v>663</v>
      </c>
      <c r="B2560" t="s">
        <v>35</v>
      </c>
      <c r="C2560" s="52" t="s">
        <v>107</v>
      </c>
      <c r="D2560" s="52">
        <v>1</v>
      </c>
      <c r="E2560" s="52">
        <v>1</v>
      </c>
      <c r="F2560" s="52">
        <v>1</v>
      </c>
      <c r="G2560" s="52">
        <v>0</v>
      </c>
      <c r="K2560" t="s">
        <v>2637</v>
      </c>
    </row>
    <row r="2561" spans="1:12">
      <c r="A2561" t="s">
        <v>664</v>
      </c>
      <c r="B2561" t="s">
        <v>35</v>
      </c>
      <c r="C2561" s="52" t="s">
        <v>107</v>
      </c>
      <c r="D2561" s="52">
        <v>1</v>
      </c>
      <c r="E2561" s="52">
        <v>1</v>
      </c>
      <c r="F2561" s="52">
        <v>1</v>
      </c>
      <c r="G2561" s="52">
        <v>1</v>
      </c>
      <c r="K2561" t="s">
        <v>2638</v>
      </c>
    </row>
    <row r="2562" spans="1:12">
      <c r="A2562" t="s">
        <v>760</v>
      </c>
      <c r="B2562" t="s">
        <v>35</v>
      </c>
      <c r="C2562" s="52" t="s">
        <v>107</v>
      </c>
      <c r="D2562" s="52" t="s">
        <v>107</v>
      </c>
      <c r="E2562" s="52">
        <v>1</v>
      </c>
      <c r="F2562" s="52">
        <v>0</v>
      </c>
      <c r="G2562" s="52">
        <v>0</v>
      </c>
      <c r="K2562" t="s">
        <v>2639</v>
      </c>
    </row>
    <row r="2563" spans="1:12">
      <c r="A2563" t="s">
        <v>2640</v>
      </c>
      <c r="B2563" t="s">
        <v>35</v>
      </c>
      <c r="C2563" s="52" t="s">
        <v>107</v>
      </c>
      <c r="D2563" s="52">
        <v>1</v>
      </c>
      <c r="E2563" s="52">
        <v>0</v>
      </c>
      <c r="F2563" s="52">
        <v>0</v>
      </c>
      <c r="G2563" s="52">
        <v>0</v>
      </c>
    </row>
    <row r="2564" spans="1:12">
      <c r="A2564" t="s">
        <v>546</v>
      </c>
      <c r="B2564" t="s">
        <v>35</v>
      </c>
      <c r="C2564" s="52" t="s">
        <v>107</v>
      </c>
      <c r="D2564" s="52">
        <v>1</v>
      </c>
      <c r="E2564" s="52">
        <v>1</v>
      </c>
      <c r="F2564" s="52">
        <v>1</v>
      </c>
      <c r="G2564" s="52">
        <v>1</v>
      </c>
      <c r="H2564" s="52" t="s">
        <v>2641</v>
      </c>
    </row>
    <row r="2565" spans="1:12">
      <c r="A2565" t="s">
        <v>469</v>
      </c>
      <c r="B2565" t="s">
        <v>35</v>
      </c>
      <c r="C2565" s="52">
        <v>1</v>
      </c>
      <c r="D2565" s="52">
        <v>1</v>
      </c>
      <c r="E2565" s="52">
        <v>1</v>
      </c>
      <c r="F2565" s="52">
        <v>1</v>
      </c>
      <c r="G2565" s="52">
        <v>1</v>
      </c>
    </row>
    <row r="2566" spans="1:12">
      <c r="A2566" t="s">
        <v>762</v>
      </c>
      <c r="B2566" t="s">
        <v>35</v>
      </c>
      <c r="C2566" s="52" t="s">
        <v>107</v>
      </c>
      <c r="D2566" s="52">
        <v>1</v>
      </c>
      <c r="E2566" s="52">
        <v>0</v>
      </c>
      <c r="F2566" s="52">
        <v>1</v>
      </c>
      <c r="G2566" s="52">
        <v>0</v>
      </c>
      <c r="K2566" t="s">
        <v>2642</v>
      </c>
    </row>
    <row r="2567" spans="1:12">
      <c r="A2567" t="s">
        <v>666</v>
      </c>
      <c r="B2567" t="s">
        <v>35</v>
      </c>
      <c r="C2567" s="52" t="s">
        <v>107</v>
      </c>
      <c r="D2567" s="52">
        <v>1</v>
      </c>
      <c r="E2567" s="52">
        <v>1</v>
      </c>
      <c r="F2567" s="52">
        <v>1</v>
      </c>
      <c r="G2567" s="52">
        <v>0</v>
      </c>
      <c r="K2567" t="s">
        <v>2643</v>
      </c>
    </row>
    <row r="2568" spans="1:12">
      <c r="A2568" t="s">
        <v>549</v>
      </c>
      <c r="B2568" t="s">
        <v>35</v>
      </c>
      <c r="C2568" s="52" t="s">
        <v>107</v>
      </c>
      <c r="D2568" s="52" t="s">
        <v>107</v>
      </c>
      <c r="E2568" s="52" t="s">
        <v>107</v>
      </c>
      <c r="F2568" s="52">
        <v>1</v>
      </c>
      <c r="G2568" s="52">
        <v>0</v>
      </c>
      <c r="J2568" t="s">
        <v>2644</v>
      </c>
    </row>
    <row r="2569" spans="1:12">
      <c r="A2569" t="s">
        <v>470</v>
      </c>
      <c r="B2569" t="s">
        <v>35</v>
      </c>
      <c r="C2569" s="52" t="s">
        <v>107</v>
      </c>
      <c r="D2569" s="52">
        <v>1</v>
      </c>
      <c r="E2569" s="52">
        <v>0</v>
      </c>
      <c r="F2569" s="52">
        <v>1</v>
      </c>
      <c r="G2569" s="52">
        <v>0</v>
      </c>
      <c r="K2569" t="s">
        <v>2645</v>
      </c>
    </row>
    <row r="2570" spans="1:12">
      <c r="A2570" t="s">
        <v>764</v>
      </c>
      <c r="B2570" t="s">
        <v>35</v>
      </c>
      <c r="C2570" s="52" t="s">
        <v>107</v>
      </c>
      <c r="D2570" s="52">
        <v>1</v>
      </c>
      <c r="E2570" s="52">
        <v>1</v>
      </c>
      <c r="F2570" s="52">
        <v>1</v>
      </c>
      <c r="G2570" s="52">
        <v>0</v>
      </c>
      <c r="K2570" t="s">
        <v>2646</v>
      </c>
    </row>
    <row r="2571" spans="1:12">
      <c r="A2571" t="s">
        <v>550</v>
      </c>
      <c r="B2571" t="s">
        <v>35</v>
      </c>
      <c r="C2571" s="52" t="s">
        <v>107</v>
      </c>
      <c r="D2571" s="52" t="s">
        <v>107</v>
      </c>
      <c r="E2571" s="52">
        <v>1</v>
      </c>
      <c r="F2571" s="52">
        <v>0</v>
      </c>
      <c r="G2571" s="52">
        <v>0</v>
      </c>
      <c r="K2571" t="s">
        <v>2647</v>
      </c>
    </row>
    <row r="2572" spans="1:12">
      <c r="A2572" t="s">
        <v>552</v>
      </c>
      <c r="B2572" t="s">
        <v>35</v>
      </c>
      <c r="C2572" s="52">
        <v>1</v>
      </c>
      <c r="D2572" s="52">
        <v>1</v>
      </c>
      <c r="E2572" s="52">
        <v>1</v>
      </c>
      <c r="F2572" s="52">
        <v>1</v>
      </c>
      <c r="G2572" s="52">
        <v>0</v>
      </c>
      <c r="K2572" t="s">
        <v>2648</v>
      </c>
    </row>
    <row r="2573" spans="1:12">
      <c r="A2573" s="34" t="s">
        <v>609</v>
      </c>
      <c r="B2573" t="s">
        <v>35</v>
      </c>
      <c r="C2573" s="52">
        <v>1</v>
      </c>
      <c r="D2573" s="52">
        <v>1</v>
      </c>
      <c r="E2573" s="52">
        <v>0</v>
      </c>
      <c r="F2573" s="52">
        <v>1</v>
      </c>
      <c r="G2573" s="52">
        <v>0</v>
      </c>
      <c r="K2573" t="s">
        <v>2649</v>
      </c>
      <c r="L2573" t="s">
        <v>610</v>
      </c>
    </row>
    <row r="2574" spans="1:12">
      <c r="A2574" t="s">
        <v>1532</v>
      </c>
      <c r="B2574" t="s">
        <v>35</v>
      </c>
      <c r="C2574" s="52" t="s">
        <v>107</v>
      </c>
      <c r="D2574" s="52">
        <v>1</v>
      </c>
      <c r="E2574" s="52">
        <v>0</v>
      </c>
      <c r="F2574" s="52">
        <v>1</v>
      </c>
      <c r="G2574" s="52">
        <v>1</v>
      </c>
      <c r="H2574" s="52" t="s">
        <v>2650</v>
      </c>
      <c r="K2574" t="s">
        <v>2651</v>
      </c>
    </row>
    <row r="2575" spans="1:12">
      <c r="A2575" t="s">
        <v>475</v>
      </c>
      <c r="B2575" t="s">
        <v>35</v>
      </c>
      <c r="C2575" s="52">
        <v>1</v>
      </c>
      <c r="D2575" s="52">
        <v>1</v>
      </c>
      <c r="E2575" s="52">
        <v>1</v>
      </c>
      <c r="F2575" s="52">
        <v>1</v>
      </c>
      <c r="G2575" s="52">
        <v>1</v>
      </c>
      <c r="K2575" t="s">
        <v>2652</v>
      </c>
    </row>
    <row r="2576" spans="1:12">
      <c r="A2576" t="s">
        <v>477</v>
      </c>
      <c r="B2576" t="s">
        <v>35</v>
      </c>
      <c r="C2576" s="52" t="s">
        <v>107</v>
      </c>
      <c r="D2576" s="52">
        <v>1</v>
      </c>
      <c r="E2576" s="52">
        <v>1</v>
      </c>
      <c r="F2576" s="52">
        <v>1</v>
      </c>
      <c r="G2576" s="52">
        <v>0</v>
      </c>
      <c r="K2576" t="s">
        <v>2653</v>
      </c>
    </row>
    <row r="2577" spans="1:12">
      <c r="A2577" t="s">
        <v>671</v>
      </c>
      <c r="B2577" t="s">
        <v>35</v>
      </c>
      <c r="C2577" s="52" t="s">
        <v>107</v>
      </c>
      <c r="D2577" s="52">
        <v>1</v>
      </c>
      <c r="E2577" s="52">
        <v>0</v>
      </c>
      <c r="F2577" s="52">
        <v>1</v>
      </c>
      <c r="G2577" s="52">
        <v>0</v>
      </c>
    </row>
    <row r="2578" spans="1:12">
      <c r="A2578" t="s">
        <v>672</v>
      </c>
      <c r="B2578" t="s">
        <v>35</v>
      </c>
      <c r="C2578" s="52" t="s">
        <v>107</v>
      </c>
      <c r="D2578" s="52">
        <v>1</v>
      </c>
      <c r="E2578" s="52">
        <v>0</v>
      </c>
      <c r="F2578" s="52">
        <v>0</v>
      </c>
      <c r="G2578" s="52">
        <v>0</v>
      </c>
      <c r="K2578" t="s">
        <v>2654</v>
      </c>
    </row>
    <row r="2579" spans="1:12">
      <c r="A2579" t="s">
        <v>1157</v>
      </c>
      <c r="B2579" t="s">
        <v>35</v>
      </c>
      <c r="C2579" s="52">
        <v>1</v>
      </c>
      <c r="D2579" s="52">
        <v>0</v>
      </c>
      <c r="E2579" s="52">
        <v>0</v>
      </c>
      <c r="F2579" s="52">
        <v>0</v>
      </c>
      <c r="G2579" s="52">
        <v>0</v>
      </c>
    </row>
    <row r="2580" spans="1:12">
      <c r="A2580" t="s">
        <v>480</v>
      </c>
      <c r="B2580" t="s">
        <v>35</v>
      </c>
      <c r="C2580" s="52">
        <v>1</v>
      </c>
      <c r="D2580" s="52">
        <v>1</v>
      </c>
      <c r="E2580" s="52">
        <v>1</v>
      </c>
      <c r="F2580" s="52">
        <v>1</v>
      </c>
      <c r="G2580" s="52">
        <v>0</v>
      </c>
      <c r="L2580" t="s">
        <v>481</v>
      </c>
    </row>
    <row r="2581" spans="1:12">
      <c r="A2581" t="s">
        <v>480</v>
      </c>
      <c r="B2581" t="s">
        <v>35</v>
      </c>
      <c r="C2581" s="52" t="s">
        <v>107</v>
      </c>
      <c r="D2581" s="52" t="s">
        <v>107</v>
      </c>
      <c r="E2581" s="52">
        <v>1</v>
      </c>
      <c r="F2581" s="52">
        <v>0</v>
      </c>
      <c r="G2581" s="52">
        <v>0</v>
      </c>
      <c r="K2581" t="s">
        <v>2655</v>
      </c>
      <c r="L2581" t="s">
        <v>483</v>
      </c>
    </row>
    <row r="2582" spans="1:12">
      <c r="A2582" t="s">
        <v>779</v>
      </c>
      <c r="B2582" t="s">
        <v>35</v>
      </c>
      <c r="C2582" s="52" t="s">
        <v>107</v>
      </c>
      <c r="D2582" s="52">
        <v>1</v>
      </c>
      <c r="E2582" s="52">
        <v>1</v>
      </c>
      <c r="F2582" s="52">
        <v>1</v>
      </c>
      <c r="G2582" s="52">
        <v>1</v>
      </c>
      <c r="J2582" t="s">
        <v>2656</v>
      </c>
      <c r="K2582" t="s">
        <v>2657</v>
      </c>
      <c r="L2582" t="s">
        <v>2658</v>
      </c>
    </row>
    <row r="2583" spans="1:12">
      <c r="A2583" t="s">
        <v>484</v>
      </c>
      <c r="B2583" t="s">
        <v>35</v>
      </c>
      <c r="C2583" s="52" t="s">
        <v>107</v>
      </c>
      <c r="D2583" s="52">
        <v>1</v>
      </c>
      <c r="E2583" s="52">
        <v>1</v>
      </c>
      <c r="F2583" s="52">
        <v>0</v>
      </c>
      <c r="G2583" s="52">
        <v>1</v>
      </c>
    </row>
    <row r="2584" spans="1:12">
      <c r="A2584" t="s">
        <v>920</v>
      </c>
      <c r="B2584" t="s">
        <v>35</v>
      </c>
      <c r="C2584" s="52" t="s">
        <v>107</v>
      </c>
      <c r="D2584" s="52">
        <v>1</v>
      </c>
      <c r="E2584" s="52">
        <v>0</v>
      </c>
      <c r="F2584" s="52">
        <v>0</v>
      </c>
      <c r="G2584" s="52">
        <v>0</v>
      </c>
    </row>
    <row r="2585" spans="1:12">
      <c r="A2585" t="s">
        <v>558</v>
      </c>
      <c r="B2585" t="s">
        <v>35</v>
      </c>
      <c r="C2585" s="52" t="s">
        <v>107</v>
      </c>
      <c r="D2585" s="52" t="s">
        <v>107</v>
      </c>
      <c r="E2585" s="52" t="s">
        <v>107</v>
      </c>
      <c r="F2585" s="52">
        <v>1</v>
      </c>
      <c r="G2585" s="52">
        <v>0</v>
      </c>
      <c r="J2585" t="s">
        <v>2608</v>
      </c>
      <c r="L2585" t="s">
        <v>2659</v>
      </c>
    </row>
    <row r="2586" spans="1:12">
      <c r="A2586" t="s">
        <v>558</v>
      </c>
      <c r="B2586" t="s">
        <v>35</v>
      </c>
      <c r="C2586" s="52" t="s">
        <v>107</v>
      </c>
      <c r="D2586" s="52" t="s">
        <v>107</v>
      </c>
      <c r="E2586" s="52">
        <v>1</v>
      </c>
      <c r="F2586" s="52">
        <v>0</v>
      </c>
      <c r="G2586" s="52">
        <v>0</v>
      </c>
      <c r="K2586" t="s">
        <v>2660</v>
      </c>
      <c r="L2586" t="s">
        <v>2661</v>
      </c>
    </row>
    <row r="2587" spans="1:12">
      <c r="A2587" t="s">
        <v>558</v>
      </c>
      <c r="B2587" t="s">
        <v>35</v>
      </c>
      <c r="C2587" s="52" t="s">
        <v>107</v>
      </c>
      <c r="D2587" s="52" t="s">
        <v>107</v>
      </c>
      <c r="E2587" s="52">
        <v>1</v>
      </c>
      <c r="F2587" s="52">
        <v>0</v>
      </c>
      <c r="G2587" s="52">
        <v>0</v>
      </c>
      <c r="K2587" t="s">
        <v>2662</v>
      </c>
      <c r="L2587" t="s">
        <v>2663</v>
      </c>
    </row>
    <row r="2588" spans="1:12">
      <c r="A2588" s="11" t="s">
        <v>558</v>
      </c>
      <c r="B2588" s="11" t="s">
        <v>35</v>
      </c>
      <c r="C2588" s="52" t="s">
        <v>107</v>
      </c>
      <c r="D2588" s="52">
        <v>1</v>
      </c>
      <c r="E2588" s="52">
        <v>0</v>
      </c>
      <c r="F2588" s="52">
        <v>0</v>
      </c>
      <c r="G2588" s="52">
        <v>0</v>
      </c>
      <c r="K2588" t="s">
        <v>2664</v>
      </c>
    </row>
    <row r="2589" spans="1:12">
      <c r="A2589" s="11" t="s">
        <v>558</v>
      </c>
      <c r="B2589" s="11" t="s">
        <v>35</v>
      </c>
      <c r="C2589" s="52" t="s">
        <v>107</v>
      </c>
      <c r="D2589" s="52">
        <v>1</v>
      </c>
      <c r="E2589" s="52">
        <v>0</v>
      </c>
      <c r="F2589" s="52">
        <v>0</v>
      </c>
      <c r="G2589" s="52">
        <v>0</v>
      </c>
      <c r="K2589" t="s">
        <v>2665</v>
      </c>
    </row>
    <row r="2590" spans="1:12">
      <c r="A2590" s="5" t="s">
        <v>558</v>
      </c>
      <c r="B2590" t="s">
        <v>35</v>
      </c>
      <c r="C2590" s="52" t="s">
        <v>107</v>
      </c>
      <c r="D2590" s="52" t="s">
        <v>107</v>
      </c>
      <c r="E2590" s="52" t="s">
        <v>107</v>
      </c>
      <c r="F2590" s="52" t="s">
        <v>107</v>
      </c>
      <c r="G2590" s="52">
        <v>1</v>
      </c>
      <c r="H2590" s="63" t="s">
        <v>2608</v>
      </c>
    </row>
    <row r="2591" spans="1:12">
      <c r="A2591" t="s">
        <v>792</v>
      </c>
      <c r="B2591" t="s">
        <v>35</v>
      </c>
      <c r="C2591" s="52" t="s">
        <v>107</v>
      </c>
      <c r="D2591" s="52" t="s">
        <v>107</v>
      </c>
      <c r="E2591" s="52">
        <v>1</v>
      </c>
      <c r="F2591" s="52">
        <v>0</v>
      </c>
      <c r="G2591" s="52">
        <v>0</v>
      </c>
      <c r="K2591" t="s">
        <v>2666</v>
      </c>
    </row>
    <row r="2592" spans="1:12">
      <c r="A2592" t="s">
        <v>485</v>
      </c>
      <c r="B2592" t="s">
        <v>35</v>
      </c>
      <c r="C2592" s="52" t="s">
        <v>107</v>
      </c>
      <c r="D2592" s="52">
        <v>1</v>
      </c>
      <c r="E2592" s="52">
        <v>1</v>
      </c>
      <c r="F2592" s="52">
        <v>1</v>
      </c>
      <c r="G2592" s="52">
        <v>1</v>
      </c>
    </row>
    <row r="2593" spans="1:12">
      <c r="A2593" t="s">
        <v>859</v>
      </c>
      <c r="B2593" t="s">
        <v>35</v>
      </c>
      <c r="C2593" s="52" t="s">
        <v>107</v>
      </c>
      <c r="D2593" s="52">
        <v>1</v>
      </c>
      <c r="E2593" s="52">
        <v>0</v>
      </c>
      <c r="F2593" s="52">
        <v>1</v>
      </c>
      <c r="G2593" s="52">
        <v>0</v>
      </c>
      <c r="K2593" t="s">
        <v>2667</v>
      </c>
    </row>
    <row r="2594" spans="1:12">
      <c r="A2594" t="s">
        <v>560</v>
      </c>
      <c r="B2594" t="s">
        <v>35</v>
      </c>
      <c r="C2594" s="52" t="s">
        <v>107</v>
      </c>
      <c r="D2594" s="52">
        <v>1</v>
      </c>
      <c r="E2594" s="52">
        <v>0</v>
      </c>
      <c r="F2594" s="52">
        <v>0</v>
      </c>
      <c r="G2594" s="52">
        <v>0</v>
      </c>
    </row>
    <row r="2595" spans="1:12">
      <c r="A2595" t="s">
        <v>561</v>
      </c>
      <c r="B2595" t="s">
        <v>62</v>
      </c>
      <c r="C2595" s="52">
        <v>1</v>
      </c>
      <c r="D2595" s="52">
        <v>1</v>
      </c>
      <c r="E2595" s="52">
        <v>1</v>
      </c>
      <c r="F2595" s="52">
        <v>1</v>
      </c>
      <c r="G2595" s="52">
        <v>1</v>
      </c>
    </row>
    <row r="2596" spans="1:12">
      <c r="A2596" t="s">
        <v>499</v>
      </c>
      <c r="B2596" t="s">
        <v>62</v>
      </c>
      <c r="C2596" s="52">
        <v>1</v>
      </c>
      <c r="D2596" s="52">
        <v>0</v>
      </c>
      <c r="E2596" s="52">
        <v>0</v>
      </c>
      <c r="F2596" s="52">
        <v>0</v>
      </c>
      <c r="G2596" s="52">
        <v>0</v>
      </c>
    </row>
    <row r="2597" spans="1:12">
      <c r="A2597" t="s">
        <v>384</v>
      </c>
      <c r="B2597" t="s">
        <v>62</v>
      </c>
      <c r="C2597" s="52" t="s">
        <v>107</v>
      </c>
      <c r="D2597" s="52">
        <v>1</v>
      </c>
      <c r="E2597" s="52">
        <v>1</v>
      </c>
      <c r="F2597" s="52">
        <v>0</v>
      </c>
      <c r="G2597" s="52">
        <v>0</v>
      </c>
      <c r="K2597" t="s">
        <v>2668</v>
      </c>
    </row>
    <row r="2598" spans="1:12">
      <c r="A2598" t="s">
        <v>385</v>
      </c>
      <c r="B2598" t="s">
        <v>62</v>
      </c>
      <c r="C2598" s="52">
        <v>1</v>
      </c>
      <c r="D2598" s="52">
        <v>1</v>
      </c>
      <c r="E2598" s="52">
        <v>1</v>
      </c>
      <c r="F2598" s="52">
        <v>1</v>
      </c>
      <c r="G2598" s="52">
        <v>1</v>
      </c>
    </row>
    <row r="2599" spans="1:12">
      <c r="A2599" t="s">
        <v>562</v>
      </c>
      <c r="B2599" t="s">
        <v>62</v>
      </c>
      <c r="C2599" s="52" t="s">
        <v>107</v>
      </c>
      <c r="D2599" s="52" t="s">
        <v>107</v>
      </c>
      <c r="E2599" s="52" t="s">
        <v>107</v>
      </c>
      <c r="F2599" s="52">
        <v>1</v>
      </c>
      <c r="G2599" s="52">
        <v>0</v>
      </c>
      <c r="J2599" t="s">
        <v>2669</v>
      </c>
      <c r="L2599" t="s">
        <v>2670</v>
      </c>
    </row>
    <row r="2600" spans="1:12">
      <c r="A2600" t="s">
        <v>564</v>
      </c>
      <c r="B2600" t="s">
        <v>62</v>
      </c>
      <c r="C2600" s="52" t="s">
        <v>107</v>
      </c>
      <c r="D2600" s="52">
        <v>1</v>
      </c>
      <c r="E2600" s="52">
        <v>1</v>
      </c>
      <c r="F2600" s="52">
        <v>1</v>
      </c>
      <c r="G2600" s="52">
        <v>1</v>
      </c>
      <c r="H2600" s="52" t="s">
        <v>2671</v>
      </c>
      <c r="I2600" s="52" t="s">
        <v>566</v>
      </c>
      <c r="K2600" t="s">
        <v>2672</v>
      </c>
      <c r="L2600" t="s">
        <v>2673</v>
      </c>
    </row>
    <row r="2601" spans="1:12">
      <c r="A2601" t="s">
        <v>389</v>
      </c>
      <c r="B2601" t="s">
        <v>62</v>
      </c>
      <c r="C2601" s="52">
        <v>1</v>
      </c>
      <c r="D2601" s="52">
        <v>1</v>
      </c>
      <c r="E2601" s="52">
        <v>1</v>
      </c>
      <c r="F2601" s="52">
        <v>1</v>
      </c>
      <c r="G2601" s="52">
        <v>1</v>
      </c>
    </row>
    <row r="2602" spans="1:12">
      <c r="A2602" t="s">
        <v>505</v>
      </c>
      <c r="B2602" t="s">
        <v>62</v>
      </c>
      <c r="C2602" s="52">
        <v>1</v>
      </c>
      <c r="D2602" s="52">
        <v>0</v>
      </c>
      <c r="E2602" s="52">
        <v>1</v>
      </c>
      <c r="F2602" s="52">
        <v>0</v>
      </c>
      <c r="G2602" s="52">
        <v>1</v>
      </c>
    </row>
    <row r="2603" spans="1:12">
      <c r="A2603" t="s">
        <v>506</v>
      </c>
      <c r="B2603" t="s">
        <v>62</v>
      </c>
      <c r="C2603" s="52" t="s">
        <v>107</v>
      </c>
      <c r="D2603" s="52" t="s">
        <v>107</v>
      </c>
      <c r="E2603" s="52">
        <v>1</v>
      </c>
      <c r="F2603" s="52">
        <v>1</v>
      </c>
      <c r="G2603" s="52">
        <v>0</v>
      </c>
      <c r="K2603" t="s">
        <v>2674</v>
      </c>
    </row>
    <row r="2604" spans="1:12">
      <c r="A2604" t="s">
        <v>1356</v>
      </c>
      <c r="B2604" t="s">
        <v>62</v>
      </c>
      <c r="C2604" s="52" t="s">
        <v>107</v>
      </c>
      <c r="D2604" s="52">
        <v>1</v>
      </c>
      <c r="E2604" s="52">
        <v>1</v>
      </c>
      <c r="F2604" s="52">
        <v>1</v>
      </c>
      <c r="G2604" s="52">
        <v>1</v>
      </c>
    </row>
    <row r="2605" spans="1:12">
      <c r="A2605" t="s">
        <v>399</v>
      </c>
      <c r="B2605" t="s">
        <v>62</v>
      </c>
      <c r="C2605" s="52">
        <v>1</v>
      </c>
      <c r="D2605" s="52">
        <v>0</v>
      </c>
      <c r="E2605" s="52">
        <v>0</v>
      </c>
      <c r="F2605" s="52">
        <v>0</v>
      </c>
      <c r="G2605" s="52">
        <v>0</v>
      </c>
    </row>
    <row r="2606" spans="1:12">
      <c r="A2606" t="s">
        <v>509</v>
      </c>
      <c r="B2606" t="s">
        <v>62</v>
      </c>
      <c r="C2606" s="52" t="s">
        <v>107</v>
      </c>
      <c r="D2606" s="52">
        <v>1</v>
      </c>
      <c r="E2606" s="52">
        <v>0</v>
      </c>
      <c r="F2606" s="52">
        <v>0</v>
      </c>
      <c r="G2606" s="52">
        <v>0</v>
      </c>
      <c r="K2606" t="s">
        <v>2675</v>
      </c>
      <c r="L2606" t="s">
        <v>1359</v>
      </c>
    </row>
    <row r="2607" spans="1:12">
      <c r="A2607" t="s">
        <v>400</v>
      </c>
      <c r="B2607" t="s">
        <v>62</v>
      </c>
      <c r="C2607" s="52">
        <v>1</v>
      </c>
      <c r="D2607" s="52">
        <v>1</v>
      </c>
      <c r="E2607" s="52">
        <v>1</v>
      </c>
      <c r="F2607" s="52">
        <v>1</v>
      </c>
      <c r="G2607" s="52">
        <v>1</v>
      </c>
    </row>
    <row r="2608" spans="1:12">
      <c r="A2608" t="s">
        <v>405</v>
      </c>
      <c r="B2608" t="s">
        <v>62</v>
      </c>
      <c r="C2608" s="52">
        <v>1</v>
      </c>
      <c r="D2608" s="52">
        <v>1</v>
      </c>
      <c r="E2608" s="52">
        <v>1</v>
      </c>
      <c r="F2608" s="52">
        <v>0</v>
      </c>
      <c r="G2608" s="52">
        <v>0</v>
      </c>
    </row>
    <row r="2609" spans="1:12">
      <c r="A2609" s="34" t="s">
        <v>409</v>
      </c>
      <c r="B2609" t="s">
        <v>62</v>
      </c>
      <c r="C2609" s="52">
        <v>1</v>
      </c>
      <c r="D2609" s="52">
        <v>0</v>
      </c>
      <c r="E2609" s="52">
        <v>0</v>
      </c>
      <c r="F2609" s="52">
        <v>0</v>
      </c>
      <c r="G2609" s="52">
        <v>0</v>
      </c>
    </row>
    <row r="2610" spans="1:12">
      <c r="A2610" t="s">
        <v>515</v>
      </c>
      <c r="B2610" t="s">
        <v>62</v>
      </c>
      <c r="C2610" s="52" t="s">
        <v>107</v>
      </c>
      <c r="D2610" s="52">
        <v>1</v>
      </c>
      <c r="E2610" s="52">
        <v>1</v>
      </c>
      <c r="F2610" s="52">
        <v>1</v>
      </c>
      <c r="G2610" s="52">
        <v>0</v>
      </c>
    </row>
    <row r="2611" spans="1:12">
      <c r="A2611" t="s">
        <v>1123</v>
      </c>
      <c r="B2611" t="s">
        <v>62</v>
      </c>
      <c r="C2611" s="52" t="s">
        <v>107</v>
      </c>
      <c r="D2611" s="52" t="s">
        <v>107</v>
      </c>
      <c r="E2611" s="52">
        <v>1</v>
      </c>
      <c r="F2611" s="52">
        <v>1</v>
      </c>
      <c r="G2611" s="52">
        <v>0</v>
      </c>
      <c r="K2611" t="s">
        <v>2676</v>
      </c>
    </row>
    <row r="2612" spans="1:12">
      <c r="A2612" t="s">
        <v>1494</v>
      </c>
      <c r="B2612" t="s">
        <v>62</v>
      </c>
      <c r="C2612" s="52">
        <v>1</v>
      </c>
      <c r="D2612" s="52">
        <v>0</v>
      </c>
      <c r="E2612" s="52">
        <v>1</v>
      </c>
      <c r="F2612" s="52">
        <v>0</v>
      </c>
      <c r="G2612" s="52">
        <v>0</v>
      </c>
    </row>
    <row r="2613" spans="1:12">
      <c r="A2613" t="s">
        <v>413</v>
      </c>
      <c r="B2613" t="s">
        <v>62</v>
      </c>
      <c r="C2613" s="52">
        <v>1</v>
      </c>
      <c r="D2613" s="52">
        <v>0</v>
      </c>
      <c r="E2613" s="52">
        <v>1</v>
      </c>
      <c r="F2613" s="52">
        <v>1</v>
      </c>
      <c r="G2613" s="52">
        <v>1</v>
      </c>
    </row>
    <row r="2614" spans="1:12">
      <c r="A2614" t="s">
        <v>2009</v>
      </c>
      <c r="B2614" t="s">
        <v>62</v>
      </c>
      <c r="C2614" s="52">
        <v>1</v>
      </c>
      <c r="D2614" s="52">
        <v>1</v>
      </c>
      <c r="E2614" s="52">
        <v>0</v>
      </c>
      <c r="F2614" s="52">
        <v>0</v>
      </c>
      <c r="G2614" s="52">
        <v>0</v>
      </c>
    </row>
    <row r="2615" spans="1:12">
      <c r="A2615" t="s">
        <v>642</v>
      </c>
      <c r="B2615" t="s">
        <v>62</v>
      </c>
      <c r="C2615" s="52" t="s">
        <v>107</v>
      </c>
      <c r="D2615" s="52" t="s">
        <v>107</v>
      </c>
      <c r="E2615" s="52">
        <v>1</v>
      </c>
      <c r="F2615" s="52">
        <v>0</v>
      </c>
      <c r="G2615" s="52">
        <v>0</v>
      </c>
      <c r="K2615" t="s">
        <v>2677</v>
      </c>
      <c r="L2615" t="s">
        <v>2678</v>
      </c>
    </row>
    <row r="2616" spans="1:12">
      <c r="A2616" t="s">
        <v>419</v>
      </c>
      <c r="B2616" t="s">
        <v>62</v>
      </c>
      <c r="C2616" s="52" t="s">
        <v>107</v>
      </c>
      <c r="D2616" s="52">
        <v>1</v>
      </c>
      <c r="E2616" s="52">
        <v>0</v>
      </c>
      <c r="F2616" s="52">
        <v>0</v>
      </c>
      <c r="G2616" s="52">
        <v>0</v>
      </c>
    </row>
    <row r="2617" spans="1:12">
      <c r="A2617" t="s">
        <v>422</v>
      </c>
      <c r="B2617" t="s">
        <v>62</v>
      </c>
      <c r="C2617" s="52" t="s">
        <v>107</v>
      </c>
      <c r="D2617" s="52" t="s">
        <v>107</v>
      </c>
      <c r="E2617" s="52">
        <v>1</v>
      </c>
      <c r="F2617" s="52">
        <v>0</v>
      </c>
      <c r="G2617" s="52">
        <v>0</v>
      </c>
      <c r="K2617" t="s">
        <v>2679</v>
      </c>
    </row>
    <row r="2618" spans="1:12">
      <c r="A2618" t="s">
        <v>424</v>
      </c>
      <c r="B2618" t="s">
        <v>62</v>
      </c>
      <c r="C2618" s="52">
        <v>1</v>
      </c>
      <c r="D2618" s="52">
        <v>1</v>
      </c>
      <c r="E2618" s="52">
        <v>1</v>
      </c>
      <c r="F2618" s="52">
        <v>1</v>
      </c>
      <c r="G2618" s="52">
        <v>1</v>
      </c>
    </row>
    <row r="2619" spans="1:12">
      <c r="A2619" t="s">
        <v>435</v>
      </c>
      <c r="B2619" t="s">
        <v>62</v>
      </c>
      <c r="C2619" s="52">
        <v>1</v>
      </c>
      <c r="D2619" s="52">
        <v>1</v>
      </c>
      <c r="E2619" s="52">
        <v>1</v>
      </c>
      <c r="F2619" s="52">
        <v>1</v>
      </c>
      <c r="G2619" s="52">
        <v>1</v>
      </c>
      <c r="L2619" t="s">
        <v>2680</v>
      </c>
    </row>
    <row r="2620" spans="1:12">
      <c r="A2620" t="s">
        <v>439</v>
      </c>
      <c r="B2620" t="s">
        <v>62</v>
      </c>
      <c r="C2620" s="52">
        <v>1</v>
      </c>
      <c r="D2620" s="52">
        <v>1</v>
      </c>
      <c r="E2620" s="52">
        <v>0</v>
      </c>
      <c r="F2620" s="52">
        <v>0</v>
      </c>
      <c r="G2620" s="52">
        <v>0</v>
      </c>
    </row>
    <row r="2621" spans="1:12">
      <c r="A2621" t="s">
        <v>440</v>
      </c>
      <c r="B2621" t="s">
        <v>62</v>
      </c>
      <c r="C2621" s="52" t="s">
        <v>107</v>
      </c>
      <c r="D2621" s="52">
        <v>1</v>
      </c>
      <c r="E2621" s="52">
        <v>1</v>
      </c>
      <c r="F2621" s="52">
        <v>1</v>
      </c>
      <c r="G2621" s="52">
        <v>1</v>
      </c>
      <c r="K2621" t="s">
        <v>2681</v>
      </c>
    </row>
    <row r="2622" spans="1:12">
      <c r="A2622" t="s">
        <v>446</v>
      </c>
      <c r="B2622" t="s">
        <v>62</v>
      </c>
      <c r="C2622" s="52" t="s">
        <v>107</v>
      </c>
      <c r="D2622" s="52">
        <v>1</v>
      </c>
      <c r="E2622" s="52">
        <v>1</v>
      </c>
      <c r="F2622" s="52">
        <v>0</v>
      </c>
      <c r="G2622" s="52">
        <v>0</v>
      </c>
    </row>
    <row r="2623" spans="1:12">
      <c r="A2623" t="s">
        <v>450</v>
      </c>
      <c r="B2623" t="s">
        <v>62</v>
      </c>
      <c r="C2623" s="52">
        <v>1</v>
      </c>
      <c r="D2623" s="52">
        <v>0</v>
      </c>
      <c r="E2623" s="52">
        <v>0</v>
      </c>
      <c r="F2623" s="52">
        <v>0</v>
      </c>
      <c r="G2623" s="52">
        <v>0</v>
      </c>
    </row>
    <row r="2624" spans="1:12">
      <c r="A2624" t="s">
        <v>452</v>
      </c>
      <c r="B2624" t="s">
        <v>62</v>
      </c>
      <c r="C2624" s="52" t="s">
        <v>107</v>
      </c>
      <c r="D2624" s="52">
        <v>1</v>
      </c>
      <c r="E2624" s="52">
        <v>0</v>
      </c>
      <c r="F2624" s="52">
        <v>0</v>
      </c>
      <c r="G2624" s="52">
        <v>0</v>
      </c>
    </row>
    <row r="2625" spans="1:12">
      <c r="A2625" t="s">
        <v>454</v>
      </c>
      <c r="B2625" t="s">
        <v>62</v>
      </c>
      <c r="C2625" s="52" t="s">
        <v>107</v>
      </c>
      <c r="D2625" s="52">
        <v>1</v>
      </c>
      <c r="E2625" s="52">
        <v>1</v>
      </c>
      <c r="F2625" s="52">
        <v>0</v>
      </c>
      <c r="G2625" s="52">
        <v>0</v>
      </c>
    </row>
    <row r="2626" spans="1:12">
      <c r="A2626" t="s">
        <v>540</v>
      </c>
      <c r="B2626" t="s">
        <v>62</v>
      </c>
      <c r="C2626" s="52" t="s">
        <v>107</v>
      </c>
      <c r="D2626" s="52">
        <v>1</v>
      </c>
      <c r="E2626" s="52">
        <v>1</v>
      </c>
      <c r="F2626" s="52">
        <v>0</v>
      </c>
      <c r="G2626" s="52">
        <v>0</v>
      </c>
    </row>
    <row r="2627" spans="1:12">
      <c r="A2627" t="s">
        <v>740</v>
      </c>
      <c r="B2627" t="s">
        <v>62</v>
      </c>
      <c r="C2627" s="52" t="s">
        <v>107</v>
      </c>
      <c r="D2627" s="52">
        <v>1</v>
      </c>
      <c r="E2627" s="52">
        <v>1</v>
      </c>
      <c r="F2627" s="52">
        <v>0</v>
      </c>
      <c r="G2627" s="52">
        <v>0</v>
      </c>
      <c r="L2627" t="s">
        <v>741</v>
      </c>
    </row>
    <row r="2628" spans="1:12">
      <c r="A2628" t="s">
        <v>541</v>
      </c>
      <c r="B2628" t="s">
        <v>62</v>
      </c>
      <c r="C2628" s="52" t="s">
        <v>107</v>
      </c>
      <c r="D2628" s="52">
        <v>1</v>
      </c>
      <c r="E2628" s="52">
        <v>1</v>
      </c>
      <c r="F2628" s="52">
        <v>0</v>
      </c>
      <c r="G2628" s="52">
        <v>0</v>
      </c>
    </row>
    <row r="2629" spans="1:12">
      <c r="A2629" t="s">
        <v>742</v>
      </c>
      <c r="B2629" t="s">
        <v>62</v>
      </c>
      <c r="C2629" s="52" t="s">
        <v>107</v>
      </c>
      <c r="D2629" s="52">
        <v>1</v>
      </c>
      <c r="E2629" s="52">
        <v>0</v>
      </c>
      <c r="F2629" s="52">
        <v>0</v>
      </c>
      <c r="G2629" s="52">
        <v>0</v>
      </c>
    </row>
    <row r="2630" spans="1:12">
      <c r="A2630" t="s">
        <v>1040</v>
      </c>
      <c r="B2630" t="s">
        <v>62</v>
      </c>
      <c r="C2630" s="52" t="s">
        <v>107</v>
      </c>
      <c r="D2630" s="52">
        <v>1</v>
      </c>
      <c r="E2630" s="52">
        <v>1</v>
      </c>
      <c r="F2630" s="52">
        <v>1</v>
      </c>
      <c r="G2630" s="52">
        <v>0</v>
      </c>
      <c r="J2630" t="s">
        <v>2682</v>
      </c>
    </row>
    <row r="2631" spans="1:12">
      <c r="A2631" t="s">
        <v>745</v>
      </c>
      <c r="B2631" t="s">
        <v>62</v>
      </c>
      <c r="C2631" s="52" t="s">
        <v>107</v>
      </c>
      <c r="D2631" s="52">
        <v>1</v>
      </c>
      <c r="E2631" s="52">
        <v>1</v>
      </c>
      <c r="F2631" s="52">
        <v>0</v>
      </c>
      <c r="G2631" s="52">
        <v>0</v>
      </c>
    </row>
    <row r="2632" spans="1:12">
      <c r="A2632" t="s">
        <v>746</v>
      </c>
      <c r="B2632" t="s">
        <v>62</v>
      </c>
      <c r="C2632" s="52">
        <v>1</v>
      </c>
      <c r="D2632" s="52">
        <v>1</v>
      </c>
      <c r="E2632" s="52">
        <v>1</v>
      </c>
      <c r="F2632" s="52">
        <v>1</v>
      </c>
      <c r="G2632" s="52">
        <v>1</v>
      </c>
    </row>
    <row r="2633" spans="1:12">
      <c r="A2633" t="s">
        <v>748</v>
      </c>
      <c r="B2633" t="s">
        <v>62</v>
      </c>
      <c r="C2633" s="52" t="s">
        <v>107</v>
      </c>
      <c r="D2633" s="52" t="s">
        <v>107</v>
      </c>
      <c r="E2633" s="52">
        <v>1</v>
      </c>
      <c r="F2633" s="52">
        <v>0</v>
      </c>
      <c r="G2633" s="52">
        <v>0</v>
      </c>
      <c r="K2633" t="s">
        <v>2683</v>
      </c>
    </row>
    <row r="2634" spans="1:12">
      <c r="A2634" t="s">
        <v>456</v>
      </c>
      <c r="B2634" t="s">
        <v>62</v>
      </c>
      <c r="C2634" s="52">
        <v>1</v>
      </c>
      <c r="D2634" s="52">
        <v>1</v>
      </c>
      <c r="E2634" s="52">
        <v>0</v>
      </c>
      <c r="F2634" s="52">
        <v>1</v>
      </c>
      <c r="G2634" s="52">
        <v>0</v>
      </c>
      <c r="L2634" t="s">
        <v>2684</v>
      </c>
    </row>
    <row r="2635" spans="1:12">
      <c r="A2635" t="s">
        <v>457</v>
      </c>
      <c r="B2635" t="s">
        <v>62</v>
      </c>
      <c r="C2635" s="52">
        <v>1</v>
      </c>
      <c r="D2635" s="52">
        <v>1</v>
      </c>
      <c r="E2635" s="52">
        <v>1</v>
      </c>
      <c r="F2635" s="52">
        <v>1</v>
      </c>
      <c r="G2635" s="52">
        <v>1</v>
      </c>
      <c r="L2635" t="s">
        <v>2685</v>
      </c>
    </row>
    <row r="2636" spans="1:12">
      <c r="A2636" t="s">
        <v>465</v>
      </c>
      <c r="B2636" t="s">
        <v>62</v>
      </c>
      <c r="C2636" s="52">
        <v>1</v>
      </c>
      <c r="D2636" s="52">
        <v>1</v>
      </c>
      <c r="E2636" s="52">
        <v>1</v>
      </c>
      <c r="F2636" s="52">
        <v>1</v>
      </c>
      <c r="G2636" s="52">
        <v>0</v>
      </c>
      <c r="L2636" t="s">
        <v>607</v>
      </c>
    </row>
    <row r="2637" spans="1:12">
      <c r="A2637" t="s">
        <v>546</v>
      </c>
      <c r="B2637" t="s">
        <v>62</v>
      </c>
      <c r="C2637" s="52" t="s">
        <v>107</v>
      </c>
      <c r="D2637" s="52">
        <v>1</v>
      </c>
      <c r="E2637" s="52">
        <v>1</v>
      </c>
      <c r="F2637" s="52">
        <v>1</v>
      </c>
      <c r="G2637" s="52">
        <v>1</v>
      </c>
    </row>
    <row r="2638" spans="1:12">
      <c r="A2638" t="s">
        <v>469</v>
      </c>
      <c r="B2638" t="s">
        <v>62</v>
      </c>
      <c r="C2638" s="52">
        <v>1</v>
      </c>
      <c r="D2638" s="52">
        <v>1</v>
      </c>
      <c r="E2638" s="52">
        <v>1</v>
      </c>
      <c r="F2638" s="52">
        <v>1</v>
      </c>
      <c r="G2638" s="52">
        <v>1</v>
      </c>
    </row>
    <row r="2639" spans="1:12">
      <c r="A2639" t="s">
        <v>549</v>
      </c>
      <c r="B2639" t="s">
        <v>62</v>
      </c>
      <c r="C2639" s="52">
        <v>1</v>
      </c>
      <c r="D2639" s="52">
        <v>1</v>
      </c>
      <c r="E2639" s="52">
        <v>1</v>
      </c>
      <c r="F2639" s="52">
        <v>0</v>
      </c>
      <c r="G2639" s="52">
        <v>0</v>
      </c>
    </row>
    <row r="2640" spans="1:12">
      <c r="A2640" t="s">
        <v>1409</v>
      </c>
      <c r="B2640" t="s">
        <v>62</v>
      </c>
      <c r="C2640" s="52">
        <v>1</v>
      </c>
      <c r="D2640" s="52">
        <v>0</v>
      </c>
      <c r="E2640" s="52">
        <v>1</v>
      </c>
      <c r="F2640" s="52">
        <v>1</v>
      </c>
      <c r="G2640" s="52">
        <v>1</v>
      </c>
      <c r="J2640" t="s">
        <v>2686</v>
      </c>
      <c r="K2640" t="s">
        <v>2687</v>
      </c>
    </row>
    <row r="2641" spans="1:12">
      <c r="A2641" t="s">
        <v>470</v>
      </c>
      <c r="B2641" t="s">
        <v>62</v>
      </c>
      <c r="C2641" s="52" t="s">
        <v>107</v>
      </c>
      <c r="D2641" s="52" t="s">
        <v>107</v>
      </c>
      <c r="E2641" s="52">
        <v>1</v>
      </c>
      <c r="F2641" s="52">
        <v>1</v>
      </c>
      <c r="G2641" s="52">
        <v>0</v>
      </c>
      <c r="J2641" t="s">
        <v>2688</v>
      </c>
      <c r="K2641" t="s">
        <v>2689</v>
      </c>
    </row>
    <row r="2642" spans="1:12">
      <c r="A2642" t="s">
        <v>552</v>
      </c>
      <c r="B2642" t="s">
        <v>62</v>
      </c>
      <c r="C2642" s="52" t="s">
        <v>107</v>
      </c>
      <c r="D2642" s="52" t="s">
        <v>107</v>
      </c>
      <c r="E2642" s="52" t="s">
        <v>107</v>
      </c>
      <c r="F2642" s="52">
        <v>1</v>
      </c>
      <c r="G2642" s="52">
        <v>0</v>
      </c>
      <c r="J2642" t="s">
        <v>2690</v>
      </c>
    </row>
    <row r="2643" spans="1:12">
      <c r="A2643" t="s">
        <v>1967</v>
      </c>
      <c r="B2643" t="s">
        <v>62</v>
      </c>
      <c r="C2643" s="52" t="s">
        <v>107</v>
      </c>
      <c r="D2643" s="52" t="s">
        <v>107</v>
      </c>
      <c r="E2643" s="52" t="s">
        <v>107</v>
      </c>
      <c r="F2643" s="52" t="s">
        <v>107</v>
      </c>
      <c r="G2643" s="52">
        <v>1</v>
      </c>
    </row>
    <row r="2644" spans="1:12">
      <c r="A2644" t="s">
        <v>473</v>
      </c>
      <c r="B2644" t="s">
        <v>62</v>
      </c>
      <c r="C2644" s="52" t="s">
        <v>107</v>
      </c>
      <c r="D2644" s="52" t="s">
        <v>107</v>
      </c>
      <c r="E2644" s="52" t="s">
        <v>107</v>
      </c>
      <c r="F2644" s="52">
        <v>1</v>
      </c>
      <c r="G2644" s="52">
        <v>1</v>
      </c>
      <c r="J2644" t="s">
        <v>2691</v>
      </c>
    </row>
    <row r="2645" spans="1:12">
      <c r="A2645" t="s">
        <v>1532</v>
      </c>
      <c r="B2645" t="s">
        <v>62</v>
      </c>
      <c r="C2645" s="52">
        <v>1</v>
      </c>
      <c r="D2645" s="52">
        <v>1</v>
      </c>
      <c r="E2645" s="52">
        <v>1</v>
      </c>
      <c r="F2645" s="52">
        <v>1</v>
      </c>
      <c r="G2645" s="52">
        <v>0</v>
      </c>
      <c r="K2645" t="s">
        <v>2692</v>
      </c>
    </row>
    <row r="2646" spans="1:12">
      <c r="A2646" t="s">
        <v>670</v>
      </c>
      <c r="B2646" t="s">
        <v>62</v>
      </c>
      <c r="C2646" s="52" t="s">
        <v>107</v>
      </c>
      <c r="D2646" s="52" t="s">
        <v>107</v>
      </c>
      <c r="E2646" s="52">
        <v>1</v>
      </c>
      <c r="F2646" s="52">
        <v>0</v>
      </c>
      <c r="G2646" s="52">
        <v>1</v>
      </c>
      <c r="K2646" t="s">
        <v>2693</v>
      </c>
      <c r="L2646" t="s">
        <v>2694</v>
      </c>
    </row>
    <row r="2647" spans="1:12">
      <c r="A2647" t="s">
        <v>475</v>
      </c>
      <c r="B2647" t="s">
        <v>62</v>
      </c>
      <c r="C2647" s="52">
        <v>1</v>
      </c>
      <c r="D2647" s="52">
        <v>1</v>
      </c>
      <c r="E2647" s="52">
        <v>1</v>
      </c>
      <c r="F2647" s="52">
        <v>1</v>
      </c>
      <c r="G2647" s="52">
        <v>1</v>
      </c>
    </row>
    <row r="2648" spans="1:12">
      <c r="A2648" t="s">
        <v>671</v>
      </c>
      <c r="B2648" t="s">
        <v>62</v>
      </c>
      <c r="C2648" s="52" t="s">
        <v>107</v>
      </c>
      <c r="D2648" s="52" t="s">
        <v>107</v>
      </c>
      <c r="E2648" s="52">
        <v>1</v>
      </c>
      <c r="F2648" s="52">
        <v>0</v>
      </c>
      <c r="G2648" s="52">
        <v>0</v>
      </c>
      <c r="K2648" t="s">
        <v>2695</v>
      </c>
      <c r="L2648" t="s">
        <v>2696</v>
      </c>
    </row>
    <row r="2649" spans="1:12">
      <c r="A2649" t="s">
        <v>779</v>
      </c>
      <c r="B2649" t="s">
        <v>62</v>
      </c>
      <c r="C2649" s="52">
        <v>1</v>
      </c>
      <c r="D2649" s="52">
        <v>1</v>
      </c>
      <c r="E2649" s="52">
        <v>1</v>
      </c>
      <c r="F2649" s="52">
        <v>1</v>
      </c>
      <c r="G2649" s="52">
        <v>1</v>
      </c>
    </row>
    <row r="2650" spans="1:12">
      <c r="A2650" t="s">
        <v>484</v>
      </c>
      <c r="B2650" t="s">
        <v>62</v>
      </c>
      <c r="C2650" s="52">
        <v>1</v>
      </c>
      <c r="D2650" s="52">
        <v>1</v>
      </c>
      <c r="E2650" s="52">
        <v>1</v>
      </c>
      <c r="F2650" s="52">
        <v>1</v>
      </c>
      <c r="G2650" s="52">
        <v>1</v>
      </c>
    </row>
    <row r="2651" spans="1:12">
      <c r="A2651" t="s">
        <v>615</v>
      </c>
      <c r="B2651" t="s">
        <v>62</v>
      </c>
      <c r="C2651" s="52" t="s">
        <v>107</v>
      </c>
      <c r="D2651" s="52">
        <v>1</v>
      </c>
      <c r="E2651" s="52">
        <v>1</v>
      </c>
      <c r="F2651" s="52">
        <v>0</v>
      </c>
      <c r="G2651" s="52">
        <v>1</v>
      </c>
      <c r="L2651" t="s">
        <v>617</v>
      </c>
    </row>
    <row r="2652" spans="1:12">
      <c r="A2652" t="s">
        <v>558</v>
      </c>
      <c r="B2652" t="s">
        <v>62</v>
      </c>
      <c r="C2652" s="52" t="s">
        <v>107</v>
      </c>
      <c r="D2652" s="52" t="s">
        <v>107</v>
      </c>
      <c r="E2652" s="52" t="s">
        <v>107</v>
      </c>
      <c r="F2652" s="52" t="s">
        <v>107</v>
      </c>
      <c r="G2652" s="52">
        <v>1</v>
      </c>
      <c r="I2652" s="52" t="s">
        <v>2697</v>
      </c>
    </row>
    <row r="2653" spans="1:12">
      <c r="A2653" t="s">
        <v>561</v>
      </c>
      <c r="B2653" t="s">
        <v>79</v>
      </c>
      <c r="C2653" s="52">
        <v>1</v>
      </c>
      <c r="D2653" s="52">
        <v>1</v>
      </c>
      <c r="E2653" s="52">
        <v>1</v>
      </c>
      <c r="F2653" s="52">
        <v>1</v>
      </c>
      <c r="G2653" s="52">
        <v>1</v>
      </c>
    </row>
    <row r="2654" spans="1:12">
      <c r="A2654" t="s">
        <v>867</v>
      </c>
      <c r="B2654" t="s">
        <v>79</v>
      </c>
      <c r="C2654" s="52" t="s">
        <v>107</v>
      </c>
      <c r="D2654" s="52" t="s">
        <v>107</v>
      </c>
      <c r="E2654" s="52" t="s">
        <v>107</v>
      </c>
      <c r="F2654" s="52">
        <v>1</v>
      </c>
      <c r="G2654" s="52">
        <v>0</v>
      </c>
      <c r="J2654" t="s">
        <v>2698</v>
      </c>
    </row>
    <row r="2655" spans="1:12">
      <c r="A2655" t="s">
        <v>384</v>
      </c>
      <c r="B2655" t="s">
        <v>79</v>
      </c>
      <c r="C2655" s="52" t="s">
        <v>107</v>
      </c>
      <c r="D2655" s="52">
        <v>1</v>
      </c>
      <c r="E2655" s="52">
        <v>1</v>
      </c>
      <c r="F2655" s="52">
        <v>1</v>
      </c>
      <c r="G2655" s="52">
        <v>1</v>
      </c>
    </row>
    <row r="2656" spans="1:12">
      <c r="A2656" t="s">
        <v>562</v>
      </c>
      <c r="B2656" t="s">
        <v>79</v>
      </c>
      <c r="C2656" s="52">
        <v>1</v>
      </c>
      <c r="D2656" s="52">
        <v>1</v>
      </c>
      <c r="E2656" s="52">
        <v>0</v>
      </c>
      <c r="F2656" s="52">
        <v>0</v>
      </c>
      <c r="G2656" s="52">
        <v>0</v>
      </c>
    </row>
    <row r="2657" spans="1:12">
      <c r="A2657" t="s">
        <v>389</v>
      </c>
      <c r="B2657" t="s">
        <v>79</v>
      </c>
      <c r="C2657" s="52">
        <v>1</v>
      </c>
      <c r="D2657" s="52">
        <v>1</v>
      </c>
      <c r="E2657" s="52">
        <v>1</v>
      </c>
      <c r="F2657" s="52">
        <v>1</v>
      </c>
      <c r="G2657" s="52">
        <v>0</v>
      </c>
    </row>
    <row r="2658" spans="1:12">
      <c r="A2658" t="s">
        <v>506</v>
      </c>
      <c r="B2658" t="s">
        <v>79</v>
      </c>
      <c r="C2658" s="52" t="s">
        <v>107</v>
      </c>
      <c r="D2658" s="52" t="s">
        <v>107</v>
      </c>
      <c r="E2658" s="52">
        <v>1</v>
      </c>
      <c r="F2658" s="52">
        <v>1</v>
      </c>
      <c r="G2658" s="52">
        <v>0</v>
      </c>
      <c r="J2658" t="s">
        <v>2699</v>
      </c>
      <c r="K2658" t="s">
        <v>2700</v>
      </c>
    </row>
    <row r="2659" spans="1:12">
      <c r="A2659" t="s">
        <v>982</v>
      </c>
      <c r="B2659" t="s">
        <v>79</v>
      </c>
      <c r="C2659" s="52" t="s">
        <v>107</v>
      </c>
      <c r="D2659" s="52" t="s">
        <v>107</v>
      </c>
      <c r="E2659" s="52">
        <v>1</v>
      </c>
      <c r="F2659" s="52">
        <v>0</v>
      </c>
      <c r="G2659" s="52">
        <v>0</v>
      </c>
      <c r="K2659" t="s">
        <v>2701</v>
      </c>
    </row>
    <row r="2660" spans="1:12">
      <c r="A2660" t="s">
        <v>399</v>
      </c>
      <c r="B2660" t="s">
        <v>79</v>
      </c>
      <c r="C2660" s="52">
        <v>1</v>
      </c>
      <c r="D2660" s="52">
        <v>1</v>
      </c>
      <c r="E2660" s="52">
        <v>1</v>
      </c>
      <c r="F2660" s="52">
        <v>1</v>
      </c>
      <c r="G2660" s="52">
        <v>1</v>
      </c>
    </row>
    <row r="2661" spans="1:12">
      <c r="A2661" t="s">
        <v>400</v>
      </c>
      <c r="B2661" t="s">
        <v>79</v>
      </c>
      <c r="C2661" s="52">
        <v>1</v>
      </c>
      <c r="D2661" s="52">
        <v>1</v>
      </c>
      <c r="E2661" s="52">
        <v>1</v>
      </c>
      <c r="F2661" s="52">
        <v>1</v>
      </c>
      <c r="G2661" s="52">
        <v>1</v>
      </c>
    </row>
    <row r="2662" spans="1:12">
      <c r="A2662" t="s">
        <v>403</v>
      </c>
      <c r="B2662" t="s">
        <v>79</v>
      </c>
      <c r="C2662" s="52">
        <v>1</v>
      </c>
      <c r="D2662" s="52">
        <v>1</v>
      </c>
      <c r="E2662" s="52">
        <v>1</v>
      </c>
      <c r="F2662" s="52">
        <v>1</v>
      </c>
      <c r="G2662" s="52">
        <v>0</v>
      </c>
    </row>
    <row r="2663" spans="1:12">
      <c r="A2663" t="s">
        <v>408</v>
      </c>
      <c r="B2663" t="s">
        <v>79</v>
      </c>
      <c r="C2663" s="52">
        <v>1</v>
      </c>
      <c r="D2663" s="52">
        <v>1</v>
      </c>
      <c r="E2663" s="52">
        <v>1</v>
      </c>
      <c r="F2663" s="52">
        <v>1</v>
      </c>
      <c r="G2663" s="52">
        <v>1</v>
      </c>
    </row>
    <row r="2664" spans="1:12">
      <c r="A2664" t="s">
        <v>701</v>
      </c>
      <c r="B2664" t="s">
        <v>79</v>
      </c>
      <c r="C2664" s="52" t="s">
        <v>107</v>
      </c>
      <c r="D2664" s="52" t="s">
        <v>107</v>
      </c>
      <c r="E2664" s="52" t="s">
        <v>107</v>
      </c>
      <c r="F2664" s="52">
        <v>1</v>
      </c>
      <c r="G2664" s="52">
        <v>0</v>
      </c>
      <c r="J2664" t="s">
        <v>2702</v>
      </c>
      <c r="L2664" t="s">
        <v>2703</v>
      </c>
    </row>
    <row r="2665" spans="1:12">
      <c r="A2665" s="34" t="s">
        <v>409</v>
      </c>
      <c r="B2665" t="s">
        <v>79</v>
      </c>
      <c r="C2665" s="52">
        <v>1</v>
      </c>
      <c r="D2665" s="52">
        <v>1</v>
      </c>
      <c r="E2665" s="52">
        <v>0</v>
      </c>
      <c r="F2665" s="52">
        <v>0</v>
      </c>
      <c r="G2665" s="52">
        <v>0</v>
      </c>
    </row>
    <row r="2666" spans="1:12">
      <c r="A2666" t="s">
        <v>515</v>
      </c>
      <c r="B2666" t="s">
        <v>79</v>
      </c>
      <c r="C2666" s="52" t="s">
        <v>107</v>
      </c>
      <c r="D2666" s="52">
        <v>1</v>
      </c>
      <c r="E2666" s="52">
        <v>1</v>
      </c>
      <c r="F2666" s="52">
        <v>1</v>
      </c>
      <c r="G2666" s="52">
        <v>1</v>
      </c>
    </row>
    <row r="2667" spans="1:12">
      <c r="A2667" t="s">
        <v>1494</v>
      </c>
      <c r="B2667" t="s">
        <v>79</v>
      </c>
      <c r="C2667" s="52" t="s">
        <v>107</v>
      </c>
      <c r="D2667" s="52">
        <v>1</v>
      </c>
      <c r="E2667" s="52">
        <v>1</v>
      </c>
      <c r="F2667" s="52">
        <v>1</v>
      </c>
      <c r="G2667" s="52">
        <v>1</v>
      </c>
      <c r="J2667" t="s">
        <v>2704</v>
      </c>
      <c r="K2667" t="s">
        <v>2705</v>
      </c>
    </row>
    <row r="2668" spans="1:12">
      <c r="A2668" t="s">
        <v>709</v>
      </c>
      <c r="B2668" t="s">
        <v>79</v>
      </c>
      <c r="C2668" s="52">
        <v>1</v>
      </c>
      <c r="D2668" s="52">
        <v>1</v>
      </c>
      <c r="E2668" s="52">
        <v>1</v>
      </c>
      <c r="F2668" s="52">
        <v>1</v>
      </c>
      <c r="G2668" s="52">
        <v>1</v>
      </c>
    </row>
    <row r="2669" spans="1:12">
      <c r="A2669" t="s">
        <v>711</v>
      </c>
      <c r="B2669" t="s">
        <v>79</v>
      </c>
      <c r="C2669" s="52">
        <v>1</v>
      </c>
      <c r="D2669" s="52">
        <v>1</v>
      </c>
      <c r="E2669" s="52">
        <v>1</v>
      </c>
      <c r="F2669" s="52">
        <v>1</v>
      </c>
      <c r="G2669" s="52">
        <v>1</v>
      </c>
    </row>
    <row r="2670" spans="1:12">
      <c r="A2670" t="s">
        <v>416</v>
      </c>
      <c r="B2670" t="s">
        <v>79</v>
      </c>
      <c r="C2670" s="52">
        <v>1</v>
      </c>
      <c r="D2670" s="52">
        <v>1</v>
      </c>
      <c r="E2670" s="52">
        <v>1</v>
      </c>
      <c r="F2670" s="52">
        <v>1</v>
      </c>
      <c r="G2670" s="52">
        <v>1</v>
      </c>
      <c r="J2670" t="s">
        <v>2706</v>
      </c>
      <c r="K2670" t="s">
        <v>2707</v>
      </c>
      <c r="L2670" t="s">
        <v>2708</v>
      </c>
    </row>
    <row r="2671" spans="1:12">
      <c r="A2671" t="s">
        <v>419</v>
      </c>
      <c r="B2671" t="s">
        <v>79</v>
      </c>
      <c r="C2671" s="52">
        <v>1</v>
      </c>
      <c r="D2671" s="52">
        <v>1</v>
      </c>
      <c r="E2671" s="52">
        <v>1</v>
      </c>
      <c r="F2671" s="52">
        <v>1</v>
      </c>
      <c r="G2671" s="52">
        <v>1</v>
      </c>
      <c r="K2671" t="s">
        <v>2709</v>
      </c>
    </row>
    <row r="2672" spans="1:12">
      <c r="A2672" t="s">
        <v>421</v>
      </c>
      <c r="B2672" t="s">
        <v>79</v>
      </c>
      <c r="C2672" s="52">
        <v>1</v>
      </c>
      <c r="D2672" s="52">
        <v>1</v>
      </c>
      <c r="E2672" s="52">
        <v>1</v>
      </c>
      <c r="F2672" s="52">
        <v>1</v>
      </c>
      <c r="G2672" s="52">
        <v>0</v>
      </c>
    </row>
    <row r="2673" spans="1:12">
      <c r="A2673" t="s">
        <v>422</v>
      </c>
      <c r="B2673" t="s">
        <v>79</v>
      </c>
      <c r="C2673" s="52">
        <v>1</v>
      </c>
      <c r="D2673" s="52">
        <v>1</v>
      </c>
      <c r="E2673" s="52">
        <v>0</v>
      </c>
      <c r="F2673" s="52">
        <v>1</v>
      </c>
      <c r="G2673" s="52">
        <v>1</v>
      </c>
    </row>
    <row r="2674" spans="1:12">
      <c r="A2674" t="s">
        <v>881</v>
      </c>
      <c r="B2674" t="s">
        <v>79</v>
      </c>
      <c r="C2674" s="52" t="s">
        <v>107</v>
      </c>
      <c r="D2674" s="52">
        <v>1</v>
      </c>
      <c r="E2674" s="52">
        <v>1</v>
      </c>
      <c r="F2674" s="52">
        <v>1</v>
      </c>
      <c r="G2674" s="52">
        <v>1</v>
      </c>
      <c r="K2674" t="s">
        <v>2710</v>
      </c>
    </row>
    <row r="2675" spans="1:12">
      <c r="A2675" t="s">
        <v>719</v>
      </c>
      <c r="B2675" t="s">
        <v>79</v>
      </c>
      <c r="C2675" s="52" t="s">
        <v>107</v>
      </c>
      <c r="D2675" s="52" t="s">
        <v>107</v>
      </c>
      <c r="E2675" s="52">
        <v>1</v>
      </c>
      <c r="F2675" s="52">
        <v>0</v>
      </c>
      <c r="G2675" s="52">
        <v>0</v>
      </c>
      <c r="K2675" t="s">
        <v>2711</v>
      </c>
    </row>
    <row r="2676" spans="1:12">
      <c r="A2676" t="s">
        <v>424</v>
      </c>
      <c r="B2676" t="s">
        <v>79</v>
      </c>
      <c r="C2676" s="52">
        <v>1</v>
      </c>
      <c r="D2676" s="52">
        <v>1</v>
      </c>
      <c r="E2676" s="52">
        <v>1</v>
      </c>
      <c r="F2676" s="52">
        <v>1</v>
      </c>
      <c r="G2676" s="52">
        <v>1</v>
      </c>
    </row>
    <row r="2677" spans="1:12">
      <c r="A2677" t="s">
        <v>529</v>
      </c>
      <c r="B2677" t="s">
        <v>79</v>
      </c>
      <c r="C2677" s="52">
        <v>1</v>
      </c>
      <c r="D2677" s="52">
        <v>1</v>
      </c>
      <c r="E2677" s="52">
        <v>1</v>
      </c>
      <c r="F2677" s="52">
        <v>1</v>
      </c>
      <c r="G2677" s="52">
        <v>1</v>
      </c>
    </row>
    <row r="2678" spans="1:12">
      <c r="A2678" t="s">
        <v>435</v>
      </c>
      <c r="B2678" t="s">
        <v>79</v>
      </c>
      <c r="C2678" s="52">
        <v>1</v>
      </c>
      <c r="D2678" s="52">
        <v>1</v>
      </c>
      <c r="E2678" s="52">
        <v>1</v>
      </c>
      <c r="F2678" s="52">
        <v>1</v>
      </c>
      <c r="G2678" s="52">
        <v>1</v>
      </c>
      <c r="I2678" s="52" t="s">
        <v>1455</v>
      </c>
      <c r="J2678" t="s">
        <v>2712</v>
      </c>
      <c r="K2678" t="s">
        <v>2713</v>
      </c>
      <c r="L2678" t="s">
        <v>1811</v>
      </c>
    </row>
    <row r="2679" spans="1:12">
      <c r="A2679" t="s">
        <v>2525</v>
      </c>
      <c r="B2679" t="s">
        <v>79</v>
      </c>
      <c r="C2679" s="52">
        <v>1</v>
      </c>
      <c r="D2679" s="52">
        <v>1</v>
      </c>
      <c r="E2679" s="52">
        <v>1</v>
      </c>
      <c r="F2679" s="52">
        <v>1</v>
      </c>
      <c r="G2679" s="52">
        <v>1</v>
      </c>
    </row>
    <row r="2680" spans="1:12">
      <c r="A2680" t="s">
        <v>887</v>
      </c>
      <c r="B2680" t="s">
        <v>79</v>
      </c>
      <c r="C2680" s="52">
        <v>1</v>
      </c>
      <c r="D2680" s="52">
        <v>1</v>
      </c>
      <c r="E2680" s="52">
        <v>1</v>
      </c>
      <c r="F2680" s="52">
        <v>1</v>
      </c>
      <c r="G2680" s="52">
        <v>1</v>
      </c>
      <c r="K2680" t="s">
        <v>2714</v>
      </c>
    </row>
    <row r="2681" spans="1:12">
      <c r="A2681" t="s">
        <v>440</v>
      </c>
      <c r="B2681" t="s">
        <v>79</v>
      </c>
      <c r="C2681" s="52">
        <v>1</v>
      </c>
      <c r="D2681" s="52">
        <v>1</v>
      </c>
      <c r="E2681" s="52">
        <v>1</v>
      </c>
      <c r="F2681" s="52">
        <v>1</v>
      </c>
      <c r="G2681" s="52">
        <v>1</v>
      </c>
      <c r="J2681" t="s">
        <v>2715</v>
      </c>
      <c r="K2681" t="s">
        <v>2716</v>
      </c>
      <c r="L2681" t="s">
        <v>2717</v>
      </c>
    </row>
    <row r="2682" spans="1:12">
      <c r="A2682" t="s">
        <v>446</v>
      </c>
      <c r="B2682" t="s">
        <v>79</v>
      </c>
      <c r="C2682" s="52">
        <v>1</v>
      </c>
      <c r="D2682" s="52">
        <v>1</v>
      </c>
      <c r="E2682" s="52">
        <v>1</v>
      </c>
      <c r="F2682" s="52">
        <v>1</v>
      </c>
      <c r="G2682" s="52">
        <v>1</v>
      </c>
    </row>
    <row r="2683" spans="1:12">
      <c r="A2683" t="s">
        <v>447</v>
      </c>
      <c r="B2683" t="s">
        <v>79</v>
      </c>
      <c r="C2683" s="52">
        <v>1</v>
      </c>
      <c r="D2683" s="52">
        <v>0</v>
      </c>
      <c r="E2683" s="52">
        <v>1</v>
      </c>
      <c r="F2683" s="52">
        <v>1</v>
      </c>
      <c r="G2683" s="52">
        <v>0</v>
      </c>
    </row>
    <row r="2684" spans="1:12">
      <c r="A2684" t="s">
        <v>589</v>
      </c>
      <c r="B2684" t="s">
        <v>79</v>
      </c>
      <c r="C2684" s="52">
        <v>1</v>
      </c>
      <c r="D2684" s="52">
        <v>0</v>
      </c>
      <c r="E2684" s="52">
        <v>0</v>
      </c>
      <c r="F2684" s="52">
        <v>0</v>
      </c>
      <c r="G2684" s="52">
        <v>1</v>
      </c>
    </row>
    <row r="2685" spans="1:12">
      <c r="A2685" t="s">
        <v>1025</v>
      </c>
      <c r="B2685" t="s">
        <v>79</v>
      </c>
      <c r="C2685" s="52">
        <v>1</v>
      </c>
      <c r="D2685" s="52">
        <v>1</v>
      </c>
      <c r="E2685" s="52">
        <v>1</v>
      </c>
      <c r="F2685" s="52">
        <v>1</v>
      </c>
      <c r="G2685" s="52">
        <v>1</v>
      </c>
    </row>
    <row r="2686" spans="1:12">
      <c r="A2686" t="s">
        <v>1772</v>
      </c>
      <c r="B2686" t="s">
        <v>79</v>
      </c>
      <c r="C2686" s="52">
        <v>1</v>
      </c>
      <c r="D2686" s="52">
        <v>0</v>
      </c>
      <c r="E2686" s="52">
        <v>0</v>
      </c>
      <c r="F2686" s="52">
        <v>0</v>
      </c>
      <c r="G2686" s="52">
        <v>0</v>
      </c>
    </row>
    <row r="2687" spans="1:12">
      <c r="A2687" t="s">
        <v>2223</v>
      </c>
      <c r="B2687" t="s">
        <v>79</v>
      </c>
      <c r="C2687" s="52">
        <v>1</v>
      </c>
      <c r="D2687" s="52">
        <v>0</v>
      </c>
      <c r="E2687" s="52">
        <v>0</v>
      </c>
      <c r="F2687" s="52">
        <v>0</v>
      </c>
      <c r="G2687" s="52">
        <v>0</v>
      </c>
    </row>
    <row r="2688" spans="1:12">
      <c r="A2688" t="s">
        <v>537</v>
      </c>
      <c r="B2688" t="s">
        <v>79</v>
      </c>
      <c r="C2688" s="52">
        <v>1</v>
      </c>
      <c r="D2688" s="52">
        <v>1</v>
      </c>
      <c r="E2688" s="52">
        <v>1</v>
      </c>
      <c r="F2688" s="52">
        <v>1</v>
      </c>
      <c r="G2688" s="52">
        <v>1</v>
      </c>
    </row>
    <row r="2689" spans="1:12">
      <c r="A2689" t="s">
        <v>450</v>
      </c>
      <c r="B2689" t="s">
        <v>79</v>
      </c>
      <c r="C2689" s="52" t="s">
        <v>107</v>
      </c>
      <c r="D2689" s="52" t="s">
        <v>107</v>
      </c>
      <c r="E2689" s="52">
        <v>1</v>
      </c>
      <c r="F2689" s="52">
        <v>0</v>
      </c>
      <c r="G2689" s="52">
        <v>0</v>
      </c>
      <c r="K2689" t="s">
        <v>2718</v>
      </c>
    </row>
    <row r="2690" spans="1:12">
      <c r="A2690" t="s">
        <v>452</v>
      </c>
      <c r="B2690" t="s">
        <v>79</v>
      </c>
      <c r="C2690" s="52">
        <v>1</v>
      </c>
      <c r="D2690" s="52">
        <v>1</v>
      </c>
      <c r="E2690" s="52">
        <v>1</v>
      </c>
      <c r="F2690" s="52">
        <v>1</v>
      </c>
      <c r="G2690" s="52">
        <v>1</v>
      </c>
    </row>
    <row r="2691" spans="1:12">
      <c r="A2691" t="s">
        <v>454</v>
      </c>
      <c r="B2691" t="s">
        <v>79</v>
      </c>
      <c r="C2691" s="52">
        <v>1</v>
      </c>
      <c r="D2691" s="52">
        <v>1</v>
      </c>
      <c r="E2691" s="52">
        <v>1</v>
      </c>
      <c r="F2691" s="52">
        <v>1</v>
      </c>
      <c r="G2691" s="52">
        <v>1</v>
      </c>
    </row>
    <row r="2692" spans="1:12">
      <c r="A2692" t="s">
        <v>540</v>
      </c>
      <c r="B2692" t="s">
        <v>79</v>
      </c>
      <c r="C2692" s="52" t="s">
        <v>107</v>
      </c>
      <c r="D2692" s="52">
        <v>1</v>
      </c>
      <c r="E2692" s="52">
        <v>0</v>
      </c>
      <c r="F2692" s="52">
        <v>1</v>
      </c>
      <c r="G2692" s="52">
        <v>0</v>
      </c>
    </row>
    <row r="2693" spans="1:12">
      <c r="A2693" t="s">
        <v>740</v>
      </c>
      <c r="B2693" t="s">
        <v>79</v>
      </c>
      <c r="C2693" s="52" t="s">
        <v>107</v>
      </c>
      <c r="D2693" s="52">
        <v>1</v>
      </c>
      <c r="E2693" s="52">
        <v>1</v>
      </c>
      <c r="F2693" s="52">
        <v>1</v>
      </c>
      <c r="G2693" s="52">
        <v>1</v>
      </c>
      <c r="L2693" t="s">
        <v>741</v>
      </c>
    </row>
    <row r="2694" spans="1:12">
      <c r="A2694" t="s">
        <v>541</v>
      </c>
      <c r="B2694" t="s">
        <v>79</v>
      </c>
      <c r="C2694" s="52" t="s">
        <v>107</v>
      </c>
      <c r="D2694" s="52">
        <v>1</v>
      </c>
      <c r="E2694" s="52">
        <v>0</v>
      </c>
      <c r="F2694" s="52">
        <v>0</v>
      </c>
      <c r="G2694" s="52">
        <v>0</v>
      </c>
    </row>
    <row r="2695" spans="1:12">
      <c r="A2695" t="s">
        <v>742</v>
      </c>
      <c r="B2695" t="s">
        <v>79</v>
      </c>
      <c r="C2695" s="52" t="s">
        <v>107</v>
      </c>
      <c r="D2695" s="52">
        <v>1</v>
      </c>
      <c r="E2695" s="52">
        <v>1</v>
      </c>
      <c r="F2695" s="52">
        <v>1</v>
      </c>
      <c r="G2695" s="52">
        <v>0</v>
      </c>
    </row>
    <row r="2696" spans="1:12">
      <c r="A2696" t="s">
        <v>896</v>
      </c>
      <c r="B2696" t="s">
        <v>79</v>
      </c>
      <c r="C2696" s="52" t="s">
        <v>107</v>
      </c>
      <c r="D2696" s="52">
        <v>1</v>
      </c>
      <c r="E2696" s="52">
        <v>1</v>
      </c>
      <c r="F2696" s="52">
        <v>0</v>
      </c>
      <c r="G2696" s="52">
        <v>0</v>
      </c>
    </row>
    <row r="2697" spans="1:12">
      <c r="A2697" t="s">
        <v>745</v>
      </c>
      <c r="B2697" t="s">
        <v>79</v>
      </c>
      <c r="C2697" s="52" t="s">
        <v>107</v>
      </c>
      <c r="D2697" s="52">
        <v>1</v>
      </c>
      <c r="E2697" s="52">
        <v>1</v>
      </c>
      <c r="F2697" s="52">
        <v>0</v>
      </c>
      <c r="G2697" s="52">
        <v>0</v>
      </c>
    </row>
    <row r="2698" spans="1:12">
      <c r="A2698" t="s">
        <v>838</v>
      </c>
      <c r="B2698" t="s">
        <v>79</v>
      </c>
      <c r="C2698" s="52">
        <v>1</v>
      </c>
      <c r="D2698" s="52">
        <v>1</v>
      </c>
      <c r="E2698" s="52">
        <v>1</v>
      </c>
      <c r="F2698" s="52">
        <v>1</v>
      </c>
      <c r="G2698" s="52">
        <v>1</v>
      </c>
    </row>
    <row r="2699" spans="1:12">
      <c r="A2699" t="s">
        <v>456</v>
      </c>
      <c r="B2699" t="s">
        <v>79</v>
      </c>
      <c r="C2699" s="52" t="s">
        <v>107</v>
      </c>
      <c r="D2699" s="52">
        <v>1</v>
      </c>
      <c r="E2699" s="52">
        <v>1</v>
      </c>
      <c r="F2699" s="52">
        <v>1</v>
      </c>
      <c r="G2699" s="52">
        <v>0</v>
      </c>
    </row>
    <row r="2700" spans="1:12">
      <c r="A2700" t="s">
        <v>465</v>
      </c>
      <c r="B2700" t="s">
        <v>79</v>
      </c>
      <c r="C2700" s="52">
        <v>1</v>
      </c>
      <c r="D2700" s="52">
        <v>1</v>
      </c>
      <c r="E2700" s="52">
        <v>1</v>
      </c>
      <c r="F2700" s="52">
        <v>1</v>
      </c>
      <c r="G2700" s="52">
        <v>1</v>
      </c>
      <c r="L2700" t="s">
        <v>607</v>
      </c>
    </row>
    <row r="2701" spans="1:12">
      <c r="A2701" t="s">
        <v>544</v>
      </c>
      <c r="B2701" t="s">
        <v>79</v>
      </c>
      <c r="C2701" s="52">
        <v>1</v>
      </c>
      <c r="D2701" s="52">
        <v>1</v>
      </c>
      <c r="E2701" s="52">
        <v>0</v>
      </c>
      <c r="F2701" s="52">
        <v>1</v>
      </c>
      <c r="G2701" s="52">
        <v>1</v>
      </c>
    </row>
    <row r="2702" spans="1:12">
      <c r="A2702" t="s">
        <v>468</v>
      </c>
      <c r="B2702" t="s">
        <v>79</v>
      </c>
      <c r="C2702" s="52" t="s">
        <v>107</v>
      </c>
      <c r="D2702" s="52">
        <v>1</v>
      </c>
      <c r="E2702" s="52">
        <v>1</v>
      </c>
      <c r="F2702" s="52">
        <v>0</v>
      </c>
      <c r="G2702" s="52">
        <v>0</v>
      </c>
    </row>
    <row r="2703" spans="1:12">
      <c r="A2703" t="s">
        <v>663</v>
      </c>
      <c r="B2703" t="s">
        <v>79</v>
      </c>
      <c r="C2703" s="52">
        <v>1</v>
      </c>
      <c r="D2703" s="52">
        <v>1</v>
      </c>
      <c r="E2703" s="52">
        <v>1</v>
      </c>
      <c r="F2703" s="52">
        <v>0</v>
      </c>
      <c r="G2703" s="52">
        <v>0</v>
      </c>
      <c r="K2703" t="s">
        <v>2719</v>
      </c>
    </row>
    <row r="2704" spans="1:12">
      <c r="A2704" t="s">
        <v>664</v>
      </c>
      <c r="B2704" t="s">
        <v>79</v>
      </c>
      <c r="C2704" s="52" t="s">
        <v>107</v>
      </c>
      <c r="D2704" s="52" t="s">
        <v>107</v>
      </c>
      <c r="E2704" s="52">
        <v>1</v>
      </c>
      <c r="F2704" s="52">
        <v>1</v>
      </c>
      <c r="G2704" s="52">
        <v>1</v>
      </c>
      <c r="K2704" t="s">
        <v>2720</v>
      </c>
    </row>
    <row r="2705" spans="1:12">
      <c r="A2705" t="s">
        <v>546</v>
      </c>
      <c r="B2705" t="s">
        <v>79</v>
      </c>
      <c r="C2705" s="52">
        <v>1</v>
      </c>
      <c r="D2705" s="52">
        <v>1</v>
      </c>
      <c r="E2705" s="52">
        <v>1</v>
      </c>
      <c r="F2705" s="52">
        <v>1</v>
      </c>
      <c r="G2705" s="52">
        <v>0</v>
      </c>
    </row>
    <row r="2706" spans="1:12">
      <c r="A2706" t="s">
        <v>666</v>
      </c>
      <c r="B2706" t="s">
        <v>79</v>
      </c>
      <c r="C2706" s="52">
        <v>1</v>
      </c>
      <c r="D2706" s="52">
        <v>1</v>
      </c>
      <c r="E2706" s="52">
        <v>1</v>
      </c>
      <c r="F2706" s="52">
        <v>1</v>
      </c>
      <c r="G2706" s="52">
        <v>1</v>
      </c>
      <c r="K2706" t="s">
        <v>2721</v>
      </c>
    </row>
    <row r="2707" spans="1:12">
      <c r="A2707" t="s">
        <v>549</v>
      </c>
      <c r="B2707" t="s">
        <v>79</v>
      </c>
      <c r="C2707" s="52">
        <v>1</v>
      </c>
      <c r="D2707" s="52">
        <v>0</v>
      </c>
      <c r="E2707" s="52">
        <v>1</v>
      </c>
      <c r="F2707" s="52">
        <v>1</v>
      </c>
      <c r="G2707" s="52">
        <v>1</v>
      </c>
    </row>
    <row r="2708" spans="1:12">
      <c r="A2708" t="s">
        <v>911</v>
      </c>
      <c r="B2708" t="s">
        <v>79</v>
      </c>
      <c r="C2708" s="52">
        <v>1</v>
      </c>
      <c r="D2708" s="52">
        <v>1</v>
      </c>
      <c r="E2708" s="52">
        <v>1</v>
      </c>
      <c r="F2708" s="52">
        <v>1</v>
      </c>
      <c r="G2708" s="52">
        <v>1</v>
      </c>
      <c r="K2708" t="s">
        <v>2722</v>
      </c>
    </row>
    <row r="2709" spans="1:12">
      <c r="A2709" t="s">
        <v>764</v>
      </c>
      <c r="B2709" t="s">
        <v>79</v>
      </c>
      <c r="C2709" s="52" t="s">
        <v>107</v>
      </c>
      <c r="D2709" s="52">
        <v>1</v>
      </c>
      <c r="E2709" s="52">
        <v>1</v>
      </c>
      <c r="F2709" s="52">
        <v>1</v>
      </c>
      <c r="G2709" s="52">
        <v>0</v>
      </c>
      <c r="K2709" t="s">
        <v>2723</v>
      </c>
    </row>
    <row r="2710" spans="1:12">
      <c r="A2710" t="s">
        <v>475</v>
      </c>
      <c r="B2710" t="s">
        <v>79</v>
      </c>
      <c r="C2710" s="52">
        <v>1</v>
      </c>
      <c r="D2710" s="52">
        <v>1</v>
      </c>
      <c r="E2710" s="52">
        <v>1</v>
      </c>
      <c r="F2710" s="52">
        <v>1</v>
      </c>
      <c r="G2710" s="52">
        <v>1</v>
      </c>
    </row>
    <row r="2711" spans="1:12">
      <c r="A2711" t="s">
        <v>477</v>
      </c>
      <c r="B2711" t="s">
        <v>79</v>
      </c>
      <c r="C2711" s="52">
        <v>1</v>
      </c>
      <c r="D2711" s="52">
        <v>1</v>
      </c>
      <c r="E2711" s="52">
        <v>1</v>
      </c>
      <c r="F2711" s="52">
        <v>0</v>
      </c>
      <c r="G2711" s="52">
        <v>1</v>
      </c>
    </row>
    <row r="2712" spans="1:12">
      <c r="A2712" t="s">
        <v>555</v>
      </c>
      <c r="B2712" t="s">
        <v>79</v>
      </c>
      <c r="C2712" s="52" t="s">
        <v>107</v>
      </c>
      <c r="D2712" s="52" t="s">
        <v>107</v>
      </c>
      <c r="E2712" s="52">
        <v>1</v>
      </c>
      <c r="F2712" s="52">
        <v>0</v>
      </c>
      <c r="G2712" s="52">
        <v>0</v>
      </c>
      <c r="K2712" t="s">
        <v>2724</v>
      </c>
    </row>
    <row r="2713" spans="1:12">
      <c r="A2713" t="s">
        <v>671</v>
      </c>
      <c r="B2713" t="s">
        <v>79</v>
      </c>
      <c r="C2713" s="52">
        <v>1</v>
      </c>
      <c r="D2713" s="52">
        <v>0</v>
      </c>
      <c r="E2713" s="52">
        <v>0</v>
      </c>
      <c r="F2713" s="52">
        <v>1</v>
      </c>
      <c r="G2713" s="52">
        <v>1</v>
      </c>
    </row>
    <row r="2714" spans="1:12">
      <c r="A2714" t="s">
        <v>480</v>
      </c>
      <c r="B2714" t="s">
        <v>79</v>
      </c>
      <c r="C2714" s="52">
        <v>1</v>
      </c>
      <c r="D2714" s="52">
        <v>1</v>
      </c>
      <c r="E2714" s="52">
        <v>1</v>
      </c>
      <c r="F2714" s="52">
        <v>1</v>
      </c>
      <c r="G2714" s="52">
        <v>1</v>
      </c>
      <c r="I2714" s="52" t="s">
        <v>2369</v>
      </c>
      <c r="L2714" t="s">
        <v>481</v>
      </c>
    </row>
    <row r="2715" spans="1:12">
      <c r="A2715" t="s">
        <v>484</v>
      </c>
      <c r="B2715" t="s">
        <v>79</v>
      </c>
      <c r="C2715" s="52" t="s">
        <v>107</v>
      </c>
      <c r="D2715" s="52">
        <v>1</v>
      </c>
      <c r="E2715" s="52">
        <v>1</v>
      </c>
      <c r="F2715" s="52">
        <v>1</v>
      </c>
      <c r="G2715" s="52">
        <v>0</v>
      </c>
    </row>
    <row r="2716" spans="1:12">
      <c r="A2716" t="s">
        <v>1977</v>
      </c>
      <c r="B2716" t="s">
        <v>79</v>
      </c>
      <c r="C2716" s="52" t="s">
        <v>107</v>
      </c>
      <c r="D2716" s="52">
        <v>1</v>
      </c>
      <c r="E2716" s="52">
        <v>0</v>
      </c>
      <c r="F2716" s="52">
        <v>0</v>
      </c>
      <c r="G2716" s="52">
        <v>0</v>
      </c>
    </row>
    <row r="2717" spans="1:12">
      <c r="A2717" t="s">
        <v>558</v>
      </c>
      <c r="B2717" t="s">
        <v>79</v>
      </c>
      <c r="C2717" s="52" t="s">
        <v>107</v>
      </c>
      <c r="D2717" s="52" t="s">
        <v>107</v>
      </c>
      <c r="E2717" s="52">
        <v>1</v>
      </c>
      <c r="F2717" s="52">
        <v>0</v>
      </c>
      <c r="G2717" s="52">
        <v>0</v>
      </c>
      <c r="K2717" t="s">
        <v>2725</v>
      </c>
    </row>
    <row r="2718" spans="1:12">
      <c r="A2718" t="s">
        <v>485</v>
      </c>
      <c r="B2718" t="s">
        <v>79</v>
      </c>
      <c r="C2718" s="52" t="s">
        <v>107</v>
      </c>
      <c r="D2718" s="52" t="s">
        <v>107</v>
      </c>
      <c r="E2718" s="52">
        <v>1</v>
      </c>
      <c r="F2718" s="52">
        <v>1</v>
      </c>
      <c r="G2718" s="52">
        <v>1</v>
      </c>
      <c r="K2718" t="s">
        <v>2726</v>
      </c>
    </row>
    <row r="2719" spans="1:12">
      <c r="A2719" t="s">
        <v>1166</v>
      </c>
      <c r="B2719" t="s">
        <v>79</v>
      </c>
      <c r="C2719" s="52" t="s">
        <v>107</v>
      </c>
      <c r="D2719" s="52" t="s">
        <v>107</v>
      </c>
      <c r="E2719" s="52">
        <v>1</v>
      </c>
      <c r="F2719" s="52">
        <v>0</v>
      </c>
      <c r="G2719" s="52">
        <v>0</v>
      </c>
      <c r="K2719" t="s">
        <v>2727</v>
      </c>
    </row>
    <row r="2720" spans="1:12">
      <c r="A2720" t="s">
        <v>488</v>
      </c>
      <c r="B2720" t="s">
        <v>79</v>
      </c>
      <c r="C2720" s="52" t="s">
        <v>107</v>
      </c>
      <c r="D2720" s="52">
        <v>1</v>
      </c>
      <c r="E2720" s="52">
        <v>1</v>
      </c>
      <c r="F2720" s="52">
        <v>1</v>
      </c>
      <c r="G2720" s="52">
        <v>1</v>
      </c>
      <c r="K2720" t="s">
        <v>2728</v>
      </c>
    </row>
    <row r="2721" spans="1:12">
      <c r="A2721" t="s">
        <v>561</v>
      </c>
      <c r="B2721" t="s">
        <v>64</v>
      </c>
      <c r="C2721" s="52" t="s">
        <v>107</v>
      </c>
      <c r="D2721" s="52">
        <v>1</v>
      </c>
      <c r="E2721" s="52">
        <v>1</v>
      </c>
      <c r="F2721" s="52">
        <v>1</v>
      </c>
      <c r="G2721" s="52">
        <v>1</v>
      </c>
      <c r="K2721" t="s">
        <v>2729</v>
      </c>
    </row>
    <row r="2722" spans="1:12">
      <c r="A2722" t="s">
        <v>384</v>
      </c>
      <c r="B2722" t="s">
        <v>64</v>
      </c>
      <c r="C2722" s="52">
        <v>1</v>
      </c>
      <c r="D2722" s="52">
        <v>1</v>
      </c>
      <c r="E2722" s="52">
        <v>1</v>
      </c>
      <c r="F2722" s="52">
        <v>1</v>
      </c>
      <c r="G2722" s="52">
        <v>0</v>
      </c>
    </row>
    <row r="2723" spans="1:12">
      <c r="A2723" t="s">
        <v>685</v>
      </c>
      <c r="B2723" t="s">
        <v>64</v>
      </c>
      <c r="C2723" s="52" t="s">
        <v>107</v>
      </c>
      <c r="D2723" s="52" t="s">
        <v>107</v>
      </c>
      <c r="E2723" s="52">
        <v>1</v>
      </c>
      <c r="F2723" s="52">
        <v>1</v>
      </c>
      <c r="G2723" s="52">
        <v>1</v>
      </c>
      <c r="K2723" t="s">
        <v>2730</v>
      </c>
    </row>
    <row r="2724" spans="1:12">
      <c r="A2724" t="s">
        <v>385</v>
      </c>
      <c r="B2724" t="s">
        <v>64</v>
      </c>
      <c r="C2724" s="52">
        <v>1</v>
      </c>
      <c r="D2724" s="52">
        <v>1</v>
      </c>
      <c r="E2724" s="52">
        <v>1</v>
      </c>
      <c r="F2724" s="52">
        <v>1</v>
      </c>
      <c r="G2724" s="52">
        <v>1</v>
      </c>
    </row>
    <row r="2725" spans="1:12">
      <c r="A2725" t="s">
        <v>562</v>
      </c>
      <c r="B2725" t="s">
        <v>64</v>
      </c>
      <c r="C2725" s="52" t="s">
        <v>107</v>
      </c>
      <c r="D2725" s="52">
        <v>1</v>
      </c>
      <c r="E2725" s="52">
        <v>0</v>
      </c>
      <c r="F2725" s="52">
        <v>0</v>
      </c>
      <c r="G2725" s="52">
        <v>0</v>
      </c>
    </row>
    <row r="2726" spans="1:12">
      <c r="A2726" t="s">
        <v>389</v>
      </c>
      <c r="B2726" t="s">
        <v>64</v>
      </c>
      <c r="C2726" s="52">
        <v>1</v>
      </c>
      <c r="D2726" s="52">
        <v>1</v>
      </c>
      <c r="E2726" s="52">
        <v>1</v>
      </c>
      <c r="F2726" s="52">
        <v>0</v>
      </c>
      <c r="G2726" s="52">
        <v>0</v>
      </c>
      <c r="L2726" t="s">
        <v>2731</v>
      </c>
    </row>
    <row r="2727" spans="1:12">
      <c r="A2727" t="s">
        <v>2732</v>
      </c>
      <c r="B2727" t="s">
        <v>64</v>
      </c>
      <c r="C2727" s="52">
        <v>1</v>
      </c>
      <c r="D2727" s="52">
        <v>1</v>
      </c>
      <c r="E2727" s="52">
        <v>1</v>
      </c>
      <c r="F2727" s="52">
        <v>0</v>
      </c>
      <c r="G2727" s="52">
        <v>1</v>
      </c>
    </row>
    <row r="2728" spans="1:12">
      <c r="A2728" t="s">
        <v>2733</v>
      </c>
      <c r="B2728" t="s">
        <v>64</v>
      </c>
      <c r="C2728" s="52">
        <v>1</v>
      </c>
      <c r="D2728" s="52">
        <v>0</v>
      </c>
      <c r="E2728" s="52">
        <v>0</v>
      </c>
      <c r="F2728" s="52">
        <v>0</v>
      </c>
      <c r="G2728" s="52">
        <v>0</v>
      </c>
      <c r="L2728" t="s">
        <v>2731</v>
      </c>
    </row>
    <row r="2729" spans="1:12">
      <c r="A2729" t="s">
        <v>2734</v>
      </c>
      <c r="B2729" t="s">
        <v>64</v>
      </c>
      <c r="C2729" s="52">
        <v>1</v>
      </c>
      <c r="D2729" s="52">
        <v>0</v>
      </c>
      <c r="E2729" s="52">
        <v>0</v>
      </c>
      <c r="F2729" s="52">
        <v>0</v>
      </c>
      <c r="G2729" s="52">
        <v>0</v>
      </c>
    </row>
    <row r="2730" spans="1:12">
      <c r="A2730" t="s">
        <v>1356</v>
      </c>
      <c r="B2730" t="s">
        <v>64</v>
      </c>
      <c r="C2730" s="52">
        <v>1</v>
      </c>
      <c r="D2730" s="52">
        <v>1</v>
      </c>
      <c r="E2730" s="52">
        <v>1</v>
      </c>
      <c r="F2730" s="52">
        <v>1</v>
      </c>
      <c r="G2730" s="52">
        <v>1</v>
      </c>
    </row>
    <row r="2731" spans="1:12">
      <c r="A2731" t="s">
        <v>393</v>
      </c>
      <c r="B2731" t="s">
        <v>64</v>
      </c>
      <c r="C2731" s="52">
        <v>1</v>
      </c>
      <c r="D2731" s="52">
        <v>1</v>
      </c>
      <c r="E2731" s="52">
        <v>1</v>
      </c>
      <c r="F2731" s="52">
        <v>0</v>
      </c>
      <c r="G2731" s="52">
        <v>0</v>
      </c>
      <c r="L2731" t="s">
        <v>395</v>
      </c>
    </row>
    <row r="2732" spans="1:12">
      <c r="A2732" t="s">
        <v>396</v>
      </c>
      <c r="B2732" t="s">
        <v>64</v>
      </c>
      <c r="C2732" s="52" t="s">
        <v>107</v>
      </c>
      <c r="D2732" s="52">
        <v>1</v>
      </c>
      <c r="E2732" s="52">
        <v>1</v>
      </c>
      <c r="F2732" s="52">
        <v>1</v>
      </c>
      <c r="G2732" s="52">
        <v>0</v>
      </c>
      <c r="J2732" t="s">
        <v>2735</v>
      </c>
      <c r="K2732" t="s">
        <v>2736</v>
      </c>
    </row>
    <row r="2733" spans="1:12">
      <c r="A2733" t="s">
        <v>398</v>
      </c>
      <c r="B2733" t="s">
        <v>64</v>
      </c>
      <c r="C2733" s="52" t="s">
        <v>107</v>
      </c>
      <c r="D2733" s="52">
        <v>1</v>
      </c>
      <c r="E2733" s="52">
        <v>0</v>
      </c>
      <c r="F2733" s="52">
        <v>0</v>
      </c>
      <c r="G2733" s="52">
        <v>0</v>
      </c>
    </row>
    <row r="2734" spans="1:12">
      <c r="A2734" t="s">
        <v>399</v>
      </c>
      <c r="B2734" t="s">
        <v>64</v>
      </c>
      <c r="C2734" s="52" t="s">
        <v>107</v>
      </c>
      <c r="D2734" s="52">
        <v>1</v>
      </c>
      <c r="E2734" s="52">
        <v>1</v>
      </c>
      <c r="F2734" s="52">
        <v>1</v>
      </c>
      <c r="G2734" s="52">
        <v>1</v>
      </c>
    </row>
    <row r="2735" spans="1:12">
      <c r="A2735" t="s">
        <v>400</v>
      </c>
      <c r="B2735" t="s">
        <v>64</v>
      </c>
      <c r="C2735" s="52">
        <v>1</v>
      </c>
      <c r="D2735" s="52">
        <v>1</v>
      </c>
      <c r="E2735" s="52">
        <v>1</v>
      </c>
      <c r="F2735" s="52">
        <v>1</v>
      </c>
      <c r="G2735" s="52">
        <v>1</v>
      </c>
    </row>
    <row r="2736" spans="1:12">
      <c r="A2736" t="s">
        <v>403</v>
      </c>
      <c r="B2736" t="s">
        <v>64</v>
      </c>
      <c r="C2736" s="52" t="s">
        <v>107</v>
      </c>
      <c r="D2736" s="52" t="s">
        <v>107</v>
      </c>
      <c r="E2736" s="52" t="s">
        <v>107</v>
      </c>
      <c r="F2736" s="52" t="s">
        <v>107</v>
      </c>
      <c r="G2736" s="52">
        <v>1</v>
      </c>
    </row>
    <row r="2737" spans="1:12">
      <c r="A2737" t="s">
        <v>405</v>
      </c>
      <c r="B2737" t="s">
        <v>64</v>
      </c>
      <c r="C2737" s="52">
        <v>1</v>
      </c>
      <c r="D2737" s="52">
        <v>1</v>
      </c>
      <c r="E2737" s="52">
        <v>0</v>
      </c>
      <c r="F2737" s="52">
        <v>0</v>
      </c>
      <c r="G2737" s="52">
        <v>0</v>
      </c>
    </row>
    <row r="2738" spans="1:12">
      <c r="A2738" s="34" t="s">
        <v>409</v>
      </c>
      <c r="B2738" t="s">
        <v>64</v>
      </c>
      <c r="C2738" s="52" t="s">
        <v>107</v>
      </c>
      <c r="D2738" s="52">
        <v>1</v>
      </c>
      <c r="E2738" s="52">
        <v>1</v>
      </c>
      <c r="F2738" s="52">
        <v>1</v>
      </c>
      <c r="G2738" s="52">
        <v>0</v>
      </c>
    </row>
    <row r="2739" spans="1:12">
      <c r="A2739" t="s">
        <v>515</v>
      </c>
      <c r="B2739" t="s">
        <v>64</v>
      </c>
      <c r="C2739" s="52">
        <v>1</v>
      </c>
      <c r="D2739" s="52">
        <v>1</v>
      </c>
      <c r="E2739" s="52">
        <v>1</v>
      </c>
      <c r="F2739" s="52">
        <v>1</v>
      </c>
      <c r="G2739" s="52">
        <v>1</v>
      </c>
    </row>
    <row r="2740" spans="1:12">
      <c r="A2740" t="s">
        <v>704</v>
      </c>
      <c r="B2740" t="s">
        <v>64</v>
      </c>
      <c r="C2740" s="52" t="s">
        <v>107</v>
      </c>
      <c r="D2740" s="52" t="s">
        <v>107</v>
      </c>
      <c r="E2740" s="52">
        <v>1</v>
      </c>
      <c r="F2740" s="52">
        <v>0</v>
      </c>
      <c r="G2740" s="52">
        <v>0</v>
      </c>
      <c r="K2740" t="s">
        <v>2737</v>
      </c>
    </row>
    <row r="2741" spans="1:12">
      <c r="A2741" t="s">
        <v>707</v>
      </c>
      <c r="B2741" t="s">
        <v>64</v>
      </c>
      <c r="C2741" s="52" t="s">
        <v>107</v>
      </c>
      <c r="D2741" s="52" t="s">
        <v>107</v>
      </c>
      <c r="E2741" s="52">
        <v>1</v>
      </c>
      <c r="F2741" s="52">
        <v>0</v>
      </c>
      <c r="G2741" s="52">
        <v>0</v>
      </c>
      <c r="K2741" t="s">
        <v>2738</v>
      </c>
      <c r="L2741" t="s">
        <v>2739</v>
      </c>
    </row>
    <row r="2742" spans="1:12">
      <c r="A2742" t="s">
        <v>878</v>
      </c>
      <c r="B2742" t="s">
        <v>64</v>
      </c>
      <c r="C2742" s="52" t="s">
        <v>107</v>
      </c>
      <c r="D2742" s="52" t="s">
        <v>107</v>
      </c>
      <c r="E2742" s="52">
        <v>1</v>
      </c>
      <c r="F2742" s="52">
        <v>0</v>
      </c>
      <c r="G2742" s="52">
        <v>0</v>
      </c>
      <c r="K2742" t="s">
        <v>2740</v>
      </c>
    </row>
    <row r="2743" spans="1:12">
      <c r="A2743" t="s">
        <v>413</v>
      </c>
      <c r="B2743" t="s">
        <v>64</v>
      </c>
      <c r="C2743" s="52">
        <v>1</v>
      </c>
      <c r="D2743" s="52">
        <v>1</v>
      </c>
      <c r="E2743" s="52">
        <v>1</v>
      </c>
      <c r="F2743" s="52">
        <v>1</v>
      </c>
      <c r="G2743" s="52">
        <v>1</v>
      </c>
      <c r="H2743" s="52" t="s">
        <v>2741</v>
      </c>
      <c r="L2743" t="s">
        <v>2742</v>
      </c>
    </row>
    <row r="2744" spans="1:12">
      <c r="A2744" t="s">
        <v>416</v>
      </c>
      <c r="B2744" t="s">
        <v>64</v>
      </c>
      <c r="C2744" s="52" t="s">
        <v>107</v>
      </c>
      <c r="D2744" s="52">
        <v>1</v>
      </c>
      <c r="E2744" s="52">
        <v>0</v>
      </c>
      <c r="F2744" s="52">
        <v>0</v>
      </c>
      <c r="G2744" s="52">
        <v>0</v>
      </c>
      <c r="K2744">
        <v>689</v>
      </c>
      <c r="L2744" t="s">
        <v>2743</v>
      </c>
    </row>
    <row r="2745" spans="1:12">
      <c r="A2745" t="s">
        <v>419</v>
      </c>
      <c r="B2745" t="s">
        <v>64</v>
      </c>
      <c r="C2745" s="52" t="s">
        <v>107</v>
      </c>
      <c r="D2745" s="52" t="s">
        <v>107</v>
      </c>
      <c r="E2745" s="52">
        <v>1</v>
      </c>
      <c r="F2745" s="52">
        <v>0</v>
      </c>
      <c r="G2745" s="52">
        <v>0</v>
      </c>
      <c r="K2745" t="s">
        <v>2744</v>
      </c>
    </row>
    <row r="2746" spans="1:12">
      <c r="A2746" t="s">
        <v>423</v>
      </c>
      <c r="B2746" t="s">
        <v>64</v>
      </c>
      <c r="C2746" s="52" t="s">
        <v>107</v>
      </c>
      <c r="D2746" s="52">
        <v>1</v>
      </c>
      <c r="E2746" s="52">
        <v>1</v>
      </c>
      <c r="F2746" s="52">
        <v>0</v>
      </c>
      <c r="G2746" s="52">
        <v>1</v>
      </c>
      <c r="K2746">
        <v>690</v>
      </c>
    </row>
    <row r="2747" spans="1:12">
      <c r="A2747" t="s">
        <v>719</v>
      </c>
      <c r="B2747" t="s">
        <v>64</v>
      </c>
      <c r="C2747" s="52" t="s">
        <v>107</v>
      </c>
      <c r="D2747" s="52" t="s">
        <v>107</v>
      </c>
      <c r="E2747" s="52" t="s">
        <v>107</v>
      </c>
      <c r="F2747" s="52">
        <v>1</v>
      </c>
      <c r="G2747" s="52">
        <v>0</v>
      </c>
      <c r="J2747" t="s">
        <v>2745</v>
      </c>
    </row>
    <row r="2748" spans="1:12">
      <c r="A2748" t="s">
        <v>424</v>
      </c>
      <c r="B2748" t="s">
        <v>64</v>
      </c>
      <c r="C2748" s="52">
        <v>1</v>
      </c>
      <c r="D2748" s="52">
        <v>1</v>
      </c>
      <c r="E2748" s="52">
        <v>1</v>
      </c>
      <c r="F2748" s="52">
        <v>1</v>
      </c>
      <c r="G2748" s="52">
        <v>1</v>
      </c>
    </row>
    <row r="2749" spans="1:12">
      <c r="A2749" t="s">
        <v>529</v>
      </c>
      <c r="B2749" t="s">
        <v>64</v>
      </c>
      <c r="C2749" s="52" t="s">
        <v>107</v>
      </c>
      <c r="D2749" s="52">
        <v>1</v>
      </c>
      <c r="E2749" s="52">
        <v>1</v>
      </c>
      <c r="F2749" s="52">
        <v>0</v>
      </c>
      <c r="G2749" s="52">
        <v>0</v>
      </c>
    </row>
    <row r="2750" spans="1:12">
      <c r="A2750" t="s">
        <v>1270</v>
      </c>
      <c r="B2750" t="s">
        <v>64</v>
      </c>
      <c r="C2750" s="52" t="s">
        <v>107</v>
      </c>
      <c r="D2750" s="52" t="s">
        <v>107</v>
      </c>
      <c r="E2750" s="52">
        <v>1</v>
      </c>
      <c r="F2750" s="52">
        <v>0</v>
      </c>
      <c r="G2750" s="52">
        <v>0</v>
      </c>
      <c r="K2750" t="s">
        <v>2746</v>
      </c>
    </row>
    <row r="2751" spans="1:12">
      <c r="A2751" t="s">
        <v>435</v>
      </c>
      <c r="B2751" t="s">
        <v>64</v>
      </c>
      <c r="C2751" s="52">
        <v>1</v>
      </c>
      <c r="D2751" s="52">
        <v>1</v>
      </c>
      <c r="E2751" s="52">
        <v>1</v>
      </c>
      <c r="F2751" s="52">
        <v>1</v>
      </c>
      <c r="G2751" s="52">
        <v>1</v>
      </c>
      <c r="I2751" s="52" t="s">
        <v>2747</v>
      </c>
      <c r="L2751" t="s">
        <v>1811</v>
      </c>
    </row>
    <row r="2752" spans="1:12">
      <c r="A2752" t="s">
        <v>439</v>
      </c>
      <c r="B2752" t="s">
        <v>64</v>
      </c>
      <c r="C2752" s="52" t="s">
        <v>107</v>
      </c>
      <c r="D2752" s="52">
        <v>1</v>
      </c>
      <c r="E2752" s="52">
        <v>0</v>
      </c>
      <c r="F2752" s="52">
        <v>0</v>
      </c>
      <c r="G2752" s="52">
        <v>0</v>
      </c>
      <c r="L2752" t="s">
        <v>2731</v>
      </c>
    </row>
    <row r="2753" spans="1:12">
      <c r="A2753" t="s">
        <v>446</v>
      </c>
      <c r="B2753" t="s">
        <v>64</v>
      </c>
      <c r="C2753" s="52" t="s">
        <v>107</v>
      </c>
      <c r="D2753" s="52">
        <v>1</v>
      </c>
      <c r="E2753" s="52">
        <v>1</v>
      </c>
      <c r="F2753" s="52">
        <v>1</v>
      </c>
      <c r="G2753" s="52">
        <v>0</v>
      </c>
    </row>
    <row r="2754" spans="1:12">
      <c r="A2754" s="34" t="s">
        <v>1822</v>
      </c>
      <c r="B2754" t="s">
        <v>64</v>
      </c>
      <c r="C2754" s="52" t="s">
        <v>107</v>
      </c>
      <c r="D2754" s="52" t="s">
        <v>107</v>
      </c>
      <c r="E2754" s="52" t="s">
        <v>107</v>
      </c>
      <c r="F2754" s="52">
        <v>1</v>
      </c>
      <c r="G2754" s="52">
        <v>0</v>
      </c>
      <c r="J2754" t="s">
        <v>2748</v>
      </c>
    </row>
    <row r="2755" spans="1:12">
      <c r="A2755" t="s">
        <v>734</v>
      </c>
      <c r="B2755" t="s">
        <v>64</v>
      </c>
      <c r="C2755" s="52">
        <v>1</v>
      </c>
      <c r="D2755" s="52">
        <v>0</v>
      </c>
      <c r="E2755" s="52">
        <v>1</v>
      </c>
      <c r="F2755" s="52">
        <v>0</v>
      </c>
      <c r="G2755" s="52">
        <v>0</v>
      </c>
    </row>
    <row r="2756" spans="1:12">
      <c r="A2756" t="s">
        <v>889</v>
      </c>
      <c r="B2756" t="s">
        <v>64</v>
      </c>
      <c r="C2756" s="52">
        <v>1</v>
      </c>
      <c r="D2756" s="52">
        <v>1</v>
      </c>
      <c r="E2756" s="52">
        <v>1</v>
      </c>
      <c r="F2756" s="52">
        <v>1</v>
      </c>
      <c r="G2756" s="52">
        <v>1</v>
      </c>
      <c r="J2756" t="s">
        <v>2749</v>
      </c>
    </row>
    <row r="2757" spans="1:12">
      <c r="A2757" t="s">
        <v>538</v>
      </c>
      <c r="B2757" t="s">
        <v>64</v>
      </c>
      <c r="C2757" s="52" t="s">
        <v>107</v>
      </c>
      <c r="D2757" s="52">
        <v>1</v>
      </c>
      <c r="E2757" s="52">
        <v>1</v>
      </c>
      <c r="F2757" s="52">
        <v>0</v>
      </c>
      <c r="G2757" s="52">
        <v>0</v>
      </c>
    </row>
    <row r="2758" spans="1:12">
      <c r="A2758" t="s">
        <v>452</v>
      </c>
      <c r="B2758" t="s">
        <v>64</v>
      </c>
      <c r="C2758" s="52" t="s">
        <v>107</v>
      </c>
      <c r="D2758" s="52" t="s">
        <v>107</v>
      </c>
      <c r="E2758" s="52">
        <v>1</v>
      </c>
      <c r="F2758" s="52">
        <v>1</v>
      </c>
      <c r="G2758" s="52">
        <v>1</v>
      </c>
      <c r="K2758" t="s">
        <v>2750</v>
      </c>
    </row>
    <row r="2759" spans="1:12">
      <c r="A2759" t="s">
        <v>454</v>
      </c>
      <c r="B2759" t="s">
        <v>64</v>
      </c>
      <c r="C2759" s="52">
        <v>1</v>
      </c>
      <c r="D2759" s="52">
        <v>1</v>
      </c>
      <c r="E2759" s="52">
        <v>1</v>
      </c>
      <c r="F2759" s="52">
        <v>1</v>
      </c>
      <c r="G2759" s="52">
        <v>0</v>
      </c>
    </row>
    <row r="2760" spans="1:12">
      <c r="A2760" t="s">
        <v>540</v>
      </c>
      <c r="B2760" t="s">
        <v>64</v>
      </c>
      <c r="C2760" s="52" t="s">
        <v>107</v>
      </c>
      <c r="D2760" s="52" t="s">
        <v>107</v>
      </c>
      <c r="E2760" s="52" t="s">
        <v>107</v>
      </c>
      <c r="F2760" s="52" t="s">
        <v>107</v>
      </c>
      <c r="G2760" s="52">
        <v>1</v>
      </c>
    </row>
    <row r="2761" spans="1:12">
      <c r="A2761" t="s">
        <v>740</v>
      </c>
      <c r="B2761" t="s">
        <v>64</v>
      </c>
      <c r="C2761" s="52" t="s">
        <v>107</v>
      </c>
      <c r="D2761" s="52">
        <v>1</v>
      </c>
      <c r="E2761" s="52">
        <v>1</v>
      </c>
      <c r="F2761" s="52">
        <v>1</v>
      </c>
      <c r="G2761" s="52">
        <v>0</v>
      </c>
      <c r="L2761" t="s">
        <v>741</v>
      </c>
    </row>
    <row r="2762" spans="1:12">
      <c r="A2762" t="s">
        <v>541</v>
      </c>
      <c r="B2762" t="s">
        <v>64</v>
      </c>
      <c r="C2762" s="52" t="s">
        <v>107</v>
      </c>
      <c r="D2762" s="52">
        <v>1</v>
      </c>
      <c r="E2762" s="52">
        <v>1</v>
      </c>
      <c r="F2762" s="52">
        <v>1</v>
      </c>
      <c r="G2762" s="52">
        <v>0</v>
      </c>
    </row>
    <row r="2763" spans="1:12">
      <c r="A2763" t="s">
        <v>1040</v>
      </c>
      <c r="B2763" t="s">
        <v>64</v>
      </c>
      <c r="C2763" s="52">
        <v>1</v>
      </c>
      <c r="D2763" s="52">
        <v>1</v>
      </c>
      <c r="E2763" s="52">
        <v>1</v>
      </c>
      <c r="F2763" s="52">
        <v>1</v>
      </c>
      <c r="G2763" s="52">
        <v>0</v>
      </c>
    </row>
    <row r="2764" spans="1:12">
      <c r="A2764" t="s">
        <v>745</v>
      </c>
      <c r="B2764" t="s">
        <v>64</v>
      </c>
      <c r="C2764" s="52" t="s">
        <v>107</v>
      </c>
      <c r="D2764" s="52" t="s">
        <v>107</v>
      </c>
      <c r="E2764" s="52">
        <v>1</v>
      </c>
      <c r="F2764" s="52">
        <v>1</v>
      </c>
      <c r="G2764" s="52">
        <v>0</v>
      </c>
      <c r="K2764" t="s">
        <v>2751</v>
      </c>
    </row>
    <row r="2765" spans="1:12">
      <c r="A2765" t="s">
        <v>2752</v>
      </c>
      <c r="B2765" t="s">
        <v>64</v>
      </c>
      <c r="C2765" s="52" t="s">
        <v>107</v>
      </c>
      <c r="D2765" s="52" t="s">
        <v>107</v>
      </c>
      <c r="E2765" s="52">
        <v>1</v>
      </c>
      <c r="F2765" s="52">
        <v>1</v>
      </c>
      <c r="G2765" s="52">
        <v>0</v>
      </c>
      <c r="J2765" t="s">
        <v>2753</v>
      </c>
      <c r="K2765" t="s">
        <v>2754</v>
      </c>
      <c r="L2765" t="s">
        <v>2755</v>
      </c>
    </row>
    <row r="2766" spans="1:12">
      <c r="A2766" t="s">
        <v>746</v>
      </c>
      <c r="B2766" t="s">
        <v>64</v>
      </c>
      <c r="C2766" s="52" t="s">
        <v>107</v>
      </c>
      <c r="D2766" s="52" t="s">
        <v>107</v>
      </c>
      <c r="E2766" s="52">
        <v>1</v>
      </c>
      <c r="F2766" s="52">
        <v>0</v>
      </c>
      <c r="G2766" s="52">
        <v>0</v>
      </c>
      <c r="K2766" t="s">
        <v>2756</v>
      </c>
    </row>
    <row r="2767" spans="1:12">
      <c r="A2767" t="s">
        <v>750</v>
      </c>
      <c r="B2767" t="s">
        <v>64</v>
      </c>
      <c r="C2767" s="52">
        <v>1</v>
      </c>
      <c r="D2767" s="52">
        <v>1</v>
      </c>
      <c r="E2767" s="52">
        <v>1</v>
      </c>
      <c r="F2767" s="52">
        <v>0</v>
      </c>
      <c r="G2767" s="52">
        <v>0</v>
      </c>
    </row>
    <row r="2768" spans="1:12">
      <c r="A2768" t="s">
        <v>457</v>
      </c>
      <c r="B2768" t="s">
        <v>64</v>
      </c>
      <c r="C2768" s="52" t="s">
        <v>107</v>
      </c>
      <c r="D2768" s="52">
        <v>1</v>
      </c>
      <c r="E2768" s="52">
        <v>1</v>
      </c>
      <c r="F2768" s="52">
        <v>1</v>
      </c>
      <c r="G2768" s="52">
        <v>1</v>
      </c>
      <c r="K2768" t="s">
        <v>2757</v>
      </c>
    </row>
    <row r="2769" spans="1:12">
      <c r="A2769" t="s">
        <v>465</v>
      </c>
      <c r="B2769" t="s">
        <v>64</v>
      </c>
      <c r="C2769" s="52">
        <v>1</v>
      </c>
      <c r="D2769" s="52">
        <v>1</v>
      </c>
      <c r="E2769" s="52">
        <v>1</v>
      </c>
      <c r="F2769" s="52">
        <v>1</v>
      </c>
      <c r="G2769" s="52">
        <v>0</v>
      </c>
      <c r="L2769" t="s">
        <v>1522</v>
      </c>
    </row>
    <row r="2770" spans="1:12">
      <c r="A2770" t="s">
        <v>544</v>
      </c>
      <c r="B2770" t="s">
        <v>64</v>
      </c>
      <c r="C2770" s="52">
        <v>1</v>
      </c>
      <c r="D2770" s="52">
        <v>1</v>
      </c>
      <c r="E2770" s="52">
        <v>0</v>
      </c>
      <c r="F2770" s="52">
        <v>1</v>
      </c>
      <c r="G2770" s="52">
        <v>0</v>
      </c>
    </row>
    <row r="2771" spans="1:12">
      <c r="A2771" t="s">
        <v>468</v>
      </c>
      <c r="B2771" t="s">
        <v>64</v>
      </c>
      <c r="C2771" s="52" t="s">
        <v>107</v>
      </c>
      <c r="D2771" s="52" t="s">
        <v>107</v>
      </c>
      <c r="E2771" s="52" t="s">
        <v>107</v>
      </c>
      <c r="F2771" s="52">
        <v>1</v>
      </c>
      <c r="G2771" s="52">
        <v>0</v>
      </c>
      <c r="J2771" t="s">
        <v>2758</v>
      </c>
    </row>
    <row r="2772" spans="1:12">
      <c r="A2772" t="s">
        <v>546</v>
      </c>
      <c r="B2772" t="s">
        <v>64</v>
      </c>
      <c r="C2772" s="52" t="s">
        <v>107</v>
      </c>
      <c r="D2772" s="52">
        <v>1</v>
      </c>
      <c r="E2772" s="52">
        <v>1</v>
      </c>
      <c r="F2772" s="52">
        <v>1</v>
      </c>
      <c r="G2772" s="52">
        <v>0</v>
      </c>
    </row>
    <row r="2773" spans="1:12">
      <c r="A2773" t="s">
        <v>469</v>
      </c>
      <c r="B2773" t="s">
        <v>64</v>
      </c>
      <c r="C2773" s="52">
        <v>1</v>
      </c>
      <c r="D2773" s="52">
        <v>1</v>
      </c>
      <c r="E2773" s="52">
        <v>1</v>
      </c>
      <c r="F2773" s="52">
        <v>1</v>
      </c>
      <c r="G2773" s="52">
        <v>1</v>
      </c>
    </row>
    <row r="2774" spans="1:12">
      <c r="A2774" t="s">
        <v>666</v>
      </c>
      <c r="B2774" t="s">
        <v>64</v>
      </c>
      <c r="C2774" s="52" t="s">
        <v>107</v>
      </c>
      <c r="D2774" s="52" t="s">
        <v>107</v>
      </c>
      <c r="E2774" s="52" t="s">
        <v>107</v>
      </c>
      <c r="F2774" s="52" t="s">
        <v>107</v>
      </c>
      <c r="G2774" s="52">
        <v>1</v>
      </c>
    </row>
    <row r="2775" spans="1:12">
      <c r="A2775" t="s">
        <v>549</v>
      </c>
      <c r="B2775" t="s">
        <v>64</v>
      </c>
      <c r="C2775" s="52">
        <v>1</v>
      </c>
      <c r="D2775" s="52">
        <v>1</v>
      </c>
      <c r="E2775" s="52">
        <v>1</v>
      </c>
      <c r="F2775" s="52">
        <v>1</v>
      </c>
      <c r="G2775" s="52">
        <v>1</v>
      </c>
    </row>
    <row r="2776" spans="1:12">
      <c r="A2776" t="s">
        <v>2481</v>
      </c>
      <c r="B2776" t="s">
        <v>64</v>
      </c>
      <c r="C2776" s="52" t="s">
        <v>107</v>
      </c>
      <c r="D2776" s="52" t="s">
        <v>107</v>
      </c>
      <c r="E2776" s="52" t="s">
        <v>107</v>
      </c>
      <c r="F2776" s="52">
        <v>1</v>
      </c>
      <c r="G2776" s="52">
        <v>1</v>
      </c>
      <c r="H2776" s="63" t="s">
        <v>2759</v>
      </c>
      <c r="J2776" t="s">
        <v>2760</v>
      </c>
      <c r="L2776" t="s">
        <v>2703</v>
      </c>
    </row>
    <row r="2777" spans="1:12">
      <c r="A2777" t="s">
        <v>667</v>
      </c>
      <c r="B2777" t="s">
        <v>64</v>
      </c>
      <c r="C2777" s="52" t="s">
        <v>107</v>
      </c>
      <c r="D2777" s="52">
        <v>1</v>
      </c>
      <c r="E2777" s="52">
        <v>0</v>
      </c>
      <c r="F2777" s="52">
        <v>1</v>
      </c>
      <c r="G2777" s="52">
        <v>0</v>
      </c>
    </row>
    <row r="2778" spans="1:12">
      <c r="A2778" t="s">
        <v>470</v>
      </c>
      <c r="B2778" t="s">
        <v>64</v>
      </c>
      <c r="C2778" s="52">
        <v>1</v>
      </c>
      <c r="D2778" s="52">
        <v>0</v>
      </c>
      <c r="E2778" s="52">
        <v>0</v>
      </c>
      <c r="F2778" s="52">
        <v>0</v>
      </c>
      <c r="G2778" s="52">
        <v>0</v>
      </c>
    </row>
    <row r="2779" spans="1:12">
      <c r="A2779" t="s">
        <v>552</v>
      </c>
      <c r="B2779" t="s">
        <v>64</v>
      </c>
      <c r="C2779" s="52">
        <v>1</v>
      </c>
      <c r="D2779" s="52">
        <v>1</v>
      </c>
      <c r="E2779" s="52">
        <v>1</v>
      </c>
      <c r="F2779" s="52">
        <v>1</v>
      </c>
      <c r="G2779" s="52">
        <v>1</v>
      </c>
    </row>
    <row r="2780" spans="1:12">
      <c r="A2780" t="s">
        <v>471</v>
      </c>
      <c r="B2780" t="s">
        <v>64</v>
      </c>
      <c r="C2780" s="52" t="s">
        <v>107</v>
      </c>
      <c r="D2780" s="52" t="s">
        <v>107</v>
      </c>
      <c r="E2780" s="52">
        <v>1</v>
      </c>
      <c r="F2780" s="52">
        <v>0</v>
      </c>
      <c r="G2780" s="52">
        <v>0</v>
      </c>
      <c r="K2780" t="s">
        <v>2761</v>
      </c>
    </row>
    <row r="2781" spans="1:12">
      <c r="A2781" t="s">
        <v>473</v>
      </c>
      <c r="B2781" t="s">
        <v>64</v>
      </c>
      <c r="C2781" s="52" t="s">
        <v>107</v>
      </c>
      <c r="D2781" s="52" t="s">
        <v>107</v>
      </c>
      <c r="E2781" s="52">
        <v>1</v>
      </c>
      <c r="F2781" s="52">
        <v>1</v>
      </c>
      <c r="G2781" s="52">
        <v>0</v>
      </c>
      <c r="K2781" t="s">
        <v>2762</v>
      </c>
    </row>
    <row r="2782" spans="1:12">
      <c r="A2782" s="5" t="s">
        <v>2763</v>
      </c>
      <c r="B2782" t="s">
        <v>64</v>
      </c>
      <c r="C2782" s="52" t="s">
        <v>107</v>
      </c>
      <c r="D2782" s="52" t="s">
        <v>107</v>
      </c>
      <c r="E2782" s="52" t="s">
        <v>107</v>
      </c>
      <c r="F2782" s="52" t="s">
        <v>107</v>
      </c>
      <c r="G2782" s="52">
        <v>1</v>
      </c>
      <c r="H2782" s="63" t="s">
        <v>2764</v>
      </c>
    </row>
    <row r="2783" spans="1:12">
      <c r="A2783" t="s">
        <v>1532</v>
      </c>
      <c r="B2783" t="s">
        <v>64</v>
      </c>
      <c r="C2783" s="52">
        <v>1</v>
      </c>
      <c r="D2783" s="52">
        <v>0</v>
      </c>
      <c r="E2783" s="52">
        <v>1</v>
      </c>
      <c r="F2783" s="52">
        <v>0</v>
      </c>
      <c r="G2783" s="52">
        <v>0</v>
      </c>
      <c r="K2783" t="s">
        <v>2765</v>
      </c>
    </row>
    <row r="2784" spans="1:12">
      <c r="A2784" t="s">
        <v>670</v>
      </c>
      <c r="B2784" t="s">
        <v>64</v>
      </c>
      <c r="C2784" s="52">
        <v>1</v>
      </c>
      <c r="D2784" s="52">
        <v>1</v>
      </c>
      <c r="E2784" s="52">
        <v>1</v>
      </c>
      <c r="F2784" s="52">
        <v>1</v>
      </c>
      <c r="G2784" s="52">
        <v>0</v>
      </c>
      <c r="J2784" t="s">
        <v>2766</v>
      </c>
      <c r="K2784" t="s">
        <v>2767</v>
      </c>
    </row>
    <row r="2785" spans="1:12">
      <c r="A2785" t="s">
        <v>1313</v>
      </c>
      <c r="B2785" t="s">
        <v>64</v>
      </c>
      <c r="C2785" s="52" t="s">
        <v>107</v>
      </c>
      <c r="D2785" s="52" t="s">
        <v>107</v>
      </c>
      <c r="E2785" s="52" t="s">
        <v>107</v>
      </c>
      <c r="F2785" s="52">
        <v>1</v>
      </c>
      <c r="G2785" s="52">
        <v>1</v>
      </c>
      <c r="J2785" t="s">
        <v>2768</v>
      </c>
      <c r="L2785" t="s">
        <v>2769</v>
      </c>
    </row>
    <row r="2786" spans="1:12">
      <c r="A2786" t="s">
        <v>475</v>
      </c>
      <c r="B2786" t="s">
        <v>64</v>
      </c>
      <c r="C2786" s="52">
        <v>1</v>
      </c>
      <c r="D2786" s="52">
        <v>1</v>
      </c>
      <c r="E2786" s="52">
        <v>1</v>
      </c>
      <c r="F2786" s="52">
        <v>1</v>
      </c>
      <c r="G2786" s="52">
        <v>0</v>
      </c>
    </row>
    <row r="2787" spans="1:12">
      <c r="A2787" t="s">
        <v>671</v>
      </c>
      <c r="B2787" t="s">
        <v>64</v>
      </c>
      <c r="C2787" s="52" t="s">
        <v>107</v>
      </c>
      <c r="D2787" s="52" t="s">
        <v>107</v>
      </c>
      <c r="E2787" s="52">
        <v>1</v>
      </c>
      <c r="F2787" s="52">
        <v>1</v>
      </c>
      <c r="G2787" s="52">
        <v>1</v>
      </c>
      <c r="J2787" t="s">
        <v>2770</v>
      </c>
      <c r="K2787" t="s">
        <v>2771</v>
      </c>
    </row>
    <row r="2788" spans="1:12">
      <c r="A2788" t="s">
        <v>480</v>
      </c>
      <c r="B2788" t="s">
        <v>64</v>
      </c>
      <c r="C2788" s="52" t="s">
        <v>107</v>
      </c>
      <c r="D2788" s="52" t="s">
        <v>107</v>
      </c>
      <c r="E2788" s="52">
        <v>1</v>
      </c>
      <c r="F2788" s="52">
        <v>0</v>
      </c>
      <c r="G2788" s="52">
        <v>0</v>
      </c>
      <c r="K2788" t="s">
        <v>2772</v>
      </c>
    </row>
    <row r="2789" spans="1:12">
      <c r="A2789" t="s">
        <v>1083</v>
      </c>
      <c r="B2789" t="s">
        <v>64</v>
      </c>
      <c r="C2789" s="52">
        <v>1</v>
      </c>
      <c r="D2789" s="52">
        <v>1</v>
      </c>
      <c r="E2789" s="52">
        <v>1</v>
      </c>
      <c r="F2789" s="52">
        <v>1</v>
      </c>
      <c r="G2789" s="52">
        <v>1</v>
      </c>
      <c r="J2789" t="s">
        <v>2773</v>
      </c>
    </row>
    <row r="2790" spans="1:12">
      <c r="A2790" t="s">
        <v>484</v>
      </c>
      <c r="B2790" t="s">
        <v>64</v>
      </c>
      <c r="C2790" s="52">
        <v>1</v>
      </c>
      <c r="D2790" s="52">
        <v>1</v>
      </c>
      <c r="E2790" s="52">
        <v>0</v>
      </c>
      <c r="F2790" s="52">
        <v>1</v>
      </c>
      <c r="G2790" s="52">
        <v>0</v>
      </c>
    </row>
    <row r="2791" spans="1:12">
      <c r="A2791" t="s">
        <v>920</v>
      </c>
      <c r="B2791" t="s">
        <v>64</v>
      </c>
      <c r="C2791" s="52" t="s">
        <v>107</v>
      </c>
      <c r="D2791" s="52">
        <v>1</v>
      </c>
      <c r="E2791" s="52">
        <v>0</v>
      </c>
      <c r="F2791" s="52">
        <v>0</v>
      </c>
      <c r="G2791" s="52">
        <v>0</v>
      </c>
      <c r="K2791">
        <v>687</v>
      </c>
    </row>
    <row r="2792" spans="1:12">
      <c r="A2792" s="5" t="s">
        <v>2774</v>
      </c>
      <c r="B2792" t="s">
        <v>64</v>
      </c>
      <c r="C2792" s="52" t="s">
        <v>107</v>
      </c>
      <c r="D2792" s="52" t="s">
        <v>107</v>
      </c>
      <c r="E2792" s="52" t="s">
        <v>107</v>
      </c>
      <c r="F2792" s="52" t="s">
        <v>107</v>
      </c>
      <c r="G2792" s="52">
        <v>1</v>
      </c>
      <c r="H2792" s="63" t="s">
        <v>2775</v>
      </c>
    </row>
    <row r="2793" spans="1:12">
      <c r="A2793" s="5" t="s">
        <v>2776</v>
      </c>
      <c r="B2793" t="s">
        <v>64</v>
      </c>
      <c r="C2793" s="52" t="s">
        <v>107</v>
      </c>
      <c r="D2793" s="52" t="s">
        <v>107</v>
      </c>
      <c r="E2793" s="52" t="s">
        <v>107</v>
      </c>
      <c r="F2793" s="52" t="s">
        <v>107</v>
      </c>
      <c r="G2793" s="52">
        <v>1</v>
      </c>
      <c r="H2793" s="63" t="s">
        <v>2777</v>
      </c>
    </row>
    <row r="2794" spans="1:12">
      <c r="A2794" t="s">
        <v>615</v>
      </c>
      <c r="B2794" t="s">
        <v>64</v>
      </c>
      <c r="C2794" s="52" t="s">
        <v>107</v>
      </c>
      <c r="D2794" s="52" t="s">
        <v>107</v>
      </c>
      <c r="E2794" s="52">
        <v>1</v>
      </c>
      <c r="F2794" s="52">
        <v>1</v>
      </c>
      <c r="G2794" s="52">
        <v>0</v>
      </c>
      <c r="K2794" t="s">
        <v>2778</v>
      </c>
      <c r="L2794" t="s">
        <v>2779</v>
      </c>
    </row>
    <row r="2795" spans="1:12">
      <c r="A2795" t="s">
        <v>1173</v>
      </c>
      <c r="B2795" t="s">
        <v>78</v>
      </c>
      <c r="C2795" s="52">
        <v>1</v>
      </c>
      <c r="D2795" s="52">
        <v>1</v>
      </c>
      <c r="E2795" s="52">
        <v>1</v>
      </c>
      <c r="F2795" s="52">
        <v>1</v>
      </c>
      <c r="G2795" s="52">
        <v>1</v>
      </c>
      <c r="K2795" t="s">
        <v>2780</v>
      </c>
    </row>
    <row r="2796" spans="1:12">
      <c r="A2796" t="s">
        <v>561</v>
      </c>
      <c r="B2796" t="s">
        <v>78</v>
      </c>
      <c r="C2796" s="52">
        <v>1</v>
      </c>
      <c r="D2796" s="52">
        <v>0</v>
      </c>
      <c r="E2796" s="52">
        <v>0</v>
      </c>
      <c r="F2796" s="52">
        <v>1</v>
      </c>
      <c r="G2796" s="52">
        <v>1</v>
      </c>
    </row>
    <row r="2797" spans="1:12">
      <c r="A2797" t="s">
        <v>384</v>
      </c>
      <c r="B2797" t="s">
        <v>78</v>
      </c>
      <c r="C2797" s="52">
        <v>1</v>
      </c>
      <c r="D2797" s="52">
        <v>0</v>
      </c>
      <c r="E2797" s="52">
        <v>1</v>
      </c>
      <c r="F2797" s="52">
        <v>1</v>
      </c>
      <c r="G2797" s="52">
        <v>0</v>
      </c>
    </row>
    <row r="2798" spans="1:12">
      <c r="A2798" t="s">
        <v>2781</v>
      </c>
      <c r="B2798" t="s">
        <v>78</v>
      </c>
      <c r="C2798" s="52" t="s">
        <v>107</v>
      </c>
      <c r="D2798" s="52" t="s">
        <v>107</v>
      </c>
      <c r="E2798" s="52">
        <v>1</v>
      </c>
      <c r="F2798" s="52">
        <v>0</v>
      </c>
      <c r="G2798" s="52">
        <v>0</v>
      </c>
      <c r="K2798" t="s">
        <v>2782</v>
      </c>
    </row>
    <row r="2799" spans="1:12">
      <c r="A2799" t="s">
        <v>2783</v>
      </c>
      <c r="B2799" t="s">
        <v>78</v>
      </c>
      <c r="C2799" s="52" t="s">
        <v>107</v>
      </c>
      <c r="D2799" s="52" t="s">
        <v>107</v>
      </c>
      <c r="E2799" s="52" t="s">
        <v>107</v>
      </c>
      <c r="F2799" s="52">
        <v>1</v>
      </c>
      <c r="G2799" s="52">
        <v>1</v>
      </c>
      <c r="J2799" t="s">
        <v>2784</v>
      </c>
      <c r="L2799" t="s">
        <v>2785</v>
      </c>
    </row>
    <row r="2800" spans="1:12">
      <c r="A2800" t="s">
        <v>389</v>
      </c>
      <c r="B2800" t="s">
        <v>78</v>
      </c>
      <c r="C2800" s="52">
        <v>1</v>
      </c>
      <c r="D2800" s="52">
        <v>1</v>
      </c>
      <c r="E2800" s="52">
        <v>0</v>
      </c>
      <c r="F2800" s="52">
        <v>0</v>
      </c>
      <c r="G2800" s="52">
        <v>0</v>
      </c>
    </row>
    <row r="2801" spans="1:12">
      <c r="A2801" t="s">
        <v>501</v>
      </c>
      <c r="B2801" t="s">
        <v>78</v>
      </c>
      <c r="C2801" s="52">
        <v>1</v>
      </c>
      <c r="D2801" s="52">
        <v>0</v>
      </c>
      <c r="E2801" s="52">
        <v>0</v>
      </c>
      <c r="F2801" s="52">
        <v>1</v>
      </c>
      <c r="G2801" s="52">
        <v>0</v>
      </c>
      <c r="J2801" t="s">
        <v>2786</v>
      </c>
      <c r="L2801" t="s">
        <v>2787</v>
      </c>
    </row>
    <row r="2802" spans="1:12">
      <c r="A2802" t="s">
        <v>506</v>
      </c>
      <c r="B2802" t="s">
        <v>78</v>
      </c>
      <c r="C2802" s="52" t="s">
        <v>107</v>
      </c>
      <c r="D2802" s="52" t="s">
        <v>107</v>
      </c>
      <c r="E2802" s="52">
        <v>1</v>
      </c>
      <c r="F2802" s="52">
        <v>1</v>
      </c>
      <c r="G2802" s="52">
        <v>0</v>
      </c>
      <c r="J2802" t="s">
        <v>2788</v>
      </c>
      <c r="K2802" t="s">
        <v>2789</v>
      </c>
      <c r="L2802" t="s">
        <v>2790</v>
      </c>
    </row>
    <row r="2803" spans="1:12">
      <c r="A2803" t="s">
        <v>2733</v>
      </c>
      <c r="B2803" t="s">
        <v>78</v>
      </c>
      <c r="C2803" s="52" t="s">
        <v>107</v>
      </c>
      <c r="D2803" s="52">
        <v>1</v>
      </c>
      <c r="E2803" s="52">
        <v>0</v>
      </c>
      <c r="F2803" s="52">
        <v>1</v>
      </c>
      <c r="G2803" s="52">
        <v>0</v>
      </c>
      <c r="J2803" t="s">
        <v>2791</v>
      </c>
      <c r="K2803" t="s">
        <v>2792</v>
      </c>
    </row>
    <row r="2804" spans="1:12">
      <c r="A2804" t="s">
        <v>573</v>
      </c>
      <c r="B2804" t="s">
        <v>78</v>
      </c>
      <c r="C2804" s="52" t="s">
        <v>107</v>
      </c>
      <c r="D2804" s="52">
        <v>1</v>
      </c>
      <c r="E2804" s="52">
        <v>1</v>
      </c>
      <c r="F2804" s="52">
        <v>0</v>
      </c>
      <c r="G2804" s="52">
        <v>0</v>
      </c>
      <c r="K2804" t="s">
        <v>2793</v>
      </c>
    </row>
    <row r="2805" spans="1:12">
      <c r="A2805" t="s">
        <v>393</v>
      </c>
      <c r="B2805" t="s">
        <v>78</v>
      </c>
      <c r="C2805" s="52" t="s">
        <v>107</v>
      </c>
      <c r="D2805" s="52" t="s">
        <v>107</v>
      </c>
      <c r="E2805" s="52">
        <v>1</v>
      </c>
      <c r="F2805" s="52">
        <v>0</v>
      </c>
      <c r="G2805" s="52">
        <v>0</v>
      </c>
      <c r="K2805" t="s">
        <v>2794</v>
      </c>
      <c r="L2805" t="s">
        <v>395</v>
      </c>
    </row>
    <row r="2806" spans="1:12">
      <c r="A2806" t="s">
        <v>400</v>
      </c>
      <c r="B2806" t="s">
        <v>78</v>
      </c>
      <c r="C2806" s="52">
        <v>1</v>
      </c>
      <c r="D2806" s="52">
        <v>1</v>
      </c>
      <c r="E2806" s="52">
        <v>1</v>
      </c>
      <c r="F2806" s="52">
        <v>1</v>
      </c>
      <c r="G2806" s="52">
        <v>0</v>
      </c>
    </row>
    <row r="2807" spans="1:12">
      <c r="A2807" t="s">
        <v>405</v>
      </c>
      <c r="B2807" t="s">
        <v>78</v>
      </c>
      <c r="C2807" s="52">
        <v>1</v>
      </c>
      <c r="D2807" s="52">
        <v>1</v>
      </c>
      <c r="E2807" s="52">
        <v>0</v>
      </c>
      <c r="F2807" s="52">
        <v>0</v>
      </c>
      <c r="G2807" s="52">
        <v>0</v>
      </c>
    </row>
    <row r="2808" spans="1:12">
      <c r="A2808" t="s">
        <v>408</v>
      </c>
      <c r="B2808" t="s">
        <v>78</v>
      </c>
      <c r="C2808" s="52" t="s">
        <v>107</v>
      </c>
      <c r="D2808" s="52">
        <v>1</v>
      </c>
      <c r="E2808" s="52">
        <v>1</v>
      </c>
      <c r="F2808" s="52">
        <v>1</v>
      </c>
      <c r="G2808" s="52">
        <v>1</v>
      </c>
      <c r="L2808" t="s">
        <v>2787</v>
      </c>
    </row>
    <row r="2809" spans="1:12">
      <c r="A2809" s="34" t="s">
        <v>409</v>
      </c>
      <c r="B2809" t="s">
        <v>78</v>
      </c>
      <c r="C2809" s="52">
        <v>1</v>
      </c>
      <c r="D2809" s="52">
        <v>1</v>
      </c>
      <c r="E2809" s="52">
        <v>1</v>
      </c>
      <c r="F2809" s="52">
        <v>1</v>
      </c>
      <c r="G2809" s="52">
        <v>0</v>
      </c>
    </row>
    <row r="2810" spans="1:12">
      <c r="A2810" t="s">
        <v>515</v>
      </c>
      <c r="B2810" t="s">
        <v>78</v>
      </c>
      <c r="C2810" s="52">
        <v>1</v>
      </c>
      <c r="D2810" s="52">
        <v>1</v>
      </c>
      <c r="E2810" s="52">
        <v>1</v>
      </c>
      <c r="F2810" s="52">
        <v>1</v>
      </c>
      <c r="G2810" s="52">
        <v>1</v>
      </c>
    </row>
    <row r="2811" spans="1:12">
      <c r="A2811" t="s">
        <v>519</v>
      </c>
      <c r="B2811" t="s">
        <v>78</v>
      </c>
      <c r="C2811" s="52">
        <v>1</v>
      </c>
      <c r="D2811" s="52">
        <v>1</v>
      </c>
      <c r="E2811" s="52">
        <v>0</v>
      </c>
      <c r="F2811" s="52">
        <v>0</v>
      </c>
      <c r="G2811" s="52">
        <v>0</v>
      </c>
    </row>
    <row r="2812" spans="1:12">
      <c r="A2812" t="s">
        <v>1688</v>
      </c>
      <c r="B2812" t="s">
        <v>78</v>
      </c>
      <c r="C2812" s="52">
        <v>1</v>
      </c>
      <c r="D2812" s="52">
        <v>0</v>
      </c>
      <c r="E2812" s="52">
        <v>0</v>
      </c>
      <c r="F2812" s="52">
        <v>0</v>
      </c>
      <c r="G2812" s="52">
        <v>0</v>
      </c>
    </row>
    <row r="2813" spans="1:12">
      <c r="A2813" s="5" t="s">
        <v>2795</v>
      </c>
      <c r="B2813" t="s">
        <v>78</v>
      </c>
      <c r="C2813" s="52">
        <v>1</v>
      </c>
      <c r="D2813" s="52">
        <v>0</v>
      </c>
      <c r="E2813" s="52">
        <v>1</v>
      </c>
      <c r="F2813" s="52">
        <v>0</v>
      </c>
      <c r="G2813" s="52">
        <v>0</v>
      </c>
    </row>
    <row r="2814" spans="1:12">
      <c r="A2814" t="s">
        <v>709</v>
      </c>
      <c r="B2814" t="s">
        <v>78</v>
      </c>
      <c r="C2814" s="52" t="s">
        <v>107</v>
      </c>
      <c r="D2814" s="52" t="s">
        <v>107</v>
      </c>
      <c r="E2814" s="52">
        <v>1</v>
      </c>
      <c r="F2814" s="52">
        <v>1</v>
      </c>
      <c r="G2814" s="52">
        <v>1</v>
      </c>
      <c r="K2814" t="s">
        <v>2796</v>
      </c>
    </row>
    <row r="2815" spans="1:12">
      <c r="A2815" t="s">
        <v>711</v>
      </c>
      <c r="B2815" t="s">
        <v>78</v>
      </c>
      <c r="C2815" s="52" t="s">
        <v>107</v>
      </c>
      <c r="D2815" s="52" t="s">
        <v>107</v>
      </c>
      <c r="E2815" s="52">
        <v>1</v>
      </c>
      <c r="F2815" s="52">
        <v>0</v>
      </c>
      <c r="G2815" s="52">
        <v>0</v>
      </c>
      <c r="K2815" t="s">
        <v>2797</v>
      </c>
    </row>
    <row r="2816" spans="1:12">
      <c r="A2816" t="s">
        <v>642</v>
      </c>
      <c r="B2816" t="s">
        <v>78</v>
      </c>
      <c r="C2816" s="52" t="s">
        <v>107</v>
      </c>
      <c r="D2816" s="52">
        <v>1</v>
      </c>
      <c r="E2816" s="52">
        <v>0</v>
      </c>
      <c r="F2816" s="52">
        <v>0</v>
      </c>
      <c r="G2816" s="52">
        <v>0</v>
      </c>
      <c r="K2816" t="s">
        <v>2798</v>
      </c>
    </row>
    <row r="2817" spans="1:12">
      <c r="A2817" t="s">
        <v>419</v>
      </c>
      <c r="B2817" t="s">
        <v>78</v>
      </c>
      <c r="C2817" s="52">
        <v>1</v>
      </c>
      <c r="D2817" s="52">
        <v>1</v>
      </c>
      <c r="E2817" s="52">
        <v>1</v>
      </c>
      <c r="F2817" s="52">
        <v>0</v>
      </c>
      <c r="G2817" s="52">
        <v>0</v>
      </c>
    </row>
    <row r="2818" spans="1:12">
      <c r="A2818" t="s">
        <v>421</v>
      </c>
      <c r="B2818" t="s">
        <v>78</v>
      </c>
      <c r="C2818" s="52">
        <v>1</v>
      </c>
      <c r="D2818" s="52">
        <v>1</v>
      </c>
      <c r="E2818" s="52">
        <v>0</v>
      </c>
      <c r="F2818" s="52">
        <v>0</v>
      </c>
      <c r="G2818" s="52">
        <v>0</v>
      </c>
    </row>
    <row r="2819" spans="1:12">
      <c r="A2819" t="s">
        <v>645</v>
      </c>
      <c r="B2819" t="s">
        <v>78</v>
      </c>
      <c r="C2819" s="52">
        <v>1</v>
      </c>
      <c r="D2819" s="52">
        <v>1</v>
      </c>
      <c r="E2819" s="52">
        <v>0</v>
      </c>
      <c r="F2819" s="52">
        <v>0</v>
      </c>
      <c r="G2819" s="52">
        <v>0</v>
      </c>
    </row>
    <row r="2820" spans="1:12">
      <c r="A2820" t="s">
        <v>526</v>
      </c>
      <c r="B2820" t="s">
        <v>78</v>
      </c>
      <c r="C2820" s="52" t="s">
        <v>107</v>
      </c>
      <c r="D2820" s="52" t="s">
        <v>107</v>
      </c>
      <c r="E2820" s="52">
        <v>1</v>
      </c>
      <c r="F2820" s="52">
        <v>0</v>
      </c>
      <c r="G2820" s="52">
        <v>0</v>
      </c>
      <c r="K2820" t="s">
        <v>2799</v>
      </c>
    </row>
    <row r="2821" spans="1:12">
      <c r="A2821" t="s">
        <v>423</v>
      </c>
      <c r="B2821" t="s">
        <v>78</v>
      </c>
      <c r="C2821" s="52" t="s">
        <v>107</v>
      </c>
      <c r="D2821" s="52">
        <v>1</v>
      </c>
      <c r="E2821" s="52">
        <v>1</v>
      </c>
      <c r="F2821" s="52">
        <v>1</v>
      </c>
      <c r="G2821" s="52">
        <v>1</v>
      </c>
      <c r="K2821" t="s">
        <v>2800</v>
      </c>
    </row>
    <row r="2822" spans="1:12">
      <c r="A2822" t="s">
        <v>821</v>
      </c>
      <c r="B2822" t="s">
        <v>78</v>
      </c>
      <c r="C2822" s="52" t="s">
        <v>107</v>
      </c>
      <c r="D2822" s="52" t="s">
        <v>107</v>
      </c>
      <c r="E2822" s="52" t="s">
        <v>107</v>
      </c>
      <c r="F2822" s="52">
        <v>1</v>
      </c>
      <c r="G2822" s="52">
        <v>0</v>
      </c>
      <c r="J2822" t="s">
        <v>2801</v>
      </c>
      <c r="L2822" t="s">
        <v>2802</v>
      </c>
    </row>
    <row r="2823" spans="1:12">
      <c r="A2823" t="s">
        <v>719</v>
      </c>
      <c r="B2823" t="s">
        <v>78</v>
      </c>
      <c r="C2823" s="52" t="s">
        <v>107</v>
      </c>
      <c r="D2823" s="52">
        <v>1</v>
      </c>
      <c r="E2823" s="52">
        <v>1</v>
      </c>
      <c r="F2823" s="52">
        <v>0</v>
      </c>
      <c r="G2823" s="52">
        <v>0</v>
      </c>
      <c r="K2823" t="s">
        <v>2803</v>
      </c>
    </row>
    <row r="2824" spans="1:12">
      <c r="A2824" t="s">
        <v>424</v>
      </c>
      <c r="B2824" t="s">
        <v>78</v>
      </c>
      <c r="C2824" s="52">
        <v>1</v>
      </c>
      <c r="D2824" s="52">
        <v>1</v>
      </c>
      <c r="E2824" s="52">
        <v>1</v>
      </c>
      <c r="F2824" s="52">
        <v>1</v>
      </c>
      <c r="G2824" s="52">
        <v>1</v>
      </c>
    </row>
    <row r="2825" spans="1:12">
      <c r="A2825" t="s">
        <v>590</v>
      </c>
      <c r="B2825" t="s">
        <v>78</v>
      </c>
      <c r="C2825" s="52" t="s">
        <v>107</v>
      </c>
      <c r="D2825" s="52">
        <v>1</v>
      </c>
      <c r="E2825" s="52">
        <v>1</v>
      </c>
      <c r="F2825" s="52">
        <v>0</v>
      </c>
      <c r="G2825" s="52">
        <v>0</v>
      </c>
      <c r="K2825" t="s">
        <v>2804</v>
      </c>
    </row>
    <row r="2826" spans="1:12">
      <c r="A2826" t="s">
        <v>435</v>
      </c>
      <c r="B2826" t="s">
        <v>78</v>
      </c>
      <c r="C2826" s="52">
        <v>1</v>
      </c>
      <c r="D2826" s="52">
        <v>1</v>
      </c>
      <c r="E2826" s="52">
        <v>1</v>
      </c>
      <c r="F2826" s="52">
        <v>1</v>
      </c>
      <c r="G2826" s="52">
        <v>1</v>
      </c>
      <c r="J2826" t="s">
        <v>2805</v>
      </c>
      <c r="K2826" t="s">
        <v>2806</v>
      </c>
      <c r="L2826" t="s">
        <v>1811</v>
      </c>
    </row>
    <row r="2827" spans="1:12">
      <c r="A2827" s="34" t="s">
        <v>440</v>
      </c>
      <c r="B2827" t="s">
        <v>78</v>
      </c>
      <c r="C2827" s="52" t="s">
        <v>107</v>
      </c>
      <c r="D2827" s="52">
        <v>1</v>
      </c>
      <c r="E2827" s="52">
        <v>1</v>
      </c>
      <c r="F2827" s="52">
        <v>1</v>
      </c>
      <c r="G2827" s="52">
        <v>1</v>
      </c>
      <c r="J2827" t="s">
        <v>2807</v>
      </c>
      <c r="K2827" t="s">
        <v>2808</v>
      </c>
    </row>
    <row r="2828" spans="1:12">
      <c r="A2828" t="s">
        <v>446</v>
      </c>
      <c r="B2828" t="s">
        <v>78</v>
      </c>
      <c r="C2828" s="52" t="s">
        <v>107</v>
      </c>
      <c r="D2828" s="52">
        <v>1</v>
      </c>
      <c r="E2828" s="52">
        <v>1</v>
      </c>
      <c r="F2828" s="52">
        <v>1</v>
      </c>
      <c r="G2828" s="52">
        <v>0</v>
      </c>
      <c r="K2828" t="s">
        <v>2809</v>
      </c>
    </row>
    <row r="2829" spans="1:12">
      <c r="A2829" t="s">
        <v>536</v>
      </c>
      <c r="B2829" t="s">
        <v>78</v>
      </c>
      <c r="C2829" s="52" t="s">
        <v>107</v>
      </c>
      <c r="D2829" s="52" t="s">
        <v>107</v>
      </c>
      <c r="E2829" s="52">
        <v>1</v>
      </c>
      <c r="F2829" s="52">
        <v>0</v>
      </c>
      <c r="G2829" s="52">
        <v>0</v>
      </c>
      <c r="K2829" t="s">
        <v>2810</v>
      </c>
    </row>
    <row r="2830" spans="1:12">
      <c r="A2830" s="34" t="s">
        <v>1822</v>
      </c>
      <c r="B2830" t="s">
        <v>78</v>
      </c>
      <c r="C2830" s="52">
        <v>1</v>
      </c>
      <c r="D2830" s="52">
        <v>0</v>
      </c>
      <c r="E2830" s="52">
        <v>0</v>
      </c>
      <c r="F2830" s="52">
        <v>0</v>
      </c>
      <c r="G2830" s="52">
        <v>0</v>
      </c>
    </row>
    <row r="2831" spans="1:12">
      <c r="A2831" t="s">
        <v>833</v>
      </c>
      <c r="B2831" t="s">
        <v>78</v>
      </c>
      <c r="C2831" s="52" t="s">
        <v>107</v>
      </c>
      <c r="D2831" s="52" t="s">
        <v>107</v>
      </c>
      <c r="E2831" s="52" t="s">
        <v>107</v>
      </c>
      <c r="F2831" s="52" t="s">
        <v>107</v>
      </c>
      <c r="G2831" s="52">
        <v>1</v>
      </c>
    </row>
    <row r="2832" spans="1:12">
      <c r="A2832" t="s">
        <v>538</v>
      </c>
      <c r="B2832" t="s">
        <v>78</v>
      </c>
      <c r="C2832" s="52" t="s">
        <v>107</v>
      </c>
      <c r="D2832" s="52">
        <v>1</v>
      </c>
      <c r="E2832" s="52">
        <v>0</v>
      </c>
      <c r="F2832" s="52">
        <v>0</v>
      </c>
      <c r="G2832" s="52">
        <v>0</v>
      </c>
      <c r="K2832" t="s">
        <v>2811</v>
      </c>
    </row>
    <row r="2833" spans="1:12">
      <c r="A2833" t="s">
        <v>452</v>
      </c>
      <c r="B2833" t="s">
        <v>78</v>
      </c>
      <c r="C2833" s="52">
        <v>1</v>
      </c>
      <c r="D2833" s="52">
        <v>1</v>
      </c>
      <c r="E2833" s="52">
        <v>1</v>
      </c>
      <c r="F2833" s="52">
        <v>1</v>
      </c>
      <c r="G2833" s="52">
        <v>1</v>
      </c>
    </row>
    <row r="2834" spans="1:12">
      <c r="A2834" t="s">
        <v>454</v>
      </c>
      <c r="B2834" t="s">
        <v>78</v>
      </c>
      <c r="C2834" s="52">
        <v>1</v>
      </c>
      <c r="D2834" s="52">
        <v>1</v>
      </c>
      <c r="E2834" s="52">
        <v>1</v>
      </c>
      <c r="F2834" s="52">
        <v>1</v>
      </c>
      <c r="G2834" s="52">
        <v>0</v>
      </c>
    </row>
    <row r="2835" spans="1:12">
      <c r="A2835" t="s">
        <v>540</v>
      </c>
      <c r="B2835" t="s">
        <v>78</v>
      </c>
      <c r="C2835" s="52" t="s">
        <v>107</v>
      </c>
      <c r="D2835" s="52">
        <v>1</v>
      </c>
      <c r="E2835" s="52">
        <v>1</v>
      </c>
      <c r="F2835" s="52">
        <v>1</v>
      </c>
      <c r="G2835" s="52">
        <v>0</v>
      </c>
    </row>
    <row r="2836" spans="1:12">
      <c r="A2836" t="s">
        <v>740</v>
      </c>
      <c r="B2836" t="s">
        <v>78</v>
      </c>
      <c r="C2836" s="52" t="s">
        <v>107</v>
      </c>
      <c r="D2836" s="52">
        <v>1</v>
      </c>
      <c r="E2836" s="52">
        <v>1</v>
      </c>
      <c r="F2836" s="52">
        <v>1</v>
      </c>
      <c r="G2836" s="52">
        <v>1</v>
      </c>
      <c r="L2836" t="s">
        <v>741</v>
      </c>
    </row>
    <row r="2837" spans="1:12">
      <c r="A2837" t="s">
        <v>541</v>
      </c>
      <c r="B2837" t="s">
        <v>78</v>
      </c>
      <c r="C2837" s="52" t="s">
        <v>107</v>
      </c>
      <c r="D2837" s="52">
        <v>1</v>
      </c>
      <c r="E2837" s="52">
        <v>0</v>
      </c>
      <c r="F2837" s="52">
        <v>0</v>
      </c>
      <c r="G2837" s="52">
        <v>0</v>
      </c>
    </row>
    <row r="2838" spans="1:12">
      <c r="A2838" t="s">
        <v>742</v>
      </c>
      <c r="B2838" t="s">
        <v>78</v>
      </c>
      <c r="C2838" s="52" t="s">
        <v>107</v>
      </c>
      <c r="D2838" s="52">
        <v>1</v>
      </c>
      <c r="E2838" s="52">
        <v>1</v>
      </c>
      <c r="F2838" s="52">
        <v>1</v>
      </c>
      <c r="G2838" s="52">
        <v>1</v>
      </c>
    </row>
    <row r="2839" spans="1:12">
      <c r="A2839" t="s">
        <v>745</v>
      </c>
      <c r="B2839" t="s">
        <v>78</v>
      </c>
      <c r="C2839" s="52" t="s">
        <v>107</v>
      </c>
      <c r="D2839" s="52">
        <v>1</v>
      </c>
      <c r="E2839" s="52">
        <v>1</v>
      </c>
      <c r="F2839" s="52">
        <v>1</v>
      </c>
      <c r="G2839" s="52">
        <v>1</v>
      </c>
    </row>
    <row r="2840" spans="1:12">
      <c r="A2840" t="s">
        <v>2812</v>
      </c>
      <c r="B2840" t="s">
        <v>78</v>
      </c>
      <c r="C2840" s="52" t="s">
        <v>107</v>
      </c>
      <c r="D2840" s="52">
        <v>1</v>
      </c>
      <c r="E2840" s="52">
        <v>1</v>
      </c>
      <c r="F2840" s="52">
        <v>0</v>
      </c>
      <c r="G2840" s="52">
        <v>0</v>
      </c>
      <c r="K2840" t="s">
        <v>2813</v>
      </c>
    </row>
    <row r="2841" spans="1:12">
      <c r="A2841" t="s">
        <v>657</v>
      </c>
      <c r="B2841" t="s">
        <v>78</v>
      </c>
      <c r="C2841" s="52" t="s">
        <v>107</v>
      </c>
      <c r="D2841" s="52" t="s">
        <v>107</v>
      </c>
      <c r="E2841" s="52">
        <v>1</v>
      </c>
      <c r="F2841" s="52">
        <v>1</v>
      </c>
      <c r="G2841" s="52">
        <v>1</v>
      </c>
      <c r="J2841" t="s">
        <v>2814</v>
      </c>
      <c r="K2841" t="s">
        <v>2815</v>
      </c>
    </row>
    <row r="2842" spans="1:12">
      <c r="A2842" t="s">
        <v>836</v>
      </c>
      <c r="B2842" t="s">
        <v>78</v>
      </c>
      <c r="C2842" s="52">
        <v>1</v>
      </c>
      <c r="D2842" s="52">
        <v>1</v>
      </c>
      <c r="E2842" s="52">
        <v>0</v>
      </c>
      <c r="F2842" s="52">
        <v>1</v>
      </c>
      <c r="G2842" s="52">
        <v>0</v>
      </c>
      <c r="J2842" t="s">
        <v>2816</v>
      </c>
      <c r="K2842" t="s">
        <v>2817</v>
      </c>
    </row>
    <row r="2843" spans="1:12">
      <c r="A2843" t="s">
        <v>748</v>
      </c>
      <c r="B2843" t="s">
        <v>78</v>
      </c>
      <c r="C2843" s="52" t="s">
        <v>107</v>
      </c>
      <c r="D2843" s="52">
        <v>1</v>
      </c>
      <c r="E2843" s="52">
        <v>1</v>
      </c>
      <c r="F2843" s="52">
        <v>1</v>
      </c>
      <c r="G2843" s="52">
        <v>0</v>
      </c>
      <c r="L2843" t="s">
        <v>1297</v>
      </c>
    </row>
    <row r="2844" spans="1:12">
      <c r="A2844" t="s">
        <v>457</v>
      </c>
      <c r="B2844" t="s">
        <v>78</v>
      </c>
      <c r="C2844" s="52" t="s">
        <v>107</v>
      </c>
      <c r="D2844" s="52" t="s">
        <v>107</v>
      </c>
      <c r="E2844" s="52">
        <v>1</v>
      </c>
      <c r="F2844" s="52">
        <v>0</v>
      </c>
      <c r="G2844" s="52">
        <v>0</v>
      </c>
      <c r="K2844" t="s">
        <v>2818</v>
      </c>
    </row>
    <row r="2845" spans="1:12">
      <c r="A2845" t="s">
        <v>904</v>
      </c>
      <c r="B2845" t="s">
        <v>78</v>
      </c>
      <c r="C2845" s="52" t="s">
        <v>107</v>
      </c>
      <c r="D2845" s="52" t="s">
        <v>107</v>
      </c>
      <c r="E2845" s="52" t="s">
        <v>107</v>
      </c>
      <c r="F2845" s="52" t="s">
        <v>107</v>
      </c>
      <c r="G2845" s="52">
        <v>1</v>
      </c>
    </row>
    <row r="2846" spans="1:12">
      <c r="A2846" t="s">
        <v>465</v>
      </c>
      <c r="B2846" t="s">
        <v>78</v>
      </c>
      <c r="C2846" s="52">
        <v>1</v>
      </c>
      <c r="D2846" s="52">
        <v>1</v>
      </c>
      <c r="E2846" s="52">
        <v>1</v>
      </c>
      <c r="F2846" s="52">
        <v>1</v>
      </c>
      <c r="G2846" s="52">
        <v>1</v>
      </c>
      <c r="K2846" t="s">
        <v>2819</v>
      </c>
      <c r="L2846" t="s">
        <v>2820</v>
      </c>
    </row>
    <row r="2847" spans="1:12">
      <c r="A2847" t="s">
        <v>468</v>
      </c>
      <c r="B2847" t="s">
        <v>78</v>
      </c>
      <c r="C2847" s="52">
        <v>1</v>
      </c>
      <c r="D2847" s="52">
        <v>0</v>
      </c>
      <c r="E2847" s="52">
        <v>1</v>
      </c>
      <c r="F2847" s="52">
        <v>1</v>
      </c>
      <c r="G2847" s="52">
        <v>0</v>
      </c>
    </row>
    <row r="2848" spans="1:12">
      <c r="A2848" t="s">
        <v>2410</v>
      </c>
      <c r="B2848" t="s">
        <v>78</v>
      </c>
      <c r="C2848" s="52" t="s">
        <v>107</v>
      </c>
      <c r="D2848" s="52" t="s">
        <v>107</v>
      </c>
      <c r="E2848" s="52" t="s">
        <v>107</v>
      </c>
      <c r="F2848" s="52">
        <v>1</v>
      </c>
      <c r="G2848" s="52">
        <v>0</v>
      </c>
      <c r="J2848" t="s">
        <v>2821</v>
      </c>
      <c r="L2848" t="s">
        <v>2822</v>
      </c>
    </row>
    <row r="2849" spans="1:12">
      <c r="A2849" t="s">
        <v>663</v>
      </c>
      <c r="B2849" t="s">
        <v>78</v>
      </c>
      <c r="C2849" s="52" t="s">
        <v>107</v>
      </c>
      <c r="D2849" s="52" t="s">
        <v>107</v>
      </c>
      <c r="E2849" s="52">
        <v>1</v>
      </c>
      <c r="F2849" s="52">
        <v>1</v>
      </c>
      <c r="G2849" s="52">
        <v>1</v>
      </c>
      <c r="J2849" t="s">
        <v>2823</v>
      </c>
      <c r="K2849" t="s">
        <v>2824</v>
      </c>
    </row>
    <row r="2850" spans="1:12">
      <c r="A2850" t="s">
        <v>760</v>
      </c>
      <c r="B2850" t="s">
        <v>78</v>
      </c>
      <c r="C2850" s="52" t="s">
        <v>107</v>
      </c>
      <c r="D2850" s="52">
        <v>1</v>
      </c>
      <c r="E2850" s="52">
        <v>0</v>
      </c>
      <c r="F2850" s="52">
        <v>0</v>
      </c>
      <c r="G2850" s="52">
        <v>0</v>
      </c>
      <c r="K2850" t="s">
        <v>2825</v>
      </c>
    </row>
    <row r="2851" spans="1:12">
      <c r="A2851" t="s">
        <v>546</v>
      </c>
      <c r="B2851" t="s">
        <v>78</v>
      </c>
      <c r="C2851" s="52">
        <v>1</v>
      </c>
      <c r="D2851" s="52">
        <v>1</v>
      </c>
      <c r="E2851" s="52">
        <v>1</v>
      </c>
      <c r="F2851" s="52">
        <v>1</v>
      </c>
      <c r="G2851" s="52">
        <v>1</v>
      </c>
    </row>
    <row r="2852" spans="1:12">
      <c r="A2852" t="s">
        <v>469</v>
      </c>
      <c r="B2852" t="s">
        <v>78</v>
      </c>
      <c r="C2852" s="52" t="s">
        <v>107</v>
      </c>
      <c r="D2852" s="52">
        <v>1</v>
      </c>
      <c r="E2852" s="52">
        <v>0</v>
      </c>
      <c r="F2852" s="52">
        <v>1</v>
      </c>
      <c r="G2852" s="52">
        <v>1</v>
      </c>
    </row>
    <row r="2853" spans="1:12">
      <c r="A2853" t="s">
        <v>666</v>
      </c>
      <c r="B2853" t="s">
        <v>78</v>
      </c>
      <c r="C2853" s="52" t="s">
        <v>107</v>
      </c>
      <c r="D2853" s="52">
        <v>1</v>
      </c>
      <c r="E2853" s="52">
        <v>0</v>
      </c>
      <c r="F2853" s="52">
        <v>0</v>
      </c>
      <c r="G2853" s="52">
        <v>0</v>
      </c>
    </row>
    <row r="2854" spans="1:12">
      <c r="A2854" t="s">
        <v>667</v>
      </c>
      <c r="B2854" t="s">
        <v>78</v>
      </c>
      <c r="C2854" s="52" t="s">
        <v>107</v>
      </c>
      <c r="D2854" s="52" t="s">
        <v>107</v>
      </c>
      <c r="E2854" s="52" t="s">
        <v>107</v>
      </c>
      <c r="F2854" s="52">
        <v>1</v>
      </c>
      <c r="G2854" s="52">
        <v>0</v>
      </c>
    </row>
    <row r="2855" spans="1:12">
      <c r="A2855" t="s">
        <v>470</v>
      </c>
      <c r="B2855" t="s">
        <v>78</v>
      </c>
      <c r="C2855" s="52">
        <v>1</v>
      </c>
      <c r="D2855" s="52">
        <v>0</v>
      </c>
      <c r="E2855" s="52">
        <v>0</v>
      </c>
      <c r="F2855" s="52">
        <v>1</v>
      </c>
      <c r="G2855" s="52">
        <v>0</v>
      </c>
      <c r="J2855" t="s">
        <v>2826</v>
      </c>
    </row>
    <row r="2856" spans="1:12">
      <c r="A2856" t="s">
        <v>764</v>
      </c>
      <c r="B2856" t="s">
        <v>78</v>
      </c>
      <c r="C2856" s="52" t="s">
        <v>107</v>
      </c>
      <c r="D2856" s="52">
        <v>1</v>
      </c>
      <c r="E2856" s="52">
        <v>1</v>
      </c>
      <c r="F2856" s="52">
        <v>1</v>
      </c>
      <c r="G2856" s="52">
        <v>0</v>
      </c>
    </row>
    <row r="2857" spans="1:12">
      <c r="A2857" t="s">
        <v>471</v>
      </c>
      <c r="B2857" t="s">
        <v>78</v>
      </c>
      <c r="C2857" s="52">
        <v>1</v>
      </c>
      <c r="D2857" s="52">
        <v>1</v>
      </c>
      <c r="E2857" s="52">
        <v>1</v>
      </c>
      <c r="F2857" s="52">
        <v>1</v>
      </c>
      <c r="G2857" s="52">
        <v>1</v>
      </c>
    </row>
    <row r="2858" spans="1:12">
      <c r="A2858" t="s">
        <v>670</v>
      </c>
      <c r="B2858" t="s">
        <v>78</v>
      </c>
      <c r="C2858" s="52">
        <v>1</v>
      </c>
      <c r="D2858" s="52">
        <v>1</v>
      </c>
      <c r="E2858" s="52">
        <v>1</v>
      </c>
      <c r="F2858" s="52">
        <v>1</v>
      </c>
      <c r="G2858" s="52">
        <v>1</v>
      </c>
      <c r="K2858" t="s">
        <v>2827</v>
      </c>
    </row>
    <row r="2859" spans="1:12">
      <c r="A2859" t="s">
        <v>1313</v>
      </c>
      <c r="B2859" t="s">
        <v>78</v>
      </c>
      <c r="C2859" s="52" t="s">
        <v>107</v>
      </c>
      <c r="D2859" s="52">
        <v>1</v>
      </c>
      <c r="E2859" s="52">
        <v>1</v>
      </c>
      <c r="F2859" s="52">
        <v>0</v>
      </c>
      <c r="G2859" s="52">
        <v>1</v>
      </c>
      <c r="H2859" s="52" t="s">
        <v>2828</v>
      </c>
      <c r="K2859" t="s">
        <v>2829</v>
      </c>
    </row>
    <row r="2860" spans="1:12">
      <c r="A2860" t="s">
        <v>475</v>
      </c>
      <c r="B2860" t="s">
        <v>78</v>
      </c>
      <c r="C2860" s="52">
        <v>1</v>
      </c>
      <c r="D2860" s="52">
        <v>1</v>
      </c>
      <c r="E2860" s="52">
        <v>1</v>
      </c>
      <c r="F2860" s="52">
        <v>1</v>
      </c>
      <c r="G2860" s="52">
        <v>1</v>
      </c>
    </row>
    <row r="2861" spans="1:12">
      <c r="A2861" t="s">
        <v>555</v>
      </c>
      <c r="B2861" t="s">
        <v>78</v>
      </c>
      <c r="C2861" s="52" t="s">
        <v>107</v>
      </c>
      <c r="D2861" s="52">
        <v>1</v>
      </c>
      <c r="E2861" s="52">
        <v>0</v>
      </c>
      <c r="F2861" s="52">
        <v>1</v>
      </c>
      <c r="G2861" s="52">
        <v>0</v>
      </c>
    </row>
    <row r="2862" spans="1:12">
      <c r="A2862" t="s">
        <v>671</v>
      </c>
      <c r="B2862" t="s">
        <v>78</v>
      </c>
      <c r="C2862" s="52">
        <v>1</v>
      </c>
      <c r="D2862" s="52">
        <v>1</v>
      </c>
      <c r="E2862" s="52">
        <v>1</v>
      </c>
      <c r="F2862" s="52">
        <v>1</v>
      </c>
      <c r="G2862" s="52">
        <v>1</v>
      </c>
    </row>
    <row r="2863" spans="1:12">
      <c r="A2863" t="s">
        <v>480</v>
      </c>
      <c r="B2863" t="s">
        <v>78</v>
      </c>
      <c r="C2863" s="52" t="s">
        <v>107</v>
      </c>
      <c r="D2863" s="52">
        <v>1</v>
      </c>
      <c r="E2863" s="52">
        <v>0</v>
      </c>
      <c r="F2863" s="52">
        <v>1</v>
      </c>
      <c r="G2863" s="52">
        <v>0</v>
      </c>
      <c r="L2863" t="s">
        <v>483</v>
      </c>
    </row>
    <row r="2864" spans="1:12">
      <c r="A2864" t="s">
        <v>779</v>
      </c>
      <c r="B2864" t="s">
        <v>78</v>
      </c>
      <c r="C2864" s="52">
        <v>1</v>
      </c>
      <c r="D2864" s="52">
        <v>1</v>
      </c>
      <c r="E2864" s="52">
        <v>1</v>
      </c>
      <c r="F2864" s="52">
        <v>1</v>
      </c>
      <c r="G2864" s="52">
        <v>1</v>
      </c>
      <c r="J2864" t="s">
        <v>2830</v>
      </c>
      <c r="K2864" t="s">
        <v>2831</v>
      </c>
      <c r="L2864" t="s">
        <v>2832</v>
      </c>
    </row>
    <row r="2865" spans="1:12">
      <c r="A2865" t="s">
        <v>1223</v>
      </c>
      <c r="B2865" t="s">
        <v>78</v>
      </c>
      <c r="C2865" s="52">
        <v>1</v>
      </c>
      <c r="D2865" s="52">
        <v>0</v>
      </c>
      <c r="E2865" s="52">
        <v>0</v>
      </c>
      <c r="F2865" s="52">
        <v>0</v>
      </c>
      <c r="G2865" s="52">
        <v>0</v>
      </c>
    </row>
    <row r="2866" spans="1:12">
      <c r="A2866" t="s">
        <v>484</v>
      </c>
      <c r="B2866" t="s">
        <v>78</v>
      </c>
      <c r="C2866" s="52">
        <v>1</v>
      </c>
      <c r="D2866" s="52">
        <v>1</v>
      </c>
      <c r="E2866" s="52">
        <v>1</v>
      </c>
      <c r="F2866" s="52">
        <v>1</v>
      </c>
      <c r="G2866" s="52">
        <v>1</v>
      </c>
      <c r="J2866" t="s">
        <v>2833</v>
      </c>
      <c r="K2866" t="s">
        <v>2834</v>
      </c>
      <c r="L2866" t="s">
        <v>2835</v>
      </c>
    </row>
    <row r="2867" spans="1:12">
      <c r="A2867" t="s">
        <v>2836</v>
      </c>
      <c r="B2867" t="s">
        <v>78</v>
      </c>
      <c r="C2867" s="52" t="s">
        <v>107</v>
      </c>
      <c r="D2867" s="52">
        <v>1</v>
      </c>
      <c r="E2867" s="52">
        <v>1</v>
      </c>
      <c r="F2867" s="52">
        <v>0</v>
      </c>
      <c r="G2867" s="52">
        <v>0</v>
      </c>
      <c r="K2867" t="s">
        <v>2837</v>
      </c>
    </row>
    <row r="2868" spans="1:12">
      <c r="A2868" t="s">
        <v>1977</v>
      </c>
      <c r="B2868" t="s">
        <v>78</v>
      </c>
      <c r="C2868" s="52">
        <v>1</v>
      </c>
      <c r="D2868" s="52">
        <v>0</v>
      </c>
      <c r="E2868" s="52">
        <v>0</v>
      </c>
      <c r="F2868" s="52">
        <v>0</v>
      </c>
      <c r="G2868" s="52">
        <v>0</v>
      </c>
    </row>
    <row r="2869" spans="1:12">
      <c r="A2869" t="s">
        <v>558</v>
      </c>
      <c r="B2869" t="s">
        <v>78</v>
      </c>
      <c r="C2869" s="52" t="s">
        <v>107</v>
      </c>
      <c r="D2869" s="52" t="s">
        <v>107</v>
      </c>
      <c r="E2869" s="52" t="s">
        <v>107</v>
      </c>
      <c r="F2869" s="52">
        <v>1</v>
      </c>
      <c r="G2869" s="52">
        <v>0</v>
      </c>
      <c r="J2869" t="s">
        <v>2838</v>
      </c>
      <c r="L2869" t="s">
        <v>883</v>
      </c>
    </row>
    <row r="2870" spans="1:12">
      <c r="A2870" t="s">
        <v>488</v>
      </c>
      <c r="B2870" t="s">
        <v>78</v>
      </c>
      <c r="C2870" s="52" t="s">
        <v>107</v>
      </c>
      <c r="D2870" s="52">
        <v>1</v>
      </c>
      <c r="E2870" s="52">
        <v>0</v>
      </c>
      <c r="F2870" s="52">
        <v>1</v>
      </c>
      <c r="G2870" s="52">
        <v>1</v>
      </c>
      <c r="K2870" t="s">
        <v>2839</v>
      </c>
    </row>
    <row r="2871" spans="1:12">
      <c r="A2871" t="s">
        <v>859</v>
      </c>
      <c r="B2871" t="s">
        <v>78</v>
      </c>
      <c r="C2871" s="52">
        <v>1</v>
      </c>
      <c r="D2871" s="52">
        <v>1</v>
      </c>
      <c r="E2871" s="52">
        <v>1</v>
      </c>
      <c r="F2871" s="52">
        <v>1</v>
      </c>
      <c r="G2871" s="52">
        <v>1</v>
      </c>
      <c r="J2871" t="s">
        <v>2840</v>
      </c>
      <c r="K2871" s="27" t="s">
        <v>2841</v>
      </c>
    </row>
    <row r="2872" spans="1:12">
      <c r="A2872" t="s">
        <v>1173</v>
      </c>
      <c r="B2872" t="s">
        <v>66</v>
      </c>
      <c r="C2872" s="52">
        <v>1</v>
      </c>
      <c r="D2872" s="52">
        <v>1</v>
      </c>
      <c r="E2872" s="52">
        <v>1</v>
      </c>
      <c r="F2872" s="52">
        <v>1</v>
      </c>
      <c r="G2872" s="52">
        <v>1</v>
      </c>
      <c r="K2872" t="s">
        <v>2842</v>
      </c>
    </row>
    <row r="2873" spans="1:12">
      <c r="A2873" t="s">
        <v>561</v>
      </c>
      <c r="B2873" t="s">
        <v>66</v>
      </c>
      <c r="C2873" s="52">
        <v>1</v>
      </c>
      <c r="D2873" s="52">
        <v>1</v>
      </c>
      <c r="E2873" s="52">
        <v>1</v>
      </c>
      <c r="F2873" s="52">
        <v>1</v>
      </c>
      <c r="G2873" s="52">
        <v>1</v>
      </c>
      <c r="J2873" t="s">
        <v>2843</v>
      </c>
      <c r="K2873" t="s">
        <v>2844</v>
      </c>
    </row>
    <row r="2874" spans="1:12">
      <c r="A2874" t="s">
        <v>867</v>
      </c>
      <c r="B2874" t="s">
        <v>66</v>
      </c>
      <c r="C2874" s="52" t="s">
        <v>107</v>
      </c>
      <c r="D2874" s="52" t="s">
        <v>107</v>
      </c>
      <c r="E2874" s="52" t="s">
        <v>107</v>
      </c>
      <c r="F2874" s="52">
        <v>1</v>
      </c>
      <c r="G2874" s="52">
        <v>0</v>
      </c>
      <c r="J2874" t="s">
        <v>2845</v>
      </c>
    </row>
    <row r="2875" spans="1:12">
      <c r="A2875" t="s">
        <v>385</v>
      </c>
      <c r="B2875" t="s">
        <v>66</v>
      </c>
      <c r="C2875" s="52">
        <v>1</v>
      </c>
      <c r="D2875" s="52">
        <v>1</v>
      </c>
      <c r="E2875" s="52">
        <v>1</v>
      </c>
      <c r="F2875" s="52">
        <v>1</v>
      </c>
      <c r="G2875" s="52">
        <v>1</v>
      </c>
    </row>
    <row r="2876" spans="1:12">
      <c r="A2876" t="s">
        <v>562</v>
      </c>
      <c r="B2876" t="s">
        <v>66</v>
      </c>
      <c r="C2876" s="52" t="s">
        <v>107</v>
      </c>
      <c r="D2876" s="52" t="s">
        <v>107</v>
      </c>
      <c r="E2876" s="52">
        <v>1</v>
      </c>
      <c r="F2876" s="52">
        <v>1</v>
      </c>
      <c r="G2876" s="52">
        <v>0</v>
      </c>
      <c r="J2876" t="s">
        <v>2846</v>
      </c>
      <c r="K2876" t="s">
        <v>2847</v>
      </c>
    </row>
    <row r="2877" spans="1:12">
      <c r="A2877" t="s">
        <v>389</v>
      </c>
      <c r="B2877" t="s">
        <v>66</v>
      </c>
      <c r="C2877" s="52">
        <v>1</v>
      </c>
      <c r="D2877" s="52">
        <v>0</v>
      </c>
      <c r="E2877" s="52">
        <v>1</v>
      </c>
      <c r="F2877" s="52">
        <v>0</v>
      </c>
      <c r="G2877" s="52">
        <v>1</v>
      </c>
    </row>
    <row r="2878" spans="1:12">
      <c r="A2878" t="s">
        <v>2848</v>
      </c>
      <c r="B2878" t="s">
        <v>66</v>
      </c>
      <c r="C2878" s="52" t="s">
        <v>107</v>
      </c>
      <c r="D2878" s="52">
        <v>1</v>
      </c>
      <c r="E2878" s="52">
        <v>0</v>
      </c>
      <c r="F2878" s="52">
        <v>0</v>
      </c>
      <c r="G2878" s="52">
        <v>0</v>
      </c>
      <c r="K2878" t="s">
        <v>2849</v>
      </c>
      <c r="L2878" t="s">
        <v>2850</v>
      </c>
    </row>
    <row r="2879" spans="1:12">
      <c r="A2879" t="s">
        <v>2851</v>
      </c>
      <c r="B2879" t="s">
        <v>66</v>
      </c>
      <c r="C2879" s="52">
        <v>1</v>
      </c>
      <c r="D2879" s="52">
        <v>1</v>
      </c>
      <c r="E2879" s="52">
        <v>1</v>
      </c>
      <c r="F2879" s="52">
        <v>0</v>
      </c>
      <c r="G2879" s="52">
        <v>0</v>
      </c>
      <c r="K2879" t="s">
        <v>2852</v>
      </c>
      <c r="L2879" t="s">
        <v>2853</v>
      </c>
    </row>
    <row r="2880" spans="1:12">
      <c r="A2880" t="s">
        <v>393</v>
      </c>
      <c r="B2880" t="s">
        <v>66</v>
      </c>
      <c r="C2880" s="52">
        <v>1</v>
      </c>
      <c r="D2880" s="52">
        <v>0</v>
      </c>
      <c r="E2880" s="52">
        <v>0</v>
      </c>
      <c r="F2880" s="52">
        <v>0</v>
      </c>
      <c r="G2880" s="52">
        <v>0</v>
      </c>
      <c r="L2880" t="s">
        <v>395</v>
      </c>
    </row>
    <row r="2881" spans="1:12">
      <c r="A2881" t="s">
        <v>398</v>
      </c>
      <c r="B2881" t="s">
        <v>66</v>
      </c>
      <c r="C2881" s="52" t="s">
        <v>107</v>
      </c>
      <c r="D2881" s="52" t="s">
        <v>107</v>
      </c>
      <c r="E2881" s="52">
        <v>1</v>
      </c>
      <c r="F2881" s="52">
        <v>0</v>
      </c>
      <c r="G2881" s="52">
        <v>0</v>
      </c>
      <c r="K2881" t="s">
        <v>2854</v>
      </c>
    </row>
    <row r="2882" spans="1:12">
      <c r="A2882" t="s">
        <v>399</v>
      </c>
      <c r="B2882" t="s">
        <v>66</v>
      </c>
      <c r="C2882" s="52" t="s">
        <v>107</v>
      </c>
      <c r="D2882" s="52" t="s">
        <v>107</v>
      </c>
      <c r="E2882" s="52">
        <v>1</v>
      </c>
      <c r="F2882" s="52">
        <v>0</v>
      </c>
      <c r="G2882" s="52">
        <v>0</v>
      </c>
      <c r="K2882" t="s">
        <v>2855</v>
      </c>
    </row>
    <row r="2883" spans="1:12">
      <c r="A2883" t="s">
        <v>400</v>
      </c>
      <c r="B2883" t="s">
        <v>66</v>
      </c>
      <c r="C2883" s="52">
        <v>1</v>
      </c>
      <c r="D2883" s="52">
        <v>1</v>
      </c>
      <c r="E2883" s="52">
        <v>1</v>
      </c>
      <c r="F2883" s="52">
        <v>1</v>
      </c>
      <c r="G2883" s="52">
        <v>1</v>
      </c>
    </row>
    <row r="2884" spans="1:12">
      <c r="A2884" t="s">
        <v>403</v>
      </c>
      <c r="B2884" t="s">
        <v>66</v>
      </c>
      <c r="C2884" s="52">
        <v>1</v>
      </c>
      <c r="D2884" s="52">
        <v>1</v>
      </c>
      <c r="E2884" s="52">
        <v>0</v>
      </c>
      <c r="F2884" s="52">
        <v>0</v>
      </c>
      <c r="G2884" s="52">
        <v>0</v>
      </c>
    </row>
    <row r="2885" spans="1:12">
      <c r="A2885" t="s">
        <v>806</v>
      </c>
      <c r="B2885" t="s">
        <v>66</v>
      </c>
      <c r="C2885" s="52" t="s">
        <v>107</v>
      </c>
      <c r="D2885" s="52" t="s">
        <v>107</v>
      </c>
      <c r="E2885" s="52">
        <v>1</v>
      </c>
      <c r="F2885" s="52">
        <v>0</v>
      </c>
      <c r="G2885" s="52">
        <v>0</v>
      </c>
      <c r="K2885" t="s">
        <v>2856</v>
      </c>
    </row>
    <row r="2886" spans="1:12">
      <c r="A2886" t="s">
        <v>405</v>
      </c>
      <c r="B2886" t="s">
        <v>66</v>
      </c>
      <c r="C2886" s="52">
        <v>1</v>
      </c>
      <c r="D2886" s="52">
        <v>0</v>
      </c>
      <c r="E2886" s="52">
        <v>0</v>
      </c>
      <c r="F2886" s="52">
        <v>0</v>
      </c>
      <c r="G2886" s="52">
        <v>0</v>
      </c>
    </row>
    <row r="2887" spans="1:12">
      <c r="A2887" t="s">
        <v>408</v>
      </c>
      <c r="B2887" t="s">
        <v>66</v>
      </c>
      <c r="C2887" s="52">
        <v>1</v>
      </c>
      <c r="D2887" s="52">
        <v>1</v>
      </c>
      <c r="E2887" s="52">
        <v>1</v>
      </c>
      <c r="F2887" s="52">
        <v>1</v>
      </c>
      <c r="G2887" s="52">
        <v>1</v>
      </c>
    </row>
    <row r="2888" spans="1:12">
      <c r="A2888" s="34" t="s">
        <v>409</v>
      </c>
      <c r="B2888" t="s">
        <v>66</v>
      </c>
      <c r="C2888" s="52">
        <v>1</v>
      </c>
      <c r="D2888" s="52">
        <v>1</v>
      </c>
      <c r="E2888" s="52">
        <v>1</v>
      </c>
      <c r="F2888" s="52">
        <v>1</v>
      </c>
      <c r="G2888" s="52">
        <v>1</v>
      </c>
    </row>
    <row r="2889" spans="1:12">
      <c r="A2889" t="s">
        <v>515</v>
      </c>
      <c r="B2889" t="s">
        <v>66</v>
      </c>
      <c r="C2889" s="52">
        <v>1</v>
      </c>
      <c r="D2889" s="52">
        <v>1</v>
      </c>
      <c r="E2889" s="52">
        <v>1</v>
      </c>
      <c r="F2889" s="52">
        <v>1</v>
      </c>
      <c r="G2889" s="52">
        <v>1</v>
      </c>
    </row>
    <row r="2890" spans="1:12">
      <c r="A2890" t="s">
        <v>1688</v>
      </c>
      <c r="B2890" t="s">
        <v>66</v>
      </c>
      <c r="C2890" s="52" t="s">
        <v>107</v>
      </c>
      <c r="D2890" s="52">
        <v>1</v>
      </c>
      <c r="E2890" s="52">
        <v>0</v>
      </c>
      <c r="F2890" s="52">
        <v>0</v>
      </c>
      <c r="G2890" s="52">
        <v>0</v>
      </c>
      <c r="L2890" t="s">
        <v>1170</v>
      </c>
    </row>
    <row r="2891" spans="1:12">
      <c r="A2891" t="s">
        <v>522</v>
      </c>
      <c r="B2891" t="s">
        <v>66</v>
      </c>
      <c r="C2891" s="52">
        <v>1</v>
      </c>
      <c r="D2891" s="52">
        <v>1</v>
      </c>
      <c r="E2891" s="52">
        <v>1</v>
      </c>
      <c r="F2891" s="52">
        <v>1</v>
      </c>
      <c r="G2891" s="52">
        <v>0</v>
      </c>
    </row>
    <row r="2892" spans="1:12">
      <c r="A2892" t="s">
        <v>709</v>
      </c>
      <c r="B2892" t="s">
        <v>66</v>
      </c>
      <c r="C2892" s="52" t="s">
        <v>107</v>
      </c>
      <c r="D2892" s="52">
        <v>1</v>
      </c>
      <c r="E2892" s="52">
        <v>1</v>
      </c>
      <c r="F2892" s="52">
        <v>1</v>
      </c>
      <c r="G2892" s="52">
        <v>1</v>
      </c>
    </row>
    <row r="2893" spans="1:12">
      <c r="A2893" t="s">
        <v>711</v>
      </c>
      <c r="B2893" t="s">
        <v>66</v>
      </c>
      <c r="C2893" s="52" t="s">
        <v>107</v>
      </c>
      <c r="D2893" s="52">
        <v>1</v>
      </c>
      <c r="E2893" s="52">
        <v>1</v>
      </c>
      <c r="F2893" s="52">
        <v>0</v>
      </c>
      <c r="G2893" s="52">
        <v>0</v>
      </c>
    </row>
    <row r="2894" spans="1:12">
      <c r="A2894" t="s">
        <v>416</v>
      </c>
      <c r="B2894" t="s">
        <v>66</v>
      </c>
      <c r="C2894" s="52" t="s">
        <v>107</v>
      </c>
      <c r="D2894" s="52" t="s">
        <v>107</v>
      </c>
      <c r="E2894" s="52">
        <v>1</v>
      </c>
      <c r="F2894" s="52">
        <v>0</v>
      </c>
      <c r="G2894" s="52">
        <v>0</v>
      </c>
      <c r="K2894" t="s">
        <v>2857</v>
      </c>
    </row>
    <row r="2895" spans="1:12">
      <c r="A2895" t="s">
        <v>419</v>
      </c>
      <c r="B2895" t="s">
        <v>66</v>
      </c>
      <c r="C2895" s="52">
        <v>1</v>
      </c>
      <c r="D2895" s="52">
        <v>0</v>
      </c>
      <c r="E2895" s="52">
        <v>0</v>
      </c>
      <c r="F2895" s="52">
        <v>0</v>
      </c>
      <c r="G2895" s="52">
        <v>0</v>
      </c>
    </row>
    <row r="2896" spans="1:12">
      <c r="A2896" t="s">
        <v>422</v>
      </c>
      <c r="B2896" t="s">
        <v>66</v>
      </c>
      <c r="C2896" s="52">
        <v>1</v>
      </c>
      <c r="D2896" s="52">
        <v>0</v>
      </c>
      <c r="E2896" s="52">
        <v>0</v>
      </c>
      <c r="F2896" s="52">
        <v>0</v>
      </c>
      <c r="G2896" s="52">
        <v>0</v>
      </c>
    </row>
    <row r="2897" spans="1:12">
      <c r="A2897" t="s">
        <v>645</v>
      </c>
      <c r="B2897" t="s">
        <v>66</v>
      </c>
      <c r="C2897" s="52">
        <v>1</v>
      </c>
      <c r="D2897" s="52">
        <v>1</v>
      </c>
      <c r="E2897" s="52">
        <v>0</v>
      </c>
      <c r="F2897" s="52">
        <v>0</v>
      </c>
      <c r="G2897" s="52">
        <v>0</v>
      </c>
      <c r="L2897" t="s">
        <v>1170</v>
      </c>
    </row>
    <row r="2898" spans="1:12">
      <c r="A2898" t="s">
        <v>423</v>
      </c>
      <c r="B2898" t="s">
        <v>66</v>
      </c>
      <c r="C2898" s="52">
        <v>1</v>
      </c>
      <c r="D2898" s="52">
        <v>1</v>
      </c>
      <c r="E2898" s="52">
        <v>1</v>
      </c>
      <c r="F2898" s="52">
        <v>1</v>
      </c>
      <c r="G2898" s="52">
        <v>1</v>
      </c>
    </row>
    <row r="2899" spans="1:12">
      <c r="A2899" t="s">
        <v>719</v>
      </c>
      <c r="B2899" t="s">
        <v>66</v>
      </c>
      <c r="C2899" s="52" t="s">
        <v>107</v>
      </c>
      <c r="D2899" s="52" t="s">
        <v>107</v>
      </c>
      <c r="E2899" s="52">
        <v>1</v>
      </c>
      <c r="F2899" s="52">
        <v>0</v>
      </c>
      <c r="G2899" s="52">
        <v>0</v>
      </c>
      <c r="K2899" t="s">
        <v>2858</v>
      </c>
    </row>
    <row r="2900" spans="1:12">
      <c r="A2900" t="s">
        <v>424</v>
      </c>
      <c r="B2900" t="s">
        <v>66</v>
      </c>
      <c r="C2900" s="52">
        <v>1</v>
      </c>
      <c r="D2900" s="52">
        <v>1</v>
      </c>
      <c r="E2900" s="52">
        <v>1</v>
      </c>
      <c r="F2900" s="52">
        <v>1</v>
      </c>
      <c r="G2900" s="52">
        <v>1</v>
      </c>
      <c r="H2900" s="52" t="s">
        <v>2859</v>
      </c>
      <c r="J2900" t="s">
        <v>2860</v>
      </c>
    </row>
    <row r="2901" spans="1:12">
      <c r="A2901" t="s">
        <v>528</v>
      </c>
      <c r="B2901" t="s">
        <v>66</v>
      </c>
      <c r="C2901" s="52" t="s">
        <v>107</v>
      </c>
      <c r="D2901" s="52">
        <v>1</v>
      </c>
      <c r="E2901" s="52">
        <v>0</v>
      </c>
      <c r="F2901" s="52">
        <v>0</v>
      </c>
      <c r="G2901" s="52">
        <v>0</v>
      </c>
    </row>
    <row r="2902" spans="1:12">
      <c r="A2902" t="s">
        <v>435</v>
      </c>
      <c r="B2902" t="s">
        <v>66</v>
      </c>
      <c r="C2902" s="52">
        <v>1</v>
      </c>
      <c r="D2902" s="52">
        <v>1</v>
      </c>
      <c r="E2902" s="52">
        <v>1</v>
      </c>
      <c r="F2902" s="52">
        <v>1</v>
      </c>
      <c r="G2902" s="52">
        <v>1</v>
      </c>
    </row>
    <row r="2903" spans="1:12">
      <c r="A2903" t="s">
        <v>439</v>
      </c>
      <c r="B2903" t="s">
        <v>66</v>
      </c>
      <c r="C2903" s="52">
        <v>1</v>
      </c>
      <c r="D2903" s="52">
        <v>1</v>
      </c>
      <c r="E2903" s="52">
        <v>1</v>
      </c>
      <c r="F2903" s="52">
        <v>1</v>
      </c>
      <c r="G2903" s="52">
        <v>0</v>
      </c>
    </row>
    <row r="2904" spans="1:12">
      <c r="A2904" t="s">
        <v>2525</v>
      </c>
      <c r="B2904" t="s">
        <v>66</v>
      </c>
      <c r="C2904" s="52">
        <v>1</v>
      </c>
      <c r="D2904" s="52">
        <v>0</v>
      </c>
      <c r="E2904" s="52">
        <v>0</v>
      </c>
      <c r="F2904" s="52">
        <v>0</v>
      </c>
      <c r="G2904" s="52">
        <v>0</v>
      </c>
    </row>
    <row r="2905" spans="1:12">
      <c r="A2905" t="s">
        <v>440</v>
      </c>
      <c r="B2905" t="s">
        <v>66</v>
      </c>
      <c r="C2905" s="52" t="s">
        <v>107</v>
      </c>
      <c r="D2905" s="52" t="s">
        <v>107</v>
      </c>
      <c r="E2905" s="52" t="s">
        <v>107</v>
      </c>
      <c r="F2905" s="52">
        <v>1</v>
      </c>
      <c r="G2905" s="52">
        <v>1</v>
      </c>
      <c r="J2905" t="s">
        <v>2861</v>
      </c>
    </row>
    <row r="2906" spans="1:12">
      <c r="A2906" t="s">
        <v>447</v>
      </c>
      <c r="B2906" t="s">
        <v>66</v>
      </c>
      <c r="C2906" s="52" t="s">
        <v>107</v>
      </c>
      <c r="D2906" s="52" t="s">
        <v>107</v>
      </c>
      <c r="E2906" s="52" t="s">
        <v>107</v>
      </c>
      <c r="F2906" s="52">
        <v>1</v>
      </c>
      <c r="G2906" s="52">
        <v>0</v>
      </c>
      <c r="J2906" t="s">
        <v>2862</v>
      </c>
      <c r="L2906" t="s">
        <v>1855</v>
      </c>
    </row>
    <row r="2907" spans="1:12">
      <c r="A2907" t="s">
        <v>1459</v>
      </c>
      <c r="B2907" t="s">
        <v>66</v>
      </c>
      <c r="C2907" s="52" t="s">
        <v>107</v>
      </c>
      <c r="D2907" s="52" t="s">
        <v>107</v>
      </c>
      <c r="E2907" s="52">
        <v>1</v>
      </c>
      <c r="F2907" s="52">
        <v>0</v>
      </c>
      <c r="G2907" s="52">
        <v>0</v>
      </c>
      <c r="K2907" t="s">
        <v>2863</v>
      </c>
      <c r="L2907" t="s">
        <v>2864</v>
      </c>
    </row>
    <row r="2908" spans="1:12">
      <c r="A2908" t="s">
        <v>2865</v>
      </c>
      <c r="B2908" t="s">
        <v>66</v>
      </c>
      <c r="C2908" s="52">
        <v>1</v>
      </c>
      <c r="D2908" s="52">
        <v>0</v>
      </c>
      <c r="E2908" s="52">
        <v>0</v>
      </c>
      <c r="F2908" s="52">
        <v>0</v>
      </c>
      <c r="G2908" s="52">
        <v>0</v>
      </c>
    </row>
    <row r="2909" spans="1:12">
      <c r="A2909" t="s">
        <v>2866</v>
      </c>
      <c r="B2909" t="s">
        <v>66</v>
      </c>
      <c r="C2909" s="52" t="s">
        <v>107</v>
      </c>
      <c r="D2909" s="52">
        <v>1</v>
      </c>
      <c r="E2909" s="52">
        <v>1</v>
      </c>
      <c r="F2909" s="52">
        <v>1</v>
      </c>
      <c r="G2909" s="52">
        <v>1</v>
      </c>
      <c r="H2909" s="52" t="s">
        <v>2867</v>
      </c>
      <c r="J2909" t="s">
        <v>2868</v>
      </c>
      <c r="K2909" t="s">
        <v>2869</v>
      </c>
    </row>
    <row r="2910" spans="1:12">
      <c r="A2910" t="s">
        <v>536</v>
      </c>
      <c r="B2910" t="s">
        <v>66</v>
      </c>
      <c r="C2910" s="52" t="s">
        <v>107</v>
      </c>
      <c r="D2910" s="52" t="s">
        <v>107</v>
      </c>
      <c r="E2910" s="52">
        <v>1</v>
      </c>
      <c r="F2910" s="52">
        <v>1</v>
      </c>
      <c r="G2910" s="52">
        <v>0</v>
      </c>
      <c r="K2910" t="s">
        <v>2870</v>
      </c>
    </row>
    <row r="2911" spans="1:12">
      <c r="A2911" t="s">
        <v>2871</v>
      </c>
      <c r="B2911" t="s">
        <v>66</v>
      </c>
      <c r="C2911" s="52" t="s">
        <v>107</v>
      </c>
      <c r="D2911" s="52" t="s">
        <v>107</v>
      </c>
      <c r="E2911" s="52">
        <v>1</v>
      </c>
      <c r="F2911" s="52">
        <v>0</v>
      </c>
      <c r="G2911" s="52">
        <v>1</v>
      </c>
      <c r="H2911" s="52" t="s">
        <v>2872</v>
      </c>
      <c r="K2911" t="s">
        <v>2873</v>
      </c>
    </row>
    <row r="2912" spans="1:12">
      <c r="A2912" t="s">
        <v>734</v>
      </c>
      <c r="B2912" t="s">
        <v>66</v>
      </c>
      <c r="C2912" s="52">
        <v>1</v>
      </c>
      <c r="D2912" s="52">
        <v>1</v>
      </c>
      <c r="E2912" s="52">
        <v>0</v>
      </c>
      <c r="F2912" s="52">
        <v>0</v>
      </c>
      <c r="G2912" s="52">
        <v>0</v>
      </c>
    </row>
    <row r="2913" spans="1:12">
      <c r="A2913" t="s">
        <v>2874</v>
      </c>
      <c r="B2913" t="s">
        <v>66</v>
      </c>
      <c r="C2913" s="52" t="s">
        <v>107</v>
      </c>
      <c r="D2913" s="52">
        <v>1</v>
      </c>
      <c r="E2913" s="52">
        <v>0</v>
      </c>
      <c r="F2913" s="52">
        <v>0</v>
      </c>
      <c r="G2913" s="52">
        <v>0</v>
      </c>
      <c r="K2913" t="s">
        <v>2875</v>
      </c>
    </row>
    <row r="2914" spans="1:12">
      <c r="A2914" t="s">
        <v>947</v>
      </c>
      <c r="B2914" t="s">
        <v>66</v>
      </c>
      <c r="C2914" s="52" t="s">
        <v>107</v>
      </c>
      <c r="D2914" s="52" t="s">
        <v>107</v>
      </c>
      <c r="E2914" s="52">
        <v>1</v>
      </c>
      <c r="F2914" s="52">
        <v>1</v>
      </c>
      <c r="G2914" s="52">
        <v>0</v>
      </c>
      <c r="K2914" t="s">
        <v>2876</v>
      </c>
    </row>
    <row r="2915" spans="1:12">
      <c r="A2915" t="s">
        <v>452</v>
      </c>
      <c r="B2915" t="s">
        <v>66</v>
      </c>
      <c r="C2915" s="52">
        <v>1</v>
      </c>
      <c r="D2915" s="52">
        <v>1</v>
      </c>
      <c r="E2915" s="52">
        <v>1</v>
      </c>
      <c r="F2915" s="52">
        <v>0</v>
      </c>
      <c r="G2915" s="52">
        <v>1</v>
      </c>
    </row>
    <row r="2916" spans="1:12">
      <c r="A2916" t="s">
        <v>454</v>
      </c>
      <c r="B2916" t="s">
        <v>66</v>
      </c>
      <c r="C2916" s="52">
        <v>1</v>
      </c>
      <c r="D2916" s="52">
        <v>0</v>
      </c>
      <c r="E2916" s="52">
        <v>1</v>
      </c>
      <c r="F2916" s="52">
        <v>0</v>
      </c>
      <c r="G2916" s="52">
        <v>0</v>
      </c>
      <c r="L2916" t="s">
        <v>1170</v>
      </c>
    </row>
    <row r="2917" spans="1:12">
      <c r="A2917" t="s">
        <v>1288</v>
      </c>
      <c r="B2917" t="s">
        <v>66</v>
      </c>
      <c r="C2917" s="52" t="s">
        <v>107</v>
      </c>
      <c r="D2917" s="52" t="s">
        <v>107</v>
      </c>
      <c r="E2917" s="52">
        <v>1</v>
      </c>
      <c r="F2917" s="52">
        <v>1</v>
      </c>
      <c r="G2917" s="52">
        <v>0</v>
      </c>
      <c r="K2917" t="s">
        <v>2877</v>
      </c>
    </row>
    <row r="2918" spans="1:12">
      <c r="A2918" t="s">
        <v>740</v>
      </c>
      <c r="B2918" t="s">
        <v>66</v>
      </c>
      <c r="C2918" s="52" t="s">
        <v>107</v>
      </c>
      <c r="D2918" s="52" t="s">
        <v>107</v>
      </c>
      <c r="E2918" s="52">
        <v>1</v>
      </c>
      <c r="F2918" s="52">
        <v>0</v>
      </c>
      <c r="G2918" s="52">
        <v>0</v>
      </c>
      <c r="K2918" t="s">
        <v>2878</v>
      </c>
      <c r="L2918" t="s">
        <v>2879</v>
      </c>
    </row>
    <row r="2919" spans="1:12">
      <c r="A2919" t="s">
        <v>742</v>
      </c>
      <c r="B2919" t="s">
        <v>66</v>
      </c>
      <c r="C2919" s="52" t="s">
        <v>107</v>
      </c>
      <c r="D2919" s="52">
        <v>1</v>
      </c>
      <c r="E2919" s="52">
        <v>1</v>
      </c>
      <c r="F2919" s="52">
        <v>1</v>
      </c>
      <c r="G2919" s="52">
        <v>0</v>
      </c>
      <c r="K2919" t="s">
        <v>2880</v>
      </c>
    </row>
    <row r="2920" spans="1:12">
      <c r="A2920" t="s">
        <v>896</v>
      </c>
      <c r="B2920" t="s">
        <v>66</v>
      </c>
      <c r="C2920" s="52" t="s">
        <v>107</v>
      </c>
      <c r="D2920" s="52">
        <v>1</v>
      </c>
      <c r="E2920" s="52">
        <v>0</v>
      </c>
      <c r="F2920" s="52">
        <v>0</v>
      </c>
      <c r="G2920" s="52">
        <v>1</v>
      </c>
    </row>
    <row r="2921" spans="1:12">
      <c r="A2921" t="s">
        <v>745</v>
      </c>
      <c r="B2921" t="s">
        <v>66</v>
      </c>
      <c r="C2921" s="52" t="s">
        <v>107</v>
      </c>
      <c r="D2921" s="52">
        <v>1</v>
      </c>
      <c r="E2921" s="52">
        <v>1</v>
      </c>
      <c r="F2921" s="52">
        <v>0</v>
      </c>
      <c r="G2921" s="52">
        <v>0</v>
      </c>
    </row>
    <row r="2922" spans="1:12">
      <c r="A2922" t="s">
        <v>1292</v>
      </c>
      <c r="B2922" t="s">
        <v>66</v>
      </c>
      <c r="C2922" s="52" t="s">
        <v>107</v>
      </c>
      <c r="D2922" s="52" t="s">
        <v>107</v>
      </c>
      <c r="E2922" s="52">
        <v>1</v>
      </c>
      <c r="F2922" s="52">
        <v>0</v>
      </c>
      <c r="G2922" s="52">
        <v>0</v>
      </c>
      <c r="K2922" t="s">
        <v>2881</v>
      </c>
    </row>
    <row r="2923" spans="1:12">
      <c r="A2923" t="s">
        <v>657</v>
      </c>
      <c r="B2923" t="s">
        <v>66</v>
      </c>
      <c r="C2923" s="52">
        <v>1</v>
      </c>
      <c r="D2923" s="52">
        <v>1</v>
      </c>
      <c r="E2923" s="52">
        <v>1</v>
      </c>
      <c r="F2923" s="52">
        <v>1</v>
      </c>
      <c r="G2923" s="52">
        <v>0</v>
      </c>
    </row>
    <row r="2924" spans="1:12">
      <c r="A2924" t="s">
        <v>2882</v>
      </c>
      <c r="B2924" t="s">
        <v>66</v>
      </c>
      <c r="C2924" s="52" t="s">
        <v>107</v>
      </c>
      <c r="D2924" s="52" t="s">
        <v>107</v>
      </c>
      <c r="E2924" s="52">
        <v>1</v>
      </c>
      <c r="F2924" s="52">
        <v>0</v>
      </c>
      <c r="G2924" s="52">
        <v>0</v>
      </c>
      <c r="K2924" t="s">
        <v>2883</v>
      </c>
    </row>
    <row r="2925" spans="1:12">
      <c r="A2925" t="s">
        <v>746</v>
      </c>
      <c r="B2925" t="s">
        <v>66</v>
      </c>
      <c r="C2925" s="52">
        <v>1</v>
      </c>
      <c r="D2925" s="52">
        <v>1</v>
      </c>
      <c r="E2925" s="52">
        <v>1</v>
      </c>
      <c r="F2925" s="52">
        <v>1</v>
      </c>
      <c r="G2925" s="52">
        <v>0</v>
      </c>
    </row>
    <row r="2926" spans="1:12">
      <c r="A2926" t="s">
        <v>748</v>
      </c>
      <c r="B2926" t="s">
        <v>66</v>
      </c>
      <c r="C2926" s="52" t="s">
        <v>107</v>
      </c>
      <c r="D2926" s="52" t="s">
        <v>107</v>
      </c>
      <c r="E2926" s="52">
        <v>1</v>
      </c>
      <c r="F2926" s="52">
        <v>0</v>
      </c>
      <c r="G2926" s="52">
        <v>0</v>
      </c>
      <c r="K2926" t="s">
        <v>2884</v>
      </c>
    </row>
    <row r="2927" spans="1:12">
      <c r="A2927" t="s">
        <v>456</v>
      </c>
      <c r="B2927" t="s">
        <v>66</v>
      </c>
      <c r="C2927" s="52">
        <v>1</v>
      </c>
      <c r="D2927" s="52">
        <v>1</v>
      </c>
      <c r="E2927" s="52">
        <v>1</v>
      </c>
      <c r="F2927" s="52">
        <v>1</v>
      </c>
      <c r="G2927" s="52">
        <v>0</v>
      </c>
      <c r="K2927" t="s">
        <v>2885</v>
      </c>
    </row>
    <row r="2928" spans="1:12">
      <c r="A2928" t="s">
        <v>465</v>
      </c>
      <c r="B2928" t="s">
        <v>66</v>
      </c>
      <c r="C2928" s="52">
        <v>1</v>
      </c>
      <c r="D2928" s="52">
        <v>1</v>
      </c>
      <c r="E2928" s="52">
        <v>1</v>
      </c>
      <c r="F2928" s="52">
        <v>1</v>
      </c>
      <c r="G2928" s="52">
        <v>0</v>
      </c>
      <c r="K2928" t="s">
        <v>2886</v>
      </c>
      <c r="L2928" t="s">
        <v>2887</v>
      </c>
    </row>
    <row r="2929" spans="1:12">
      <c r="A2929" t="s">
        <v>468</v>
      </c>
      <c r="B2929" t="s">
        <v>66</v>
      </c>
      <c r="C2929" s="52">
        <v>1</v>
      </c>
      <c r="D2929" s="52">
        <v>1</v>
      </c>
      <c r="E2929" s="52">
        <v>1</v>
      </c>
      <c r="F2929" s="52">
        <v>1</v>
      </c>
      <c r="G2929" s="52">
        <v>1</v>
      </c>
    </row>
    <row r="2930" spans="1:12">
      <c r="A2930" t="s">
        <v>2410</v>
      </c>
      <c r="B2930" t="s">
        <v>66</v>
      </c>
      <c r="C2930" s="52">
        <v>1</v>
      </c>
      <c r="D2930" s="52">
        <v>1</v>
      </c>
      <c r="E2930" s="52">
        <v>1</v>
      </c>
      <c r="F2930" s="52">
        <v>1</v>
      </c>
      <c r="G2930" s="52">
        <v>1</v>
      </c>
      <c r="J2930" t="s">
        <v>2888</v>
      </c>
      <c r="K2930" t="s">
        <v>2889</v>
      </c>
    </row>
    <row r="2931" spans="1:12">
      <c r="A2931" t="s">
        <v>663</v>
      </c>
      <c r="B2931" t="s">
        <v>66</v>
      </c>
      <c r="C2931" s="52" t="s">
        <v>107</v>
      </c>
      <c r="D2931" s="52" t="s">
        <v>107</v>
      </c>
      <c r="E2931" s="52">
        <v>1</v>
      </c>
      <c r="F2931" s="52">
        <v>0</v>
      </c>
      <c r="G2931" s="52">
        <v>0</v>
      </c>
      <c r="K2931" t="s">
        <v>2890</v>
      </c>
    </row>
    <row r="2932" spans="1:12">
      <c r="A2932" t="s">
        <v>546</v>
      </c>
      <c r="B2932" t="s">
        <v>66</v>
      </c>
      <c r="C2932" s="52" t="s">
        <v>107</v>
      </c>
      <c r="D2932" s="52" t="s">
        <v>107</v>
      </c>
      <c r="E2932" s="52">
        <v>1</v>
      </c>
      <c r="F2932" s="52">
        <v>0</v>
      </c>
      <c r="G2932" s="52">
        <v>0</v>
      </c>
      <c r="K2932" t="s">
        <v>2891</v>
      </c>
    </row>
    <row r="2933" spans="1:12">
      <c r="A2933" t="s">
        <v>547</v>
      </c>
      <c r="B2933" t="s">
        <v>66</v>
      </c>
      <c r="C2933" s="52">
        <v>1</v>
      </c>
      <c r="D2933" s="52">
        <v>1</v>
      </c>
      <c r="E2933" s="52">
        <v>0</v>
      </c>
      <c r="F2933" s="52">
        <v>1</v>
      </c>
      <c r="G2933" s="52">
        <v>1</v>
      </c>
      <c r="J2933" t="s">
        <v>2872</v>
      </c>
      <c r="K2933" t="s">
        <v>2892</v>
      </c>
    </row>
    <row r="2934" spans="1:12">
      <c r="A2934" t="s">
        <v>666</v>
      </c>
      <c r="B2934" t="s">
        <v>66</v>
      </c>
      <c r="C2934" s="52">
        <v>1</v>
      </c>
      <c r="D2934" s="52">
        <v>1</v>
      </c>
      <c r="E2934" s="52">
        <v>1</v>
      </c>
      <c r="F2934" s="52">
        <v>1</v>
      </c>
      <c r="G2934" s="52">
        <v>1</v>
      </c>
      <c r="K2934" t="s">
        <v>2893</v>
      </c>
    </row>
    <row r="2935" spans="1:12">
      <c r="A2935" t="s">
        <v>667</v>
      </c>
      <c r="B2935" t="s">
        <v>66</v>
      </c>
      <c r="C2935" s="52" t="s">
        <v>107</v>
      </c>
      <c r="D2935" s="52">
        <v>1</v>
      </c>
      <c r="E2935" s="52">
        <v>1</v>
      </c>
      <c r="F2935" s="52">
        <v>0</v>
      </c>
      <c r="G2935" s="52">
        <v>0</v>
      </c>
      <c r="K2935" t="s">
        <v>2894</v>
      </c>
    </row>
    <row r="2936" spans="1:12">
      <c r="A2936" t="s">
        <v>470</v>
      </c>
      <c r="B2936" t="s">
        <v>66</v>
      </c>
      <c r="C2936" s="52">
        <v>1</v>
      </c>
      <c r="D2936" s="52">
        <v>1</v>
      </c>
      <c r="E2936" s="52">
        <v>1</v>
      </c>
      <c r="F2936" s="52">
        <v>1</v>
      </c>
      <c r="G2936" s="52">
        <v>0</v>
      </c>
      <c r="J2936" t="s">
        <v>2895</v>
      </c>
    </row>
    <row r="2937" spans="1:12">
      <c r="A2937" t="s">
        <v>764</v>
      </c>
      <c r="B2937" t="s">
        <v>66</v>
      </c>
      <c r="C2937" s="52" t="s">
        <v>107</v>
      </c>
      <c r="D2937" s="52">
        <v>1</v>
      </c>
      <c r="E2937" s="52">
        <v>1</v>
      </c>
      <c r="F2937" s="52">
        <v>1</v>
      </c>
      <c r="G2937" s="52">
        <v>0</v>
      </c>
      <c r="K2937" t="s">
        <v>2896</v>
      </c>
    </row>
    <row r="2938" spans="1:12">
      <c r="A2938" t="s">
        <v>471</v>
      </c>
      <c r="B2938" t="s">
        <v>66</v>
      </c>
      <c r="C2938" s="52">
        <v>1</v>
      </c>
      <c r="D2938" s="52">
        <v>1</v>
      </c>
      <c r="E2938" s="52">
        <v>1</v>
      </c>
      <c r="F2938" s="52">
        <v>1</v>
      </c>
      <c r="G2938" s="52">
        <v>1</v>
      </c>
    </row>
    <row r="2939" spans="1:12">
      <c r="A2939" t="s">
        <v>609</v>
      </c>
      <c r="B2939" t="s">
        <v>66</v>
      </c>
      <c r="C2939" s="52" t="s">
        <v>107</v>
      </c>
      <c r="D2939" s="52" t="s">
        <v>107</v>
      </c>
      <c r="E2939" s="52" t="s">
        <v>107</v>
      </c>
      <c r="F2939" s="52">
        <v>1</v>
      </c>
      <c r="G2939" s="52">
        <v>0</v>
      </c>
      <c r="J2939" t="s">
        <v>2897</v>
      </c>
    </row>
    <row r="2940" spans="1:12">
      <c r="A2940" t="s">
        <v>670</v>
      </c>
      <c r="B2940" t="s">
        <v>66</v>
      </c>
      <c r="C2940" s="52">
        <v>1</v>
      </c>
      <c r="D2940" s="52">
        <v>1</v>
      </c>
      <c r="E2940" s="52">
        <v>1</v>
      </c>
      <c r="F2940" s="52">
        <v>1</v>
      </c>
      <c r="G2940" s="52">
        <v>1</v>
      </c>
      <c r="K2940" t="s">
        <v>2898</v>
      </c>
    </row>
    <row r="2941" spans="1:12">
      <c r="A2941" t="s">
        <v>475</v>
      </c>
      <c r="B2941" t="s">
        <v>66</v>
      </c>
      <c r="C2941" s="52" t="s">
        <v>107</v>
      </c>
      <c r="D2941" s="52">
        <v>1</v>
      </c>
      <c r="E2941" s="52">
        <v>0</v>
      </c>
      <c r="F2941" s="52">
        <v>0</v>
      </c>
      <c r="G2941" s="52">
        <v>0</v>
      </c>
      <c r="K2941" t="s">
        <v>2899</v>
      </c>
    </row>
    <row r="2942" spans="1:12">
      <c r="A2942" t="s">
        <v>958</v>
      </c>
      <c r="B2942" t="s">
        <v>66</v>
      </c>
      <c r="C2942" s="52">
        <v>1</v>
      </c>
      <c r="D2942" s="52">
        <v>0</v>
      </c>
      <c r="E2942" s="52">
        <v>0</v>
      </c>
      <c r="F2942" s="52">
        <v>1</v>
      </c>
      <c r="G2942" s="52">
        <v>0</v>
      </c>
      <c r="J2942" t="s">
        <v>2859</v>
      </c>
    </row>
    <row r="2943" spans="1:12">
      <c r="A2943" t="s">
        <v>671</v>
      </c>
      <c r="B2943" t="s">
        <v>66</v>
      </c>
      <c r="C2943" s="52" t="s">
        <v>107</v>
      </c>
      <c r="D2943" s="52">
        <v>1</v>
      </c>
      <c r="E2943" s="52">
        <v>1</v>
      </c>
      <c r="F2943" s="52">
        <v>0</v>
      </c>
      <c r="G2943" s="52">
        <v>0</v>
      </c>
      <c r="K2943" t="s">
        <v>2900</v>
      </c>
      <c r="L2943" t="s">
        <v>2901</v>
      </c>
    </row>
    <row r="2944" spans="1:12">
      <c r="A2944" t="s">
        <v>672</v>
      </c>
      <c r="B2944" t="s">
        <v>66</v>
      </c>
      <c r="C2944" s="52">
        <v>1</v>
      </c>
      <c r="D2944" s="52">
        <v>1</v>
      </c>
      <c r="E2944" s="52">
        <v>1</v>
      </c>
      <c r="F2944" s="52">
        <v>1</v>
      </c>
      <c r="G2944" s="52">
        <v>0</v>
      </c>
    </row>
    <row r="2945" spans="1:11">
      <c r="A2945" t="s">
        <v>484</v>
      </c>
      <c r="B2945" t="s">
        <v>66</v>
      </c>
      <c r="C2945" s="52">
        <v>1</v>
      </c>
      <c r="D2945" s="52">
        <v>1</v>
      </c>
      <c r="E2945" s="52">
        <v>1</v>
      </c>
      <c r="F2945" s="52">
        <v>1</v>
      </c>
      <c r="G2945" s="52">
        <v>1</v>
      </c>
    </row>
    <row r="2946" spans="1:11">
      <c r="A2946" t="s">
        <v>920</v>
      </c>
      <c r="B2946" t="s">
        <v>66</v>
      </c>
      <c r="C2946" s="52" t="s">
        <v>107</v>
      </c>
      <c r="D2946" s="52">
        <v>1</v>
      </c>
      <c r="E2946" s="52">
        <v>1</v>
      </c>
      <c r="F2946" s="52">
        <v>0</v>
      </c>
      <c r="G2946" s="52">
        <v>0</v>
      </c>
      <c r="K2946" t="s">
        <v>2902</v>
      </c>
    </row>
    <row r="2947" spans="1:11">
      <c r="A2947" t="s">
        <v>615</v>
      </c>
      <c r="B2947" t="s">
        <v>66</v>
      </c>
      <c r="C2947" s="52" t="s">
        <v>107</v>
      </c>
      <c r="D2947" s="52" t="s">
        <v>107</v>
      </c>
      <c r="E2947" s="52">
        <v>1</v>
      </c>
      <c r="F2947" s="52">
        <v>0</v>
      </c>
      <c r="G2947" s="52">
        <v>0</v>
      </c>
      <c r="K2947" t="s">
        <v>2903</v>
      </c>
    </row>
    <row r="2948" spans="1:11">
      <c r="A2948" t="s">
        <v>558</v>
      </c>
      <c r="B2948" t="s">
        <v>66</v>
      </c>
      <c r="C2948" s="52" t="s">
        <v>107</v>
      </c>
      <c r="D2948" s="52" t="s">
        <v>107</v>
      </c>
      <c r="E2948" s="52">
        <v>1</v>
      </c>
      <c r="F2948" s="52">
        <v>0</v>
      </c>
      <c r="G2948" s="52">
        <v>0</v>
      </c>
      <c r="K2948" t="s">
        <v>2904</v>
      </c>
    </row>
    <row r="2949" spans="1:11">
      <c r="A2949" t="s">
        <v>488</v>
      </c>
      <c r="B2949" t="s">
        <v>66</v>
      </c>
      <c r="C2949" s="52">
        <v>1</v>
      </c>
      <c r="D2949" s="52">
        <v>0</v>
      </c>
      <c r="E2949" s="52">
        <v>1</v>
      </c>
      <c r="F2949" s="52">
        <v>0</v>
      </c>
      <c r="G2949" s="52">
        <v>1</v>
      </c>
      <c r="K2949" t="s">
        <v>2905</v>
      </c>
    </row>
    <row r="2950" spans="1:11">
      <c r="A2950" t="s">
        <v>859</v>
      </c>
      <c r="B2950" t="s">
        <v>66</v>
      </c>
      <c r="C2950" s="52" t="s">
        <v>107</v>
      </c>
      <c r="D2950" s="52">
        <v>1</v>
      </c>
      <c r="E2950" s="52">
        <v>1</v>
      </c>
      <c r="F2950" s="52">
        <v>1</v>
      </c>
      <c r="G2950" s="52">
        <v>0</v>
      </c>
      <c r="K2950" t="s">
        <v>2906</v>
      </c>
    </row>
    <row r="2951" spans="1:11">
      <c r="A2951" t="s">
        <v>1107</v>
      </c>
      <c r="B2951" t="s">
        <v>66</v>
      </c>
      <c r="C2951" s="52">
        <v>1</v>
      </c>
      <c r="D2951" s="52">
        <v>1</v>
      </c>
      <c r="E2951" s="52">
        <v>1</v>
      </c>
      <c r="F2951" s="52">
        <v>0</v>
      </c>
      <c r="G2951" s="52">
        <v>0</v>
      </c>
      <c r="K2951" t="s">
        <v>2907</v>
      </c>
    </row>
    <row r="2952" spans="1:11">
      <c r="A2952" s="11" t="s">
        <v>2908</v>
      </c>
      <c r="B2952" s="11" t="s">
        <v>37</v>
      </c>
      <c r="C2952" s="52" t="s">
        <v>107</v>
      </c>
      <c r="D2952" s="52">
        <v>1</v>
      </c>
      <c r="E2952" s="52">
        <v>0</v>
      </c>
      <c r="F2952" s="52">
        <v>0</v>
      </c>
      <c r="G2952" s="52">
        <v>0</v>
      </c>
      <c r="K2952" t="s">
        <v>2909</v>
      </c>
    </row>
    <row r="2953" spans="1:11">
      <c r="A2953" t="s">
        <v>1173</v>
      </c>
      <c r="B2953" t="s">
        <v>37</v>
      </c>
      <c r="C2953" s="52">
        <v>1</v>
      </c>
      <c r="D2953" s="52">
        <v>1</v>
      </c>
      <c r="E2953" s="52">
        <v>1</v>
      </c>
      <c r="F2953" s="52">
        <v>1</v>
      </c>
      <c r="G2953" s="52">
        <v>1</v>
      </c>
    </row>
    <row r="2954" spans="1:11">
      <c r="A2954" t="s">
        <v>561</v>
      </c>
      <c r="B2954" t="s">
        <v>37</v>
      </c>
      <c r="C2954" s="52" t="s">
        <v>107</v>
      </c>
      <c r="D2954" s="52">
        <v>1</v>
      </c>
      <c r="E2954" s="52">
        <v>1</v>
      </c>
      <c r="F2954" s="52">
        <v>1</v>
      </c>
      <c r="G2954" s="52">
        <v>1</v>
      </c>
    </row>
    <row r="2955" spans="1:11">
      <c r="A2955" t="s">
        <v>867</v>
      </c>
      <c r="B2955" t="s">
        <v>37</v>
      </c>
      <c r="C2955" s="52" t="s">
        <v>107</v>
      </c>
      <c r="D2955" s="52">
        <v>1</v>
      </c>
      <c r="E2955" s="52">
        <v>1</v>
      </c>
      <c r="F2955" s="52">
        <v>1</v>
      </c>
      <c r="G2955" s="52">
        <v>1</v>
      </c>
    </row>
    <row r="2956" spans="1:11">
      <c r="A2956" t="s">
        <v>384</v>
      </c>
      <c r="B2956" t="s">
        <v>37</v>
      </c>
      <c r="C2956" s="52" t="s">
        <v>107</v>
      </c>
      <c r="D2956" s="52">
        <v>1</v>
      </c>
      <c r="E2956" s="52">
        <v>1</v>
      </c>
      <c r="F2956" s="52">
        <v>0</v>
      </c>
      <c r="G2956" s="52">
        <v>1</v>
      </c>
    </row>
    <row r="2957" spans="1:11">
      <c r="A2957" t="s">
        <v>385</v>
      </c>
      <c r="B2957" t="s">
        <v>37</v>
      </c>
      <c r="C2957" s="52">
        <v>1</v>
      </c>
      <c r="D2957" s="52">
        <v>1</v>
      </c>
      <c r="E2957" s="52">
        <v>1</v>
      </c>
      <c r="F2957" s="52">
        <v>1</v>
      </c>
      <c r="G2957" s="52">
        <v>1</v>
      </c>
    </row>
    <row r="2958" spans="1:11">
      <c r="A2958" t="s">
        <v>562</v>
      </c>
      <c r="B2958" t="s">
        <v>37</v>
      </c>
      <c r="C2958" s="52" t="s">
        <v>107</v>
      </c>
      <c r="D2958" s="52" t="s">
        <v>107</v>
      </c>
      <c r="E2958" s="52">
        <v>1</v>
      </c>
      <c r="F2958" s="52">
        <v>0</v>
      </c>
      <c r="G2958" s="52">
        <v>0</v>
      </c>
      <c r="K2958" t="s">
        <v>2910</v>
      </c>
    </row>
    <row r="2959" spans="1:11">
      <c r="A2959" t="s">
        <v>386</v>
      </c>
      <c r="B2959" t="s">
        <v>37</v>
      </c>
      <c r="C2959" s="52" t="s">
        <v>107</v>
      </c>
      <c r="D2959" s="52" t="s">
        <v>107</v>
      </c>
      <c r="E2959" s="52" t="s">
        <v>107</v>
      </c>
      <c r="F2959" s="52">
        <v>1</v>
      </c>
      <c r="G2959" s="52">
        <v>1</v>
      </c>
      <c r="J2959" t="s">
        <v>2911</v>
      </c>
    </row>
    <row r="2960" spans="1:11">
      <c r="A2960" t="s">
        <v>569</v>
      </c>
      <c r="B2960" t="s">
        <v>37</v>
      </c>
      <c r="C2960" s="52" t="s">
        <v>107</v>
      </c>
      <c r="D2960" s="52" t="s">
        <v>107</v>
      </c>
      <c r="E2960" s="52">
        <v>1</v>
      </c>
      <c r="F2960" s="52">
        <v>1</v>
      </c>
      <c r="G2960" s="52">
        <v>0</v>
      </c>
      <c r="J2960" t="s">
        <v>2912</v>
      </c>
      <c r="K2960" t="s">
        <v>2913</v>
      </c>
    </row>
    <row r="2961" spans="1:12">
      <c r="A2961" t="s">
        <v>389</v>
      </c>
      <c r="B2961" t="s">
        <v>37</v>
      </c>
      <c r="C2961" s="52">
        <v>1</v>
      </c>
      <c r="D2961" s="52">
        <v>1</v>
      </c>
      <c r="E2961" s="52">
        <v>1</v>
      </c>
      <c r="F2961" s="52">
        <v>1</v>
      </c>
      <c r="G2961" s="52">
        <v>0</v>
      </c>
    </row>
    <row r="2962" spans="1:12">
      <c r="A2962" t="s">
        <v>570</v>
      </c>
      <c r="B2962" t="s">
        <v>37</v>
      </c>
      <c r="C2962" s="52">
        <v>1</v>
      </c>
      <c r="D2962" s="52">
        <v>1</v>
      </c>
      <c r="E2962" s="52">
        <v>1</v>
      </c>
      <c r="F2962" s="52">
        <v>1</v>
      </c>
      <c r="G2962" s="52">
        <v>1</v>
      </c>
    </row>
    <row r="2963" spans="1:12">
      <c r="A2963" t="s">
        <v>691</v>
      </c>
      <c r="B2963" t="s">
        <v>37</v>
      </c>
      <c r="C2963" s="52">
        <v>1</v>
      </c>
      <c r="D2963" s="52">
        <v>1</v>
      </c>
      <c r="E2963" s="52">
        <v>1</v>
      </c>
      <c r="F2963" s="52">
        <v>1</v>
      </c>
      <c r="G2963" s="52">
        <v>1</v>
      </c>
      <c r="J2963" t="s">
        <v>2914</v>
      </c>
    </row>
    <row r="2964" spans="1:12">
      <c r="A2964" t="s">
        <v>506</v>
      </c>
      <c r="B2964" t="s">
        <v>37</v>
      </c>
      <c r="C2964" s="52" t="s">
        <v>107</v>
      </c>
      <c r="D2964" s="52" t="s">
        <v>107</v>
      </c>
      <c r="E2964" s="52" t="s">
        <v>107</v>
      </c>
      <c r="F2964" s="52" t="s">
        <v>107</v>
      </c>
      <c r="G2964" s="52">
        <v>1</v>
      </c>
      <c r="H2964" s="52" t="s">
        <v>2915</v>
      </c>
    </row>
    <row r="2965" spans="1:12">
      <c r="A2965" t="s">
        <v>2916</v>
      </c>
      <c r="B2965" t="s">
        <v>37</v>
      </c>
      <c r="C2965" s="52" t="s">
        <v>107</v>
      </c>
      <c r="D2965" s="52" t="s">
        <v>107</v>
      </c>
      <c r="E2965" s="52" t="s">
        <v>107</v>
      </c>
      <c r="F2965" s="52" t="s">
        <v>107</v>
      </c>
      <c r="G2965" s="52">
        <v>1</v>
      </c>
      <c r="H2965" s="52" t="s">
        <v>2917</v>
      </c>
    </row>
    <row r="2966" spans="1:12">
      <c r="A2966" s="5" t="s">
        <v>2918</v>
      </c>
      <c r="B2966" t="s">
        <v>37</v>
      </c>
      <c r="C2966" s="52" t="s">
        <v>107</v>
      </c>
      <c r="D2966" s="52" t="s">
        <v>107</v>
      </c>
      <c r="E2966" s="52" t="s">
        <v>107</v>
      </c>
      <c r="F2966" s="52" t="s">
        <v>107</v>
      </c>
      <c r="G2966" s="52">
        <v>1</v>
      </c>
      <c r="H2966" s="63" t="s">
        <v>2919</v>
      </c>
      <c r="I2966" s="52">
        <v>57</v>
      </c>
    </row>
    <row r="2967" spans="1:12">
      <c r="A2967" t="s">
        <v>393</v>
      </c>
      <c r="B2967" t="s">
        <v>37</v>
      </c>
      <c r="C2967" s="52" t="s">
        <v>107</v>
      </c>
      <c r="D2967" s="52" t="s">
        <v>107</v>
      </c>
      <c r="E2967" s="52" t="s">
        <v>107</v>
      </c>
      <c r="F2967" s="52">
        <v>1</v>
      </c>
      <c r="G2967" s="52">
        <v>0</v>
      </c>
      <c r="L2967" t="s">
        <v>395</v>
      </c>
    </row>
    <row r="2968" spans="1:12">
      <c r="A2968" t="s">
        <v>399</v>
      </c>
      <c r="B2968" t="s">
        <v>37</v>
      </c>
      <c r="C2968" s="52">
        <v>1</v>
      </c>
      <c r="D2968" s="52">
        <v>1</v>
      </c>
      <c r="E2968" s="52">
        <v>1</v>
      </c>
      <c r="F2968" s="52">
        <v>1</v>
      </c>
      <c r="G2968" s="52">
        <v>1</v>
      </c>
    </row>
    <row r="2969" spans="1:12">
      <c r="A2969" t="s">
        <v>400</v>
      </c>
      <c r="B2969" t="s">
        <v>37</v>
      </c>
      <c r="C2969" s="52">
        <v>1</v>
      </c>
      <c r="D2969" s="52">
        <v>1</v>
      </c>
      <c r="E2969" s="52">
        <v>1</v>
      </c>
      <c r="F2969" s="52">
        <v>1</v>
      </c>
      <c r="G2969" s="52">
        <v>1</v>
      </c>
      <c r="J2969" t="s">
        <v>2920</v>
      </c>
    </row>
    <row r="2970" spans="1:12">
      <c r="A2970" t="s">
        <v>405</v>
      </c>
      <c r="B2970" t="s">
        <v>37</v>
      </c>
      <c r="C2970" s="52" t="s">
        <v>107</v>
      </c>
      <c r="D2970" s="52" t="s">
        <v>107</v>
      </c>
      <c r="E2970" s="52">
        <v>1</v>
      </c>
      <c r="F2970" s="52">
        <v>1</v>
      </c>
      <c r="G2970" s="52">
        <v>0</v>
      </c>
      <c r="K2970" t="s">
        <v>2921</v>
      </c>
    </row>
    <row r="2971" spans="1:12">
      <c r="A2971" t="s">
        <v>2922</v>
      </c>
      <c r="B2971" t="s">
        <v>37</v>
      </c>
      <c r="C2971" s="52">
        <v>1</v>
      </c>
      <c r="D2971" s="52">
        <v>1</v>
      </c>
      <c r="E2971" s="52">
        <v>0</v>
      </c>
      <c r="F2971" s="52">
        <v>0</v>
      </c>
      <c r="G2971" s="52">
        <v>1</v>
      </c>
    </row>
    <row r="2972" spans="1:12">
      <c r="A2972" t="s">
        <v>406</v>
      </c>
      <c r="B2972" t="s">
        <v>37</v>
      </c>
      <c r="C2972" s="52">
        <v>1</v>
      </c>
      <c r="D2972" s="52">
        <v>1</v>
      </c>
      <c r="E2972" s="52">
        <v>0</v>
      </c>
      <c r="F2972" s="52">
        <v>1</v>
      </c>
      <c r="G2972" s="52">
        <v>1</v>
      </c>
    </row>
    <row r="2973" spans="1:12">
      <c r="A2973" t="s">
        <v>408</v>
      </c>
      <c r="B2973" t="s">
        <v>37</v>
      </c>
      <c r="C2973" s="52" t="s">
        <v>107</v>
      </c>
      <c r="D2973" s="52">
        <v>1</v>
      </c>
      <c r="E2973" s="52">
        <v>1</v>
      </c>
      <c r="F2973" s="52">
        <v>1</v>
      </c>
      <c r="G2973" s="52">
        <v>1</v>
      </c>
    </row>
    <row r="2974" spans="1:12">
      <c r="A2974" s="34" t="s">
        <v>409</v>
      </c>
      <c r="B2974" t="s">
        <v>37</v>
      </c>
      <c r="C2974" s="52">
        <v>1</v>
      </c>
      <c r="D2974" s="52">
        <v>0</v>
      </c>
      <c r="E2974" s="52">
        <v>0</v>
      </c>
      <c r="F2974" s="52">
        <v>0</v>
      </c>
      <c r="G2974" s="52">
        <v>0</v>
      </c>
    </row>
    <row r="2975" spans="1:12">
      <c r="A2975" t="s">
        <v>515</v>
      </c>
      <c r="B2975" t="s">
        <v>37</v>
      </c>
      <c r="C2975" s="52">
        <v>1</v>
      </c>
      <c r="D2975" s="52">
        <v>1</v>
      </c>
      <c r="E2975" s="52">
        <v>1</v>
      </c>
      <c r="F2975" s="52">
        <v>1</v>
      </c>
      <c r="G2975" s="52">
        <v>1</v>
      </c>
    </row>
    <row r="2976" spans="1:12">
      <c r="A2976" t="s">
        <v>522</v>
      </c>
      <c r="B2976" t="s">
        <v>37</v>
      </c>
      <c r="C2976" s="52" t="s">
        <v>107</v>
      </c>
      <c r="D2976" s="52">
        <v>1</v>
      </c>
      <c r="E2976" s="52">
        <v>1</v>
      </c>
      <c r="F2976" s="52">
        <v>1</v>
      </c>
      <c r="G2976" s="52">
        <v>1</v>
      </c>
      <c r="J2976" t="s">
        <v>2923</v>
      </c>
    </row>
    <row r="2977" spans="1:11">
      <c r="A2977" t="s">
        <v>1494</v>
      </c>
      <c r="B2977" t="s">
        <v>37</v>
      </c>
      <c r="C2977" s="52" t="s">
        <v>107</v>
      </c>
      <c r="D2977" s="52">
        <v>1</v>
      </c>
      <c r="E2977" s="52">
        <v>0</v>
      </c>
      <c r="F2977" s="52">
        <v>0</v>
      </c>
      <c r="G2977" s="52">
        <v>0</v>
      </c>
      <c r="K2977" t="s">
        <v>2924</v>
      </c>
    </row>
    <row r="2978" spans="1:11">
      <c r="A2978" t="s">
        <v>709</v>
      </c>
      <c r="B2978" t="s">
        <v>37</v>
      </c>
      <c r="C2978" s="52" t="s">
        <v>107</v>
      </c>
      <c r="D2978" s="52" t="s">
        <v>107</v>
      </c>
      <c r="E2978" s="52" t="s">
        <v>107</v>
      </c>
      <c r="F2978" s="52">
        <v>1</v>
      </c>
      <c r="G2978" s="52">
        <v>0</v>
      </c>
    </row>
    <row r="2979" spans="1:11">
      <c r="A2979" s="34" t="s">
        <v>416</v>
      </c>
      <c r="B2979" t="s">
        <v>37</v>
      </c>
      <c r="C2979" s="52">
        <v>1</v>
      </c>
      <c r="D2979" s="52">
        <v>1</v>
      </c>
      <c r="E2979" s="52">
        <v>1</v>
      </c>
      <c r="F2979" s="52">
        <v>1</v>
      </c>
      <c r="G2979" s="52">
        <v>1</v>
      </c>
      <c r="J2979" t="s">
        <v>2925</v>
      </c>
      <c r="K2979" t="s">
        <v>2926</v>
      </c>
    </row>
    <row r="2980" spans="1:11">
      <c r="A2980" t="s">
        <v>419</v>
      </c>
      <c r="B2980" t="s">
        <v>37</v>
      </c>
      <c r="C2980" s="52">
        <v>1</v>
      </c>
      <c r="D2980" s="52">
        <v>1</v>
      </c>
      <c r="E2980" s="52">
        <v>1</v>
      </c>
      <c r="F2980" s="52">
        <v>1</v>
      </c>
      <c r="G2980" s="52">
        <v>1</v>
      </c>
    </row>
    <row r="2981" spans="1:11">
      <c r="A2981" t="s">
        <v>422</v>
      </c>
      <c r="B2981" t="s">
        <v>37</v>
      </c>
      <c r="C2981" s="52">
        <v>1</v>
      </c>
      <c r="D2981" s="52">
        <v>1</v>
      </c>
      <c r="E2981" s="52">
        <v>1</v>
      </c>
      <c r="F2981" s="52">
        <v>1</v>
      </c>
      <c r="G2981" s="52">
        <v>1</v>
      </c>
    </row>
    <row r="2982" spans="1:11">
      <c r="A2982" t="s">
        <v>645</v>
      </c>
      <c r="B2982" t="s">
        <v>37</v>
      </c>
      <c r="C2982" s="52">
        <v>1</v>
      </c>
      <c r="D2982" s="52">
        <v>1</v>
      </c>
      <c r="E2982" s="52">
        <v>1</v>
      </c>
      <c r="F2982" s="52">
        <v>1</v>
      </c>
      <c r="G2982" s="52">
        <v>0</v>
      </c>
    </row>
    <row r="2983" spans="1:11">
      <c r="A2983" t="s">
        <v>423</v>
      </c>
      <c r="B2983" t="s">
        <v>37</v>
      </c>
      <c r="C2983" s="52">
        <v>1</v>
      </c>
      <c r="D2983" s="52">
        <v>1</v>
      </c>
      <c r="E2983" s="52">
        <v>1</v>
      </c>
      <c r="F2983" s="52">
        <v>1</v>
      </c>
      <c r="G2983" s="52">
        <v>1</v>
      </c>
    </row>
    <row r="2984" spans="1:11">
      <c r="A2984" t="s">
        <v>424</v>
      </c>
      <c r="B2984" t="s">
        <v>37</v>
      </c>
      <c r="C2984" s="52">
        <v>1</v>
      </c>
      <c r="D2984" s="52">
        <v>1</v>
      </c>
      <c r="E2984" s="52">
        <v>1</v>
      </c>
      <c r="F2984" s="52">
        <v>1</v>
      </c>
      <c r="G2984" s="52">
        <v>1</v>
      </c>
    </row>
    <row r="2985" spans="1:11">
      <c r="A2985" t="s">
        <v>590</v>
      </c>
      <c r="B2985" t="s">
        <v>37</v>
      </c>
      <c r="C2985" s="52" t="s">
        <v>107</v>
      </c>
      <c r="D2985" s="52" t="s">
        <v>107</v>
      </c>
      <c r="E2985" s="52">
        <v>1</v>
      </c>
      <c r="F2985" s="52">
        <v>1</v>
      </c>
      <c r="G2985" s="52">
        <v>0</v>
      </c>
      <c r="K2985" t="s">
        <v>2927</v>
      </c>
    </row>
    <row r="2986" spans="1:11">
      <c r="A2986" t="s">
        <v>528</v>
      </c>
      <c r="B2986" t="s">
        <v>37</v>
      </c>
      <c r="C2986" s="52" t="s">
        <v>107</v>
      </c>
      <c r="D2986" s="52" t="s">
        <v>107</v>
      </c>
      <c r="E2986" s="52">
        <v>1</v>
      </c>
      <c r="F2986" s="52">
        <v>1</v>
      </c>
      <c r="G2986" s="52">
        <v>0</v>
      </c>
      <c r="K2986" t="s">
        <v>2928</v>
      </c>
    </row>
    <row r="2987" spans="1:11">
      <c r="A2987" t="s">
        <v>529</v>
      </c>
      <c r="B2987" t="s">
        <v>37</v>
      </c>
      <c r="C2987" s="52">
        <v>1</v>
      </c>
      <c r="D2987" s="52">
        <v>1</v>
      </c>
      <c r="E2987" s="52">
        <v>1</v>
      </c>
      <c r="F2987" s="52">
        <v>1</v>
      </c>
      <c r="G2987" s="52">
        <v>1</v>
      </c>
      <c r="K2987" t="s">
        <v>2929</v>
      </c>
    </row>
    <row r="2988" spans="1:11">
      <c r="A2988" t="s">
        <v>435</v>
      </c>
      <c r="B2988" t="s">
        <v>37</v>
      </c>
      <c r="C2988" s="52">
        <v>1</v>
      </c>
      <c r="D2988" s="52">
        <v>1</v>
      </c>
      <c r="E2988" s="52">
        <v>1</v>
      </c>
      <c r="F2988" s="52">
        <v>1</v>
      </c>
      <c r="G2988" s="52">
        <v>0</v>
      </c>
      <c r="K2988" t="s">
        <v>2930</v>
      </c>
    </row>
    <row r="2989" spans="1:11">
      <c r="A2989" t="s">
        <v>439</v>
      </c>
      <c r="B2989" t="s">
        <v>37</v>
      </c>
      <c r="C2989" s="52">
        <v>1</v>
      </c>
      <c r="D2989" s="52">
        <v>1</v>
      </c>
      <c r="E2989" s="52">
        <v>1</v>
      </c>
      <c r="F2989" s="52">
        <v>1</v>
      </c>
      <c r="G2989" s="52">
        <v>1</v>
      </c>
    </row>
    <row r="2990" spans="1:11">
      <c r="A2990" t="s">
        <v>440</v>
      </c>
      <c r="B2990" t="s">
        <v>37</v>
      </c>
      <c r="C2990" s="52" t="s">
        <v>107</v>
      </c>
      <c r="D2990" s="52" t="s">
        <v>107</v>
      </c>
      <c r="E2990" s="52">
        <v>1</v>
      </c>
      <c r="F2990" s="52">
        <v>1</v>
      </c>
      <c r="G2990" s="52">
        <v>1</v>
      </c>
      <c r="J2990" t="s">
        <v>2931</v>
      </c>
      <c r="K2990" t="s">
        <v>2932</v>
      </c>
    </row>
    <row r="2991" spans="1:11">
      <c r="A2991" t="s">
        <v>445</v>
      </c>
      <c r="B2991" t="s">
        <v>37</v>
      </c>
      <c r="C2991" s="52" t="s">
        <v>107</v>
      </c>
      <c r="D2991" s="52">
        <v>1</v>
      </c>
      <c r="E2991" s="52">
        <v>0</v>
      </c>
      <c r="F2991" s="52">
        <v>0</v>
      </c>
      <c r="G2991" s="52">
        <v>0</v>
      </c>
      <c r="K2991" t="s">
        <v>2933</v>
      </c>
    </row>
    <row r="2992" spans="1:11">
      <c r="A2992" t="s">
        <v>446</v>
      </c>
      <c r="B2992" t="s">
        <v>37</v>
      </c>
      <c r="C2992" s="52" t="s">
        <v>107</v>
      </c>
      <c r="D2992" s="52">
        <v>1</v>
      </c>
      <c r="E2992" s="52">
        <v>1</v>
      </c>
      <c r="F2992" s="52">
        <v>0</v>
      </c>
      <c r="G2992" s="52">
        <v>0</v>
      </c>
      <c r="K2992" t="s">
        <v>2934</v>
      </c>
    </row>
    <row r="2993" spans="1:12">
      <c r="A2993" t="s">
        <v>533</v>
      </c>
      <c r="B2993" t="s">
        <v>37</v>
      </c>
      <c r="C2993" s="52">
        <v>1</v>
      </c>
      <c r="D2993" s="52">
        <v>1</v>
      </c>
      <c r="E2993" s="52">
        <v>1</v>
      </c>
      <c r="F2993" s="52">
        <v>0</v>
      </c>
      <c r="G2993" s="52">
        <v>1</v>
      </c>
      <c r="K2993" t="s">
        <v>2935</v>
      </c>
    </row>
    <row r="2994" spans="1:12">
      <c r="A2994" t="s">
        <v>536</v>
      </c>
      <c r="B2994" t="s">
        <v>37</v>
      </c>
      <c r="C2994" s="52" t="s">
        <v>107</v>
      </c>
      <c r="D2994" s="52" t="s">
        <v>107</v>
      </c>
      <c r="E2994" s="52">
        <v>1</v>
      </c>
      <c r="F2994" s="52">
        <v>1</v>
      </c>
      <c r="G2994" s="52">
        <v>1</v>
      </c>
      <c r="K2994" t="s">
        <v>2936</v>
      </c>
    </row>
    <row r="2995" spans="1:12">
      <c r="A2995" t="s">
        <v>449</v>
      </c>
      <c r="B2995" t="s">
        <v>37</v>
      </c>
      <c r="C2995" s="52" t="s">
        <v>107</v>
      </c>
      <c r="D2995" s="52">
        <v>1</v>
      </c>
      <c r="E2995" s="52">
        <v>1</v>
      </c>
      <c r="F2995" s="52">
        <v>1</v>
      </c>
      <c r="G2995" s="52">
        <v>1</v>
      </c>
    </row>
    <row r="2996" spans="1:12">
      <c r="A2996" t="s">
        <v>947</v>
      </c>
      <c r="B2996" t="s">
        <v>37</v>
      </c>
      <c r="C2996" s="52" t="s">
        <v>107</v>
      </c>
      <c r="D2996" s="52">
        <v>1</v>
      </c>
      <c r="E2996" s="52">
        <v>0</v>
      </c>
      <c r="F2996" s="52">
        <v>0</v>
      </c>
      <c r="G2996" s="52">
        <v>0</v>
      </c>
      <c r="K2996" t="s">
        <v>2937</v>
      </c>
    </row>
    <row r="2997" spans="1:12">
      <c r="A2997" t="s">
        <v>452</v>
      </c>
      <c r="B2997" t="s">
        <v>37</v>
      </c>
      <c r="C2997" s="52" t="s">
        <v>107</v>
      </c>
      <c r="D2997" s="52" t="s">
        <v>107</v>
      </c>
      <c r="E2997" s="52">
        <v>1</v>
      </c>
      <c r="F2997" s="52">
        <v>1</v>
      </c>
      <c r="G2997" s="52">
        <v>0</v>
      </c>
      <c r="K2997" t="s">
        <v>2938</v>
      </c>
    </row>
    <row r="2998" spans="1:12">
      <c r="A2998" t="s">
        <v>655</v>
      </c>
      <c r="B2998" t="s">
        <v>37</v>
      </c>
      <c r="C2998" s="52" t="s">
        <v>107</v>
      </c>
      <c r="D2998" s="52">
        <v>1</v>
      </c>
      <c r="E2998" s="52">
        <v>1</v>
      </c>
      <c r="F2998" s="52">
        <v>0</v>
      </c>
      <c r="G2998" s="52">
        <v>0</v>
      </c>
      <c r="K2998" t="s">
        <v>2939</v>
      </c>
    </row>
    <row r="2999" spans="1:12">
      <c r="A2999" t="s">
        <v>540</v>
      </c>
      <c r="B2999" t="s">
        <v>37</v>
      </c>
      <c r="C2999" s="52" t="s">
        <v>107</v>
      </c>
      <c r="D2999" s="52">
        <v>1</v>
      </c>
      <c r="E2999" s="52">
        <v>0</v>
      </c>
      <c r="F2999" s="52">
        <v>0</v>
      </c>
      <c r="G2999" s="52">
        <v>0</v>
      </c>
    </row>
    <row r="3000" spans="1:12">
      <c r="A3000" t="s">
        <v>740</v>
      </c>
      <c r="B3000" t="s">
        <v>37</v>
      </c>
      <c r="C3000" s="52" t="s">
        <v>107</v>
      </c>
      <c r="D3000" s="52" t="s">
        <v>107</v>
      </c>
      <c r="E3000" s="52">
        <v>1</v>
      </c>
      <c r="F3000" s="52">
        <v>1</v>
      </c>
      <c r="G3000" s="52">
        <v>1</v>
      </c>
      <c r="K3000" t="s">
        <v>2940</v>
      </c>
      <c r="L3000" t="s">
        <v>741</v>
      </c>
    </row>
    <row r="3001" spans="1:12">
      <c r="A3001" t="s">
        <v>742</v>
      </c>
      <c r="B3001" t="s">
        <v>37</v>
      </c>
      <c r="C3001" s="52" t="s">
        <v>107</v>
      </c>
      <c r="D3001" s="52">
        <v>1</v>
      </c>
      <c r="E3001" s="52">
        <v>0</v>
      </c>
      <c r="F3001" s="52">
        <v>0</v>
      </c>
      <c r="G3001" s="52">
        <v>0</v>
      </c>
    </row>
    <row r="3002" spans="1:12">
      <c r="A3002" t="s">
        <v>896</v>
      </c>
      <c r="B3002" t="s">
        <v>37</v>
      </c>
      <c r="C3002" s="52" t="s">
        <v>107</v>
      </c>
      <c r="D3002" s="52" t="s">
        <v>107</v>
      </c>
      <c r="E3002" s="52">
        <v>1</v>
      </c>
      <c r="F3002" s="52">
        <v>0</v>
      </c>
      <c r="G3002" s="52">
        <v>0</v>
      </c>
      <c r="K3002" t="s">
        <v>2941</v>
      </c>
    </row>
    <row r="3003" spans="1:12">
      <c r="A3003" t="s">
        <v>745</v>
      </c>
      <c r="B3003" t="s">
        <v>37</v>
      </c>
      <c r="C3003" s="52" t="s">
        <v>107</v>
      </c>
      <c r="D3003" s="52">
        <v>1</v>
      </c>
      <c r="E3003" s="52">
        <v>0</v>
      </c>
      <c r="F3003" s="52">
        <v>0</v>
      </c>
      <c r="G3003" s="52">
        <v>0</v>
      </c>
    </row>
    <row r="3004" spans="1:12">
      <c r="A3004" t="s">
        <v>2752</v>
      </c>
      <c r="B3004" t="s">
        <v>37</v>
      </c>
      <c r="C3004" s="52" t="s">
        <v>107</v>
      </c>
      <c r="D3004" s="52">
        <v>1</v>
      </c>
      <c r="E3004" s="52">
        <v>0</v>
      </c>
      <c r="F3004" s="52">
        <v>1</v>
      </c>
      <c r="G3004" s="52">
        <v>0</v>
      </c>
      <c r="J3004" t="s">
        <v>2942</v>
      </c>
      <c r="K3004" t="s">
        <v>2943</v>
      </c>
      <c r="L3004" t="s">
        <v>2944</v>
      </c>
    </row>
    <row r="3005" spans="1:12">
      <c r="A3005" t="s">
        <v>657</v>
      </c>
      <c r="B3005" t="s">
        <v>37</v>
      </c>
      <c r="C3005" s="52" t="s">
        <v>107</v>
      </c>
      <c r="D3005" s="52" t="s">
        <v>107</v>
      </c>
      <c r="E3005" s="52">
        <v>1</v>
      </c>
      <c r="F3005" s="52">
        <v>0</v>
      </c>
      <c r="G3005" s="52">
        <v>0</v>
      </c>
      <c r="K3005" t="s">
        <v>2945</v>
      </c>
    </row>
    <row r="3006" spans="1:12">
      <c r="A3006" t="s">
        <v>746</v>
      </c>
      <c r="B3006" t="s">
        <v>37</v>
      </c>
      <c r="C3006" s="52">
        <v>1</v>
      </c>
      <c r="D3006" s="52">
        <v>1</v>
      </c>
      <c r="E3006" s="52">
        <v>1</v>
      </c>
      <c r="F3006" s="52">
        <v>1</v>
      </c>
      <c r="G3006" s="52">
        <v>1</v>
      </c>
      <c r="K3006" t="s">
        <v>2946</v>
      </c>
    </row>
    <row r="3007" spans="1:12">
      <c r="A3007" t="s">
        <v>748</v>
      </c>
      <c r="B3007" t="s">
        <v>37</v>
      </c>
      <c r="C3007" s="52" t="s">
        <v>107</v>
      </c>
      <c r="D3007" s="52" t="s">
        <v>107</v>
      </c>
      <c r="E3007" s="52">
        <v>1</v>
      </c>
      <c r="F3007" s="52">
        <v>0</v>
      </c>
      <c r="G3007" s="52">
        <v>0</v>
      </c>
      <c r="K3007" t="s">
        <v>2947</v>
      </c>
    </row>
    <row r="3008" spans="1:12">
      <c r="A3008" t="s">
        <v>750</v>
      </c>
      <c r="B3008" t="s">
        <v>37</v>
      </c>
      <c r="C3008" s="52" t="s">
        <v>107</v>
      </c>
      <c r="D3008" s="52" t="s">
        <v>107</v>
      </c>
      <c r="E3008" s="52">
        <v>1</v>
      </c>
      <c r="F3008" s="52">
        <v>1</v>
      </c>
      <c r="G3008" s="52">
        <v>1</v>
      </c>
      <c r="K3008" t="s">
        <v>2948</v>
      </c>
    </row>
    <row r="3009" spans="1:11">
      <c r="A3009" t="s">
        <v>456</v>
      </c>
      <c r="B3009" t="s">
        <v>37</v>
      </c>
      <c r="C3009" s="52" t="s">
        <v>107</v>
      </c>
      <c r="D3009" s="52">
        <v>1</v>
      </c>
      <c r="E3009" s="52">
        <v>1</v>
      </c>
      <c r="F3009" s="52">
        <v>1</v>
      </c>
      <c r="G3009" s="52">
        <v>1</v>
      </c>
      <c r="K3009" t="s">
        <v>2949</v>
      </c>
    </row>
    <row r="3010" spans="1:11">
      <c r="A3010" t="s">
        <v>457</v>
      </c>
      <c r="B3010" t="s">
        <v>37</v>
      </c>
      <c r="C3010" s="52" t="s">
        <v>107</v>
      </c>
      <c r="D3010" s="52">
        <v>1</v>
      </c>
      <c r="E3010" s="52">
        <v>1</v>
      </c>
      <c r="F3010" s="52">
        <v>1</v>
      </c>
      <c r="G3010" s="52">
        <v>0</v>
      </c>
    </row>
    <row r="3011" spans="1:11">
      <c r="A3011" t="s">
        <v>753</v>
      </c>
      <c r="B3011" t="s">
        <v>37</v>
      </c>
      <c r="C3011" s="52" t="s">
        <v>107</v>
      </c>
      <c r="D3011" s="52" t="s">
        <v>107</v>
      </c>
      <c r="E3011" s="52">
        <v>1</v>
      </c>
      <c r="F3011" s="52">
        <v>1</v>
      </c>
      <c r="G3011" s="52">
        <v>1</v>
      </c>
      <c r="J3011" t="s">
        <v>2950</v>
      </c>
      <c r="K3011" t="s">
        <v>2951</v>
      </c>
    </row>
    <row r="3012" spans="1:11">
      <c r="A3012" t="s">
        <v>465</v>
      </c>
      <c r="B3012" t="s">
        <v>37</v>
      </c>
      <c r="C3012" s="52" t="s">
        <v>107</v>
      </c>
      <c r="D3012" s="52">
        <v>1</v>
      </c>
      <c r="E3012" s="52">
        <v>1</v>
      </c>
      <c r="F3012" s="52">
        <v>1</v>
      </c>
      <c r="G3012" s="52">
        <v>1</v>
      </c>
      <c r="J3012" t="s">
        <v>2952</v>
      </c>
    </row>
    <row r="3013" spans="1:11">
      <c r="A3013" t="s">
        <v>608</v>
      </c>
      <c r="B3013" t="s">
        <v>37</v>
      </c>
      <c r="C3013" s="52" t="s">
        <v>107</v>
      </c>
      <c r="D3013" s="52">
        <v>1</v>
      </c>
      <c r="E3013" s="52">
        <v>0</v>
      </c>
      <c r="F3013" s="52">
        <v>1</v>
      </c>
      <c r="G3013" s="52">
        <v>0</v>
      </c>
    </row>
    <row r="3014" spans="1:11">
      <c r="A3014" t="s">
        <v>544</v>
      </c>
      <c r="B3014" t="s">
        <v>37</v>
      </c>
      <c r="C3014" s="52">
        <v>1</v>
      </c>
      <c r="D3014" s="52">
        <v>1</v>
      </c>
      <c r="E3014" s="52">
        <v>1</v>
      </c>
      <c r="F3014" s="52">
        <v>0</v>
      </c>
      <c r="G3014" s="52">
        <v>0</v>
      </c>
    </row>
    <row r="3015" spans="1:11">
      <c r="A3015" t="s">
        <v>468</v>
      </c>
      <c r="B3015" t="s">
        <v>37</v>
      </c>
      <c r="C3015" s="52" t="s">
        <v>107</v>
      </c>
      <c r="D3015" s="52">
        <v>1</v>
      </c>
      <c r="E3015" s="52">
        <v>1</v>
      </c>
      <c r="F3015" s="52">
        <v>1</v>
      </c>
      <c r="G3015" s="52">
        <v>1</v>
      </c>
    </row>
    <row r="3016" spans="1:11">
      <c r="A3016" t="s">
        <v>661</v>
      </c>
      <c r="B3016" t="s">
        <v>37</v>
      </c>
      <c r="C3016" s="52" t="s">
        <v>107</v>
      </c>
      <c r="D3016" s="52">
        <v>0</v>
      </c>
      <c r="E3016" s="52">
        <v>1</v>
      </c>
      <c r="F3016" s="52">
        <v>0</v>
      </c>
      <c r="G3016" s="52">
        <v>0</v>
      </c>
    </row>
    <row r="3017" spans="1:11">
      <c r="A3017" t="s">
        <v>469</v>
      </c>
      <c r="B3017" t="s">
        <v>37</v>
      </c>
      <c r="C3017" s="52">
        <v>1</v>
      </c>
      <c r="D3017" s="52">
        <v>1</v>
      </c>
      <c r="E3017" s="52">
        <v>1</v>
      </c>
      <c r="F3017" s="52">
        <v>1</v>
      </c>
      <c r="G3017" s="52">
        <v>1</v>
      </c>
    </row>
    <row r="3018" spans="1:11">
      <c r="A3018" t="s">
        <v>666</v>
      </c>
      <c r="B3018" t="s">
        <v>37</v>
      </c>
      <c r="C3018" s="52">
        <v>1</v>
      </c>
      <c r="D3018" s="52">
        <v>1</v>
      </c>
      <c r="E3018" s="52">
        <v>1</v>
      </c>
      <c r="F3018" s="52">
        <v>1</v>
      </c>
      <c r="G3018" s="52">
        <v>1</v>
      </c>
    </row>
    <row r="3019" spans="1:11">
      <c r="A3019" t="s">
        <v>667</v>
      </c>
      <c r="B3019" t="s">
        <v>37</v>
      </c>
      <c r="C3019" s="52" t="s">
        <v>107</v>
      </c>
      <c r="D3019" s="52">
        <v>1</v>
      </c>
      <c r="E3019" s="52">
        <v>1</v>
      </c>
      <c r="F3019" s="52">
        <v>1</v>
      </c>
      <c r="G3019" s="52">
        <v>0</v>
      </c>
      <c r="H3019" s="52" t="s">
        <v>2953</v>
      </c>
    </row>
    <row r="3020" spans="1:11">
      <c r="A3020" t="s">
        <v>470</v>
      </c>
      <c r="B3020" t="s">
        <v>37</v>
      </c>
      <c r="C3020" s="52">
        <v>1</v>
      </c>
      <c r="D3020" s="52">
        <v>1</v>
      </c>
      <c r="E3020" s="52">
        <v>0</v>
      </c>
      <c r="F3020" s="52">
        <v>0</v>
      </c>
      <c r="G3020" s="52">
        <v>0</v>
      </c>
      <c r="K3020" t="s">
        <v>2954</v>
      </c>
    </row>
    <row r="3021" spans="1:11">
      <c r="A3021" t="s">
        <v>552</v>
      </c>
      <c r="B3021" t="s">
        <v>37</v>
      </c>
      <c r="C3021" s="52" t="s">
        <v>107</v>
      </c>
      <c r="D3021" s="52">
        <v>1</v>
      </c>
      <c r="E3021" s="52">
        <v>1</v>
      </c>
      <c r="F3021" s="52">
        <v>1</v>
      </c>
      <c r="G3021" s="52">
        <v>1</v>
      </c>
    </row>
    <row r="3022" spans="1:11">
      <c r="A3022" t="s">
        <v>471</v>
      </c>
      <c r="B3022" t="s">
        <v>37</v>
      </c>
      <c r="C3022" s="52" t="s">
        <v>107</v>
      </c>
      <c r="D3022" s="52">
        <v>1</v>
      </c>
      <c r="E3022" s="52">
        <v>1</v>
      </c>
      <c r="F3022" s="52">
        <v>1</v>
      </c>
      <c r="G3022" s="52">
        <v>0</v>
      </c>
    </row>
    <row r="3023" spans="1:11">
      <c r="A3023" t="s">
        <v>473</v>
      </c>
      <c r="B3023" t="s">
        <v>37</v>
      </c>
      <c r="C3023" s="52" t="s">
        <v>107</v>
      </c>
      <c r="D3023" s="52" t="s">
        <v>107</v>
      </c>
      <c r="E3023" s="52">
        <v>1</v>
      </c>
      <c r="F3023" s="52">
        <v>0</v>
      </c>
      <c r="G3023" s="52">
        <v>0</v>
      </c>
      <c r="K3023" t="s">
        <v>2955</v>
      </c>
    </row>
    <row r="3024" spans="1:11">
      <c r="A3024" t="s">
        <v>853</v>
      </c>
      <c r="B3024" t="s">
        <v>37</v>
      </c>
      <c r="C3024" s="52" t="s">
        <v>107</v>
      </c>
      <c r="D3024" s="52">
        <v>1</v>
      </c>
      <c r="E3024" s="52">
        <v>1</v>
      </c>
      <c r="F3024" s="52">
        <v>1</v>
      </c>
      <c r="G3024" s="52">
        <v>1</v>
      </c>
      <c r="J3024" t="s">
        <v>2956</v>
      </c>
      <c r="K3024" t="s">
        <v>2957</v>
      </c>
    </row>
    <row r="3025" spans="1:12">
      <c r="A3025" t="s">
        <v>477</v>
      </c>
      <c r="B3025" t="s">
        <v>37</v>
      </c>
      <c r="C3025" s="52" t="s">
        <v>107</v>
      </c>
      <c r="D3025" s="52" t="s">
        <v>107</v>
      </c>
      <c r="E3025" s="52">
        <v>1</v>
      </c>
      <c r="F3025" s="52">
        <v>0</v>
      </c>
      <c r="G3025" s="52">
        <v>0</v>
      </c>
      <c r="K3025" t="s">
        <v>2958</v>
      </c>
    </row>
    <row r="3026" spans="1:12">
      <c r="A3026" t="s">
        <v>555</v>
      </c>
      <c r="B3026" t="s">
        <v>37</v>
      </c>
      <c r="C3026" s="52" t="s">
        <v>107</v>
      </c>
      <c r="D3026" s="52">
        <v>1</v>
      </c>
      <c r="E3026" s="52">
        <v>0</v>
      </c>
      <c r="F3026" s="52">
        <v>0</v>
      </c>
      <c r="G3026" s="52">
        <v>0</v>
      </c>
    </row>
    <row r="3027" spans="1:12">
      <c r="A3027" t="s">
        <v>672</v>
      </c>
      <c r="B3027" t="s">
        <v>37</v>
      </c>
      <c r="C3027" s="52" t="s">
        <v>107</v>
      </c>
      <c r="D3027" s="52">
        <v>1</v>
      </c>
      <c r="E3027" s="52">
        <v>1</v>
      </c>
      <c r="F3027" s="52">
        <v>1</v>
      </c>
      <c r="G3027" s="52">
        <v>1</v>
      </c>
      <c r="K3027" t="s">
        <v>2959</v>
      </c>
    </row>
    <row r="3028" spans="1:12">
      <c r="A3028" s="34" t="s">
        <v>779</v>
      </c>
      <c r="B3028" t="s">
        <v>37</v>
      </c>
      <c r="C3028" s="52" t="s">
        <v>107</v>
      </c>
      <c r="D3028" s="52">
        <v>1</v>
      </c>
      <c r="E3028" s="52">
        <v>1</v>
      </c>
      <c r="F3028" s="52">
        <v>0</v>
      </c>
      <c r="G3028" s="52">
        <v>0</v>
      </c>
      <c r="K3028" t="s">
        <v>2960</v>
      </c>
      <c r="L3028" t="s">
        <v>2961</v>
      </c>
    </row>
    <row r="3029" spans="1:12">
      <c r="A3029" t="s">
        <v>484</v>
      </c>
      <c r="B3029" t="s">
        <v>37</v>
      </c>
      <c r="C3029" s="52" t="s">
        <v>107</v>
      </c>
      <c r="D3029" s="52">
        <v>1</v>
      </c>
      <c r="E3029" s="52">
        <v>1</v>
      </c>
      <c r="F3029" s="52">
        <v>1</v>
      </c>
      <c r="G3029" s="52">
        <v>0</v>
      </c>
    </row>
    <row r="3030" spans="1:12">
      <c r="A3030" t="s">
        <v>920</v>
      </c>
      <c r="B3030" t="s">
        <v>37</v>
      </c>
      <c r="C3030" s="52" t="s">
        <v>107</v>
      </c>
      <c r="D3030" s="52">
        <v>1</v>
      </c>
      <c r="E3030" s="52">
        <v>0</v>
      </c>
      <c r="F3030" s="52">
        <v>0</v>
      </c>
      <c r="G3030" s="52">
        <v>0</v>
      </c>
    </row>
    <row r="3031" spans="1:12">
      <c r="A3031" s="11" t="s">
        <v>558</v>
      </c>
      <c r="B3031" s="11" t="s">
        <v>37</v>
      </c>
      <c r="C3031" s="52" t="s">
        <v>107</v>
      </c>
      <c r="D3031" s="52">
        <v>1</v>
      </c>
      <c r="E3031" s="52">
        <v>0</v>
      </c>
      <c r="F3031" s="52">
        <v>0</v>
      </c>
      <c r="G3031" s="52">
        <v>0</v>
      </c>
      <c r="K3031" s="8" t="s">
        <v>2962</v>
      </c>
    </row>
    <row r="3032" spans="1:12">
      <c r="A3032" s="11" t="s">
        <v>558</v>
      </c>
      <c r="B3032" s="11" t="s">
        <v>37</v>
      </c>
      <c r="C3032" s="52" t="s">
        <v>107</v>
      </c>
      <c r="D3032" s="52">
        <v>1</v>
      </c>
      <c r="E3032" s="52">
        <v>0</v>
      </c>
      <c r="F3032" s="52">
        <v>0</v>
      </c>
      <c r="G3032" s="52">
        <v>0</v>
      </c>
      <c r="K3032" s="8" t="s">
        <v>2963</v>
      </c>
    </row>
    <row r="3033" spans="1:12">
      <c r="A3033" t="s">
        <v>488</v>
      </c>
      <c r="B3033" t="s">
        <v>37</v>
      </c>
      <c r="C3033" s="52" t="s">
        <v>107</v>
      </c>
      <c r="D3033" s="52">
        <v>1</v>
      </c>
      <c r="E3033" s="52">
        <v>1</v>
      </c>
      <c r="F3033" s="52">
        <v>1</v>
      </c>
      <c r="G3033" s="52">
        <v>0</v>
      </c>
      <c r="K3033" t="s">
        <v>2964</v>
      </c>
    </row>
    <row r="3034" spans="1:12">
      <c r="A3034" t="s">
        <v>859</v>
      </c>
      <c r="B3034" t="s">
        <v>37</v>
      </c>
      <c r="C3034" s="52" t="s">
        <v>107</v>
      </c>
      <c r="D3034" s="52">
        <v>1</v>
      </c>
      <c r="E3034" s="52">
        <v>1</v>
      </c>
      <c r="F3034" s="52">
        <v>1</v>
      </c>
      <c r="G3034" s="52">
        <v>1</v>
      </c>
      <c r="J3034" t="s">
        <v>2965</v>
      </c>
      <c r="K3034" t="s">
        <v>2966</v>
      </c>
    </row>
  </sheetData>
  <autoFilter ref="A1:L3034" xr:uid="{00000000-0009-0000-0000-000005000000}">
    <sortState xmlns:xlrd2="http://schemas.microsoft.com/office/spreadsheetml/2017/richdata2" ref="A2:L3051">
      <sortCondition ref="B3"/>
    </sortState>
  </autoFilter>
  <sortState xmlns:xlrd2="http://schemas.microsoft.com/office/spreadsheetml/2017/richdata2" ref="A2:I2918">
    <sortCondition ref="A2:A2918"/>
    <sortCondition ref="B2:B2918"/>
  </sortState>
  <conditionalFormatting sqref="A1624">
    <cfRule type="expression" dxfId="6" priority="6">
      <formula>$D1624=FALSE</formula>
    </cfRule>
    <cfRule type="expression" dxfId="5" priority="7">
      <formula>$E1624=TRUE</formula>
    </cfRule>
  </conditionalFormatting>
  <conditionalFormatting sqref="A1777">
    <cfRule type="expression" dxfId="4" priority="4">
      <formula>$D1777=FALSE</formula>
    </cfRule>
    <cfRule type="expression" dxfId="3" priority="5">
      <formula>$E1777=TRUE</formula>
    </cfRule>
  </conditionalFormatting>
  <conditionalFormatting sqref="A1844">
    <cfRule type="expression" dxfId="2" priority="2">
      <formula>$D1844=FALSE</formula>
    </cfRule>
    <cfRule type="expression" dxfId="1" priority="3">
      <formula>$E1844=TRUE</formula>
    </cfRule>
  </conditionalFormatting>
  <conditionalFormatting sqref="A1579">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O5006"/>
  <sheetViews>
    <sheetView tabSelected="1" zoomScale="110" zoomScaleNormal="110" zoomScalePageLayoutView="150" workbookViewId="0">
      <pane xSplit="3" ySplit="1" topLeftCell="H1048" activePane="bottomRight" state="frozen"/>
      <selection pane="bottomRight" activeCell="J1048" sqref="J1048"/>
      <selection pane="bottomLeft" activeCell="A2" sqref="A2"/>
      <selection pane="topRight" activeCell="D1" sqref="D1"/>
    </sheetView>
  </sheetViews>
  <sheetFormatPr defaultColWidth="8.85546875" defaultRowHeight="15" customHeight="1"/>
  <cols>
    <col min="1" max="1" width="8.140625" style="34" bestFit="1" customWidth="1"/>
    <col min="2" max="2" width="9.5703125" style="34" customWidth="1"/>
    <col min="3" max="3" width="40.7109375" style="34" bestFit="1" customWidth="1"/>
    <col min="4" max="4" width="10.42578125" style="35" hidden="1" customWidth="1"/>
    <col min="5" max="6" width="14.5703125" style="35" hidden="1" customWidth="1"/>
    <col min="7" max="7" width="10.42578125" style="35" hidden="1" customWidth="1"/>
    <col min="8" max="8" width="13.42578125" style="35" bestFit="1" customWidth="1"/>
    <col min="9" max="9" width="26.42578125" style="35" hidden="1" customWidth="1"/>
    <col min="10" max="10" width="27" style="35" customWidth="1"/>
    <col min="11" max="11" width="25.140625" style="36" customWidth="1"/>
    <col min="12" max="12" width="37.5703125" style="34" customWidth="1"/>
    <col min="13" max="13" width="39" style="34" customWidth="1"/>
    <col min="14" max="14" width="43.85546875" style="34" customWidth="1"/>
    <col min="15" max="15" width="42" style="34" customWidth="1"/>
    <col min="16" max="16384" width="8.85546875" style="34"/>
  </cols>
  <sheetData>
    <row r="1" spans="1:15" ht="15" customHeight="1">
      <c r="A1" s="34" t="s">
        <v>0</v>
      </c>
      <c r="B1" s="34" t="s">
        <v>2967</v>
      </c>
      <c r="C1" s="34" t="s">
        <v>373</v>
      </c>
      <c r="D1" s="35" t="s">
        <v>2968</v>
      </c>
      <c r="E1" s="35" t="s">
        <v>2969</v>
      </c>
      <c r="F1" s="35" t="s">
        <v>2970</v>
      </c>
      <c r="G1" s="35" t="s">
        <v>2971</v>
      </c>
      <c r="H1" s="35" t="s">
        <v>2972</v>
      </c>
      <c r="I1" s="64" t="s">
        <v>2973</v>
      </c>
      <c r="J1" s="64" t="s">
        <v>2974</v>
      </c>
      <c r="K1" s="36" t="s">
        <v>2975</v>
      </c>
      <c r="L1" s="36" t="s">
        <v>2976</v>
      </c>
      <c r="M1" s="36" t="s">
        <v>2977</v>
      </c>
      <c r="N1" s="34" t="s">
        <v>2978</v>
      </c>
      <c r="O1" s="34" t="s">
        <v>2979</v>
      </c>
    </row>
    <row r="2" spans="1:15" ht="15" hidden="1" customHeight="1">
      <c r="A2" s="34" t="s">
        <v>39</v>
      </c>
      <c r="B2" s="34" t="s">
        <v>2980</v>
      </c>
      <c r="C2" s="34" t="s">
        <v>439</v>
      </c>
      <c r="D2" s="35">
        <v>6.8</v>
      </c>
      <c r="E2" s="35">
        <v>6.8</v>
      </c>
      <c r="F2" s="35">
        <v>8.4</v>
      </c>
      <c r="G2" s="35">
        <v>9.9</v>
      </c>
      <c r="H2" s="35">
        <v>11.5</v>
      </c>
      <c r="I2" s="35" t="s">
        <v>465</v>
      </c>
      <c r="N2" s="34" t="s">
        <v>2981</v>
      </c>
    </row>
    <row r="3" spans="1:15" ht="15" hidden="1" customHeight="1">
      <c r="A3" s="34" t="s">
        <v>39</v>
      </c>
      <c r="B3" s="34" t="s">
        <v>2982</v>
      </c>
      <c r="C3" s="34" t="s">
        <v>546</v>
      </c>
      <c r="D3" s="35">
        <v>39.299999999999997</v>
      </c>
      <c r="E3" s="35">
        <v>38.5</v>
      </c>
      <c r="F3" s="35">
        <v>36.799999999999997</v>
      </c>
      <c r="G3" s="35">
        <v>36.700000000000003</v>
      </c>
      <c r="H3" s="35">
        <v>37.700000000000003</v>
      </c>
      <c r="K3" s="36" t="s">
        <v>2983</v>
      </c>
      <c r="L3" s="34" t="s">
        <v>2984</v>
      </c>
      <c r="M3" s="34" t="s">
        <v>2981</v>
      </c>
      <c r="N3" s="34" t="s">
        <v>2985</v>
      </c>
      <c r="O3" s="34" t="s">
        <v>2986</v>
      </c>
    </row>
    <row r="4" spans="1:15" ht="15" hidden="1" customHeight="1">
      <c r="A4" s="34" t="s">
        <v>39</v>
      </c>
      <c r="B4" s="34" t="s">
        <v>2987</v>
      </c>
      <c r="C4" s="34" t="s">
        <v>439</v>
      </c>
      <c r="D4" s="35">
        <v>11.7</v>
      </c>
      <c r="E4" s="35">
        <v>11.5</v>
      </c>
      <c r="F4" s="35">
        <v>8.6</v>
      </c>
      <c r="G4" s="35" t="s">
        <v>2988</v>
      </c>
      <c r="H4" s="35" t="s">
        <v>2989</v>
      </c>
      <c r="M4" s="34" t="s">
        <v>2126</v>
      </c>
      <c r="N4" s="34" t="s">
        <v>2981</v>
      </c>
      <c r="O4" s="34" t="s">
        <v>2990</v>
      </c>
    </row>
    <row r="5" spans="1:15" ht="15" hidden="1" customHeight="1">
      <c r="A5" s="34" t="s">
        <v>39</v>
      </c>
      <c r="B5" s="34" t="s">
        <v>2991</v>
      </c>
      <c r="C5" s="34" t="s">
        <v>439</v>
      </c>
      <c r="D5" s="35">
        <v>2.4</v>
      </c>
      <c r="E5" s="35">
        <v>2.2999999999999998</v>
      </c>
      <c r="F5" s="35">
        <v>2.5</v>
      </c>
      <c r="G5" s="35">
        <v>3.4</v>
      </c>
      <c r="H5" s="35">
        <v>4.0999999999999996</v>
      </c>
      <c r="I5" s="35" t="s">
        <v>2992</v>
      </c>
      <c r="K5" s="34" t="s">
        <v>2993</v>
      </c>
      <c r="M5" s="34" t="s">
        <v>2994</v>
      </c>
      <c r="O5" s="34" t="s">
        <v>2995</v>
      </c>
    </row>
    <row r="6" spans="1:15" ht="15" hidden="1" customHeight="1">
      <c r="A6" s="34" t="s">
        <v>39</v>
      </c>
      <c r="B6" s="34" t="s">
        <v>2996</v>
      </c>
      <c r="C6" s="34" t="s">
        <v>1424</v>
      </c>
      <c r="D6" s="35">
        <v>4.5999999999999996</v>
      </c>
      <c r="E6" s="35" t="s">
        <v>2997</v>
      </c>
      <c r="F6" s="35" t="s">
        <v>2997</v>
      </c>
      <c r="G6" s="35" t="s">
        <v>107</v>
      </c>
      <c r="H6" s="35" t="s">
        <v>2989</v>
      </c>
      <c r="O6" s="34" t="s">
        <v>2998</v>
      </c>
    </row>
    <row r="7" spans="1:15" ht="15" hidden="1" customHeight="1">
      <c r="A7" s="34" t="s">
        <v>39</v>
      </c>
      <c r="B7" s="34" t="s">
        <v>2999</v>
      </c>
      <c r="C7" s="34" t="s">
        <v>439</v>
      </c>
      <c r="D7" s="35">
        <v>6</v>
      </c>
      <c r="E7" s="35" t="s">
        <v>2997</v>
      </c>
      <c r="F7" s="35" t="s">
        <v>2988</v>
      </c>
      <c r="G7" s="35" t="s">
        <v>2997</v>
      </c>
      <c r="H7" s="35" t="s">
        <v>2997</v>
      </c>
      <c r="L7" s="34" t="s">
        <v>3000</v>
      </c>
      <c r="O7" s="34" t="s">
        <v>3001</v>
      </c>
    </row>
    <row r="8" spans="1:15" ht="15" hidden="1" customHeight="1">
      <c r="A8" s="34" t="s">
        <v>39</v>
      </c>
      <c r="B8" s="34" t="s">
        <v>3002</v>
      </c>
      <c r="C8" s="34" t="s">
        <v>484</v>
      </c>
      <c r="D8" s="35">
        <v>4</v>
      </c>
      <c r="E8" s="35" t="s">
        <v>2988</v>
      </c>
      <c r="F8" s="35" t="s">
        <v>2988</v>
      </c>
      <c r="G8" s="35" t="s">
        <v>2988</v>
      </c>
      <c r="H8" s="35" t="s">
        <v>2989</v>
      </c>
    </row>
    <row r="9" spans="1:15" ht="15" hidden="1" customHeight="1">
      <c r="A9" s="34" t="s">
        <v>39</v>
      </c>
      <c r="B9" s="34" t="s">
        <v>3003</v>
      </c>
      <c r="C9" s="34" t="s">
        <v>439</v>
      </c>
      <c r="D9" s="35">
        <v>8.1999999999999993</v>
      </c>
      <c r="E9" s="35" t="s">
        <v>2997</v>
      </c>
      <c r="F9" s="35" t="s">
        <v>2988</v>
      </c>
      <c r="G9" s="35">
        <v>8.9</v>
      </c>
      <c r="H9" s="35">
        <v>10</v>
      </c>
      <c r="I9" s="35" t="s">
        <v>465</v>
      </c>
      <c r="K9" s="36" t="s">
        <v>3004</v>
      </c>
      <c r="L9" s="34" t="s">
        <v>3005</v>
      </c>
      <c r="O9" s="37" t="s">
        <v>3006</v>
      </c>
    </row>
    <row r="10" spans="1:15" ht="15" hidden="1" customHeight="1">
      <c r="A10" s="34" t="s">
        <v>39</v>
      </c>
      <c r="B10" s="34" t="s">
        <v>3007</v>
      </c>
      <c r="C10" s="34" t="s">
        <v>544</v>
      </c>
      <c r="D10" s="35">
        <v>3.2</v>
      </c>
      <c r="E10" s="35">
        <v>3</v>
      </c>
      <c r="F10" s="35">
        <v>3.5</v>
      </c>
      <c r="G10" s="35" t="s">
        <v>2988</v>
      </c>
      <c r="H10" s="35" t="s">
        <v>2989</v>
      </c>
      <c r="M10" s="34" t="s">
        <v>2126</v>
      </c>
      <c r="O10" s="34" t="s">
        <v>3008</v>
      </c>
    </row>
    <row r="11" spans="1:15" ht="15" hidden="1" customHeight="1">
      <c r="A11" s="34" t="s">
        <v>39</v>
      </c>
      <c r="B11" s="34" t="s">
        <v>3009</v>
      </c>
      <c r="C11" s="34" t="s">
        <v>505</v>
      </c>
      <c r="D11" s="35">
        <v>2.5</v>
      </c>
      <c r="E11" s="35" t="s">
        <v>2988</v>
      </c>
      <c r="F11" s="35" t="s">
        <v>2988</v>
      </c>
      <c r="G11" s="35" t="s">
        <v>2988</v>
      </c>
      <c r="H11" s="35" t="s">
        <v>2989</v>
      </c>
      <c r="J11" s="35" t="s">
        <v>3010</v>
      </c>
    </row>
    <row r="12" spans="1:15" ht="15" hidden="1" customHeight="1">
      <c r="A12" s="34" t="s">
        <v>39</v>
      </c>
      <c r="B12" s="34" t="s">
        <v>3011</v>
      </c>
      <c r="C12" s="34" t="s">
        <v>439</v>
      </c>
      <c r="D12" s="35">
        <v>2.5</v>
      </c>
      <c r="E12" s="35" t="s">
        <v>2988</v>
      </c>
      <c r="F12" s="35" t="s">
        <v>2988</v>
      </c>
      <c r="G12" s="35" t="s">
        <v>2988</v>
      </c>
      <c r="H12" s="35">
        <v>2.1</v>
      </c>
      <c r="O12" s="34" t="s">
        <v>2995</v>
      </c>
    </row>
    <row r="13" spans="1:15" ht="15" hidden="1" customHeight="1">
      <c r="A13" s="34" t="s">
        <v>39</v>
      </c>
      <c r="B13" s="34" t="s">
        <v>3012</v>
      </c>
      <c r="C13" s="34" t="s">
        <v>452</v>
      </c>
      <c r="D13" s="35">
        <v>20.6</v>
      </c>
      <c r="E13" s="35">
        <v>21.5</v>
      </c>
      <c r="F13" s="35">
        <v>22.3</v>
      </c>
      <c r="G13" s="35">
        <v>22.2</v>
      </c>
      <c r="H13" s="35">
        <v>22.5</v>
      </c>
      <c r="I13" s="35" t="s">
        <v>3013</v>
      </c>
      <c r="K13" s="36" t="s">
        <v>465</v>
      </c>
      <c r="L13" s="34" t="s">
        <v>3014</v>
      </c>
      <c r="M13" s="34" t="s">
        <v>3015</v>
      </c>
      <c r="N13" s="34" t="s">
        <v>2981</v>
      </c>
    </row>
    <row r="14" spans="1:15" ht="15" hidden="1" customHeight="1">
      <c r="A14" s="34" t="s">
        <v>39</v>
      </c>
      <c r="B14" s="34" t="s">
        <v>3016</v>
      </c>
      <c r="C14" s="34" t="s">
        <v>403</v>
      </c>
      <c r="D14" s="35">
        <v>1.8</v>
      </c>
      <c r="E14" s="35" t="s">
        <v>2988</v>
      </c>
      <c r="F14" s="35">
        <v>1.8</v>
      </c>
      <c r="G14" s="35">
        <v>1.8</v>
      </c>
      <c r="H14" s="35">
        <v>1.8</v>
      </c>
      <c r="K14" s="36" t="s">
        <v>423</v>
      </c>
      <c r="L14" s="34" t="s">
        <v>3005</v>
      </c>
      <c r="M14" s="36" t="s">
        <v>423</v>
      </c>
      <c r="O14" s="34" t="s">
        <v>2995</v>
      </c>
    </row>
    <row r="15" spans="1:15" ht="15" hidden="1" customHeight="1">
      <c r="A15" s="34" t="s">
        <v>39</v>
      </c>
      <c r="B15" s="34" t="s">
        <v>3017</v>
      </c>
      <c r="C15" s="34" t="s">
        <v>546</v>
      </c>
      <c r="D15" s="35">
        <v>2.5</v>
      </c>
      <c r="E15" s="35" t="s">
        <v>2988</v>
      </c>
      <c r="F15" s="35" t="s">
        <v>107</v>
      </c>
      <c r="G15" s="35">
        <v>2.4</v>
      </c>
      <c r="H15" s="35">
        <v>2.4</v>
      </c>
      <c r="K15" s="36" t="s">
        <v>469</v>
      </c>
      <c r="L15" s="36" t="s">
        <v>3018</v>
      </c>
      <c r="O15" s="34" t="s">
        <v>3019</v>
      </c>
    </row>
    <row r="16" spans="1:15" ht="15" hidden="1" customHeight="1">
      <c r="A16" s="34" t="s">
        <v>39</v>
      </c>
      <c r="B16" s="34" t="s">
        <v>3020</v>
      </c>
      <c r="C16" s="34" t="s">
        <v>546</v>
      </c>
      <c r="D16" s="35">
        <v>30.4</v>
      </c>
      <c r="E16" s="35">
        <v>30.8</v>
      </c>
      <c r="F16" s="35">
        <v>32.5</v>
      </c>
      <c r="G16" s="35">
        <v>31</v>
      </c>
      <c r="H16" s="35">
        <v>31.4</v>
      </c>
      <c r="I16" s="35" t="s">
        <v>465</v>
      </c>
      <c r="M16" s="34" t="s">
        <v>3015</v>
      </c>
      <c r="N16" s="34" t="s">
        <v>2981</v>
      </c>
      <c r="O16" s="34" t="s">
        <v>2995</v>
      </c>
    </row>
    <row r="17" spans="1:15" ht="15" hidden="1" customHeight="1">
      <c r="A17" s="34" t="s">
        <v>39</v>
      </c>
      <c r="B17" s="34" t="s">
        <v>3021</v>
      </c>
      <c r="C17" s="34" t="s">
        <v>546</v>
      </c>
      <c r="D17" s="35" t="s">
        <v>107</v>
      </c>
      <c r="E17" s="35" t="s">
        <v>107</v>
      </c>
      <c r="F17" s="35">
        <v>1.3</v>
      </c>
      <c r="G17" s="35">
        <v>2.4</v>
      </c>
      <c r="H17" s="35">
        <v>2.8</v>
      </c>
    </row>
    <row r="18" spans="1:15" ht="15" hidden="1" customHeight="1">
      <c r="A18" s="34" t="s">
        <v>39</v>
      </c>
      <c r="B18" s="34" t="s">
        <v>3022</v>
      </c>
      <c r="C18" s="34" t="s">
        <v>546</v>
      </c>
      <c r="D18" s="35" t="s">
        <v>107</v>
      </c>
      <c r="E18" s="35" t="s">
        <v>107</v>
      </c>
      <c r="F18" s="35">
        <v>1.3</v>
      </c>
      <c r="G18" s="35">
        <v>1.4</v>
      </c>
      <c r="H18" s="35">
        <v>1.3</v>
      </c>
      <c r="M18" s="34" t="s">
        <v>469</v>
      </c>
    </row>
    <row r="19" spans="1:15" ht="15" hidden="1" customHeight="1">
      <c r="A19" s="34" t="s">
        <v>39</v>
      </c>
      <c r="B19" s="34" t="s">
        <v>3023</v>
      </c>
      <c r="C19" s="34" t="s">
        <v>457</v>
      </c>
      <c r="D19" s="35">
        <v>1.6</v>
      </c>
      <c r="E19" s="35">
        <v>1.6</v>
      </c>
      <c r="F19" s="35">
        <v>1.9</v>
      </c>
      <c r="G19" s="35">
        <v>2.4</v>
      </c>
      <c r="H19" s="35">
        <v>2.8</v>
      </c>
      <c r="K19" s="36" t="s">
        <v>3024</v>
      </c>
      <c r="M19" s="34" t="s">
        <v>3025</v>
      </c>
      <c r="N19" s="34" t="s">
        <v>2981</v>
      </c>
    </row>
    <row r="20" spans="1:15" ht="15" hidden="1" customHeight="1">
      <c r="A20" s="34" t="s">
        <v>39</v>
      </c>
      <c r="B20" s="34" t="s">
        <v>3026</v>
      </c>
      <c r="C20" s="34" t="s">
        <v>544</v>
      </c>
      <c r="D20" s="35">
        <v>8.1</v>
      </c>
      <c r="E20" s="35">
        <v>8.6</v>
      </c>
      <c r="F20" s="35">
        <v>9.9</v>
      </c>
      <c r="G20" s="35">
        <v>10.8</v>
      </c>
      <c r="H20" s="35">
        <v>12</v>
      </c>
      <c r="I20" s="35" t="s">
        <v>465</v>
      </c>
      <c r="K20" s="36" t="s">
        <v>465</v>
      </c>
      <c r="M20" s="34" t="s">
        <v>3027</v>
      </c>
      <c r="N20" s="34" t="s">
        <v>3028</v>
      </c>
    </row>
    <row r="21" spans="1:15" ht="15" hidden="1" customHeight="1">
      <c r="A21" s="34" t="s">
        <v>39</v>
      </c>
      <c r="B21" s="34" t="s">
        <v>3029</v>
      </c>
      <c r="C21" s="34" t="s">
        <v>409</v>
      </c>
      <c r="D21" s="35">
        <v>2</v>
      </c>
      <c r="E21" s="35">
        <v>3</v>
      </c>
      <c r="F21" s="35">
        <v>2.8</v>
      </c>
      <c r="G21" s="35">
        <v>3.5</v>
      </c>
      <c r="H21" s="35">
        <v>4</v>
      </c>
      <c r="I21" s="35" t="s">
        <v>3004</v>
      </c>
      <c r="K21" s="34" t="s">
        <v>3030</v>
      </c>
    </row>
    <row r="22" spans="1:15" ht="15" hidden="1" customHeight="1">
      <c r="A22" s="34" t="s">
        <v>39</v>
      </c>
      <c r="B22" s="34" t="s">
        <v>3031</v>
      </c>
      <c r="C22" s="34" t="s">
        <v>3032</v>
      </c>
      <c r="D22" s="35">
        <v>4.2</v>
      </c>
      <c r="E22" s="35">
        <v>4.0999999999999996</v>
      </c>
      <c r="F22" s="35">
        <v>4.3</v>
      </c>
      <c r="G22" s="35">
        <v>4.5</v>
      </c>
      <c r="H22" s="35">
        <v>4.5</v>
      </c>
      <c r="J22" s="35" t="s">
        <v>3033</v>
      </c>
      <c r="L22" s="34" t="s">
        <v>3034</v>
      </c>
      <c r="M22" s="34" t="s">
        <v>2126</v>
      </c>
      <c r="N22" s="34" t="s">
        <v>549</v>
      </c>
      <c r="O22" s="34" t="s">
        <v>3035</v>
      </c>
    </row>
    <row r="23" spans="1:15" ht="15" hidden="1" customHeight="1">
      <c r="A23" s="34" t="s">
        <v>39</v>
      </c>
      <c r="B23" s="34" t="s">
        <v>3036</v>
      </c>
      <c r="C23" s="34" t="s">
        <v>3032</v>
      </c>
      <c r="D23" s="35">
        <v>1.9</v>
      </c>
      <c r="E23" s="35">
        <v>2</v>
      </c>
      <c r="F23" s="35">
        <v>2.1</v>
      </c>
      <c r="G23" s="35">
        <v>2.2999999999999998</v>
      </c>
      <c r="H23" s="35">
        <v>2.4</v>
      </c>
      <c r="I23" s="35" t="s">
        <v>465</v>
      </c>
      <c r="J23" s="35" t="s">
        <v>3033</v>
      </c>
      <c r="M23" s="34" t="s">
        <v>2981</v>
      </c>
      <c r="N23" s="34" t="s">
        <v>2981</v>
      </c>
    </row>
    <row r="24" spans="1:15" ht="15" hidden="1" customHeight="1">
      <c r="A24" s="34" t="s">
        <v>39</v>
      </c>
      <c r="B24" s="34" t="s">
        <v>3037</v>
      </c>
      <c r="C24" s="34" t="s">
        <v>435</v>
      </c>
      <c r="D24" s="35">
        <v>2</v>
      </c>
      <c r="E24" s="35" t="s">
        <v>2988</v>
      </c>
      <c r="F24" s="35" t="s">
        <v>2988</v>
      </c>
      <c r="G24" s="35" t="s">
        <v>2988</v>
      </c>
      <c r="H24" s="35" t="s">
        <v>2989</v>
      </c>
    </row>
    <row r="25" spans="1:15" ht="15" hidden="1" customHeight="1">
      <c r="A25" s="34" t="s">
        <v>39</v>
      </c>
      <c r="B25" s="34" t="s">
        <v>3038</v>
      </c>
      <c r="C25" s="34" t="s">
        <v>435</v>
      </c>
      <c r="D25" s="35">
        <v>1</v>
      </c>
      <c r="E25" s="35" t="s">
        <v>3039</v>
      </c>
      <c r="F25" s="35" t="s">
        <v>2988</v>
      </c>
      <c r="G25" s="35" t="s">
        <v>2988</v>
      </c>
      <c r="H25" s="35" t="s">
        <v>2989</v>
      </c>
      <c r="O25" s="34" t="s">
        <v>3040</v>
      </c>
    </row>
    <row r="26" spans="1:15" ht="15" hidden="1" customHeight="1">
      <c r="A26" s="34" t="s">
        <v>39</v>
      </c>
      <c r="B26" s="34" t="s">
        <v>3041</v>
      </c>
      <c r="C26" s="34" t="s">
        <v>546</v>
      </c>
      <c r="D26" s="35">
        <v>18.2</v>
      </c>
      <c r="E26" s="35">
        <v>18.100000000000001</v>
      </c>
      <c r="F26" s="35">
        <v>18.3</v>
      </c>
      <c r="G26" s="35">
        <v>18.7</v>
      </c>
      <c r="H26" s="35">
        <v>18.899999999999999</v>
      </c>
      <c r="I26" s="35" t="s">
        <v>465</v>
      </c>
      <c r="M26" s="34" t="s">
        <v>3042</v>
      </c>
      <c r="N26" s="34" t="s">
        <v>2981</v>
      </c>
      <c r="O26" s="34" t="s">
        <v>2995</v>
      </c>
    </row>
    <row r="27" spans="1:15" ht="15" hidden="1" customHeight="1">
      <c r="A27" s="34" t="s">
        <v>39</v>
      </c>
      <c r="B27" s="34" t="s">
        <v>3043</v>
      </c>
      <c r="C27" s="34" t="s">
        <v>546</v>
      </c>
      <c r="D27" s="35">
        <v>1.5</v>
      </c>
      <c r="E27" s="35">
        <v>1.5</v>
      </c>
      <c r="F27" s="35">
        <v>2</v>
      </c>
      <c r="G27" s="35">
        <v>2.1</v>
      </c>
      <c r="H27" s="35">
        <v>2.2000000000000002</v>
      </c>
      <c r="I27" s="35" t="s">
        <v>424</v>
      </c>
      <c r="M27" s="34" t="s">
        <v>3042</v>
      </c>
      <c r="O27" s="34" t="s">
        <v>3044</v>
      </c>
    </row>
    <row r="28" spans="1:15" ht="15" hidden="1" customHeight="1">
      <c r="A28" s="34" t="s">
        <v>39</v>
      </c>
      <c r="B28" s="34" t="s">
        <v>3045</v>
      </c>
      <c r="C28" s="34" t="s">
        <v>505</v>
      </c>
      <c r="D28" s="35">
        <v>3.1</v>
      </c>
      <c r="E28" s="35">
        <v>3</v>
      </c>
      <c r="F28" s="35">
        <v>3.01</v>
      </c>
      <c r="G28" s="35">
        <v>3.3</v>
      </c>
      <c r="H28" s="35">
        <v>4</v>
      </c>
      <c r="K28" s="36" t="s">
        <v>3046</v>
      </c>
      <c r="M28" s="34" t="s">
        <v>423</v>
      </c>
      <c r="O28" s="34" t="s">
        <v>3047</v>
      </c>
    </row>
    <row r="29" spans="1:15" ht="15" hidden="1" customHeight="1">
      <c r="A29" s="34" t="s">
        <v>39</v>
      </c>
      <c r="B29" s="34" t="s">
        <v>3048</v>
      </c>
      <c r="C29" s="34" t="s">
        <v>389</v>
      </c>
      <c r="D29" s="35">
        <v>1.2</v>
      </c>
      <c r="E29" s="35" t="s">
        <v>2988</v>
      </c>
      <c r="F29" s="35" t="s">
        <v>2988</v>
      </c>
      <c r="G29" s="35" t="s">
        <v>2988</v>
      </c>
      <c r="H29" s="35" t="s">
        <v>2989</v>
      </c>
      <c r="O29" s="34" t="s">
        <v>2995</v>
      </c>
    </row>
    <row r="30" spans="1:15" ht="15" hidden="1" customHeight="1">
      <c r="A30" s="34" t="s">
        <v>39</v>
      </c>
      <c r="B30" s="34" t="s">
        <v>3049</v>
      </c>
      <c r="C30" s="34" t="s">
        <v>409</v>
      </c>
      <c r="D30" s="35">
        <v>4.7</v>
      </c>
      <c r="E30" s="35" t="s">
        <v>2997</v>
      </c>
      <c r="F30" s="35" t="s">
        <v>2988</v>
      </c>
      <c r="G30" s="35" t="s">
        <v>2988</v>
      </c>
      <c r="H30" s="35" t="s">
        <v>2989</v>
      </c>
      <c r="O30" s="34" t="s">
        <v>3050</v>
      </c>
    </row>
    <row r="31" spans="1:15" ht="15" hidden="1" customHeight="1">
      <c r="A31" s="34" t="s">
        <v>39</v>
      </c>
      <c r="B31" s="34" t="s">
        <v>3051</v>
      </c>
      <c r="C31" s="34" t="s">
        <v>439</v>
      </c>
      <c r="D31" s="35">
        <v>10.6</v>
      </c>
      <c r="E31" s="35">
        <v>10.6</v>
      </c>
      <c r="F31" s="35">
        <v>10.199999999999999</v>
      </c>
      <c r="G31" s="35">
        <v>10.8</v>
      </c>
      <c r="H31" s="35">
        <v>11.1</v>
      </c>
      <c r="I31" s="35" t="s">
        <v>465</v>
      </c>
      <c r="K31" s="36" t="s">
        <v>465</v>
      </c>
      <c r="M31" s="34" t="s">
        <v>465</v>
      </c>
      <c r="N31" s="34" t="s">
        <v>2981</v>
      </c>
      <c r="O31" s="34" t="s">
        <v>2995</v>
      </c>
    </row>
    <row r="32" spans="1:15" ht="15" hidden="1" customHeight="1">
      <c r="A32" s="34" t="s">
        <v>39</v>
      </c>
      <c r="B32" s="34" t="s">
        <v>3052</v>
      </c>
      <c r="C32" s="34" t="s">
        <v>435</v>
      </c>
      <c r="D32" s="35">
        <v>2.5</v>
      </c>
      <c r="E32" s="35" t="s">
        <v>2988</v>
      </c>
      <c r="F32" s="35" t="s">
        <v>2988</v>
      </c>
      <c r="G32" s="35" t="s">
        <v>2988</v>
      </c>
      <c r="H32" s="35" t="s">
        <v>2989</v>
      </c>
    </row>
    <row r="33" spans="1:15" ht="15" hidden="1" customHeight="1">
      <c r="A33" s="34" t="s">
        <v>39</v>
      </c>
      <c r="B33" s="34" t="s">
        <v>3053</v>
      </c>
      <c r="C33" s="34" t="s">
        <v>435</v>
      </c>
      <c r="D33" s="35">
        <v>1.2</v>
      </c>
      <c r="E33" s="35" t="s">
        <v>2988</v>
      </c>
      <c r="F33" s="35" t="s">
        <v>2988</v>
      </c>
      <c r="G33" s="35" t="s">
        <v>2988</v>
      </c>
      <c r="H33" s="35" t="s">
        <v>2989</v>
      </c>
    </row>
    <row r="34" spans="1:15" ht="15" hidden="1" customHeight="1">
      <c r="A34" s="34" t="s">
        <v>39</v>
      </c>
      <c r="B34" s="34" t="s">
        <v>3054</v>
      </c>
      <c r="C34" s="34" t="s">
        <v>405</v>
      </c>
      <c r="D34" s="35">
        <v>1</v>
      </c>
      <c r="E34" s="35" t="s">
        <v>2988</v>
      </c>
      <c r="F34" s="35" t="s">
        <v>2988</v>
      </c>
      <c r="G34" s="35" t="s">
        <v>2988</v>
      </c>
      <c r="H34" s="35" t="s">
        <v>2989</v>
      </c>
    </row>
    <row r="35" spans="1:15" ht="15" hidden="1" customHeight="1">
      <c r="A35" s="34" t="s">
        <v>39</v>
      </c>
      <c r="B35" s="34" t="s">
        <v>3055</v>
      </c>
      <c r="C35" s="34" t="s">
        <v>470</v>
      </c>
      <c r="D35" s="35">
        <v>1.3</v>
      </c>
      <c r="E35" s="35">
        <v>1.4</v>
      </c>
      <c r="F35" s="35" t="s">
        <v>2988</v>
      </c>
      <c r="G35" s="35" t="s">
        <v>2988</v>
      </c>
      <c r="H35" s="35" t="s">
        <v>2989</v>
      </c>
      <c r="J35" s="35" t="s">
        <v>3056</v>
      </c>
    </row>
    <row r="36" spans="1:15" ht="15" hidden="1" customHeight="1">
      <c r="A36" s="34" t="s">
        <v>39</v>
      </c>
      <c r="B36" s="34" t="s">
        <v>3057</v>
      </c>
      <c r="C36" s="34" t="s">
        <v>435</v>
      </c>
      <c r="D36" s="35">
        <v>1.6</v>
      </c>
      <c r="E36" s="35" t="s">
        <v>2988</v>
      </c>
      <c r="F36" s="35" t="s">
        <v>2988</v>
      </c>
      <c r="G36" s="35" t="s">
        <v>2988</v>
      </c>
      <c r="H36" s="35" t="s">
        <v>2989</v>
      </c>
    </row>
    <row r="37" spans="1:15" ht="15" hidden="1" customHeight="1">
      <c r="A37" s="34" t="s">
        <v>39</v>
      </c>
      <c r="B37" s="34" t="s">
        <v>3058</v>
      </c>
      <c r="C37" s="34" t="s">
        <v>389</v>
      </c>
      <c r="D37" s="35">
        <v>1.6</v>
      </c>
      <c r="E37" s="35" t="s">
        <v>2988</v>
      </c>
      <c r="F37" s="35" t="s">
        <v>2988</v>
      </c>
      <c r="G37" s="35" t="s">
        <v>2988</v>
      </c>
      <c r="H37" s="35" t="s">
        <v>2989</v>
      </c>
      <c r="O37" s="34" t="s">
        <v>2995</v>
      </c>
    </row>
    <row r="38" spans="1:15" ht="15" hidden="1" customHeight="1">
      <c r="A38" s="34" t="s">
        <v>39</v>
      </c>
      <c r="B38" s="34" t="s">
        <v>3059</v>
      </c>
      <c r="C38" s="34" t="s">
        <v>409</v>
      </c>
      <c r="D38" s="35">
        <v>2.4</v>
      </c>
      <c r="E38" s="35">
        <v>2.9</v>
      </c>
      <c r="F38" s="35">
        <v>1.7</v>
      </c>
      <c r="G38" s="35">
        <v>1.7</v>
      </c>
      <c r="H38" s="35">
        <v>1.9</v>
      </c>
      <c r="O38" s="34" t="s">
        <v>3060</v>
      </c>
    </row>
    <row r="39" spans="1:15" ht="15" hidden="1" customHeight="1">
      <c r="A39" s="34" t="s">
        <v>39</v>
      </c>
      <c r="B39" s="34" t="s">
        <v>3061</v>
      </c>
      <c r="C39" s="34" t="s">
        <v>409</v>
      </c>
      <c r="D39" s="35">
        <v>3.4</v>
      </c>
      <c r="E39" s="35">
        <v>3.5</v>
      </c>
      <c r="F39" s="35">
        <v>3.6</v>
      </c>
      <c r="G39" s="35">
        <v>3.4</v>
      </c>
      <c r="H39" s="35">
        <v>3.6</v>
      </c>
      <c r="J39" s="35" t="s">
        <v>3062</v>
      </c>
      <c r="O39" s="34" t="s">
        <v>3063</v>
      </c>
    </row>
    <row r="40" spans="1:15" ht="15" hidden="1" customHeight="1">
      <c r="A40" s="34" t="s">
        <v>39</v>
      </c>
      <c r="B40" s="34" t="s">
        <v>3064</v>
      </c>
      <c r="C40" s="34" t="s">
        <v>409</v>
      </c>
      <c r="D40" s="35" t="s">
        <v>107</v>
      </c>
      <c r="E40" s="35" t="s">
        <v>107</v>
      </c>
      <c r="F40" s="35">
        <v>1.2</v>
      </c>
      <c r="G40" s="35">
        <v>1.4</v>
      </c>
      <c r="H40" s="35">
        <v>1.3</v>
      </c>
    </row>
    <row r="41" spans="1:15" ht="15" hidden="1" customHeight="1">
      <c r="A41" s="34" t="s">
        <v>39</v>
      </c>
      <c r="B41" s="34" t="s">
        <v>3065</v>
      </c>
      <c r="C41" s="34" t="s">
        <v>409</v>
      </c>
      <c r="D41" s="35" t="s">
        <v>107</v>
      </c>
      <c r="E41" s="35" t="s">
        <v>107</v>
      </c>
      <c r="F41" s="35">
        <v>2.1</v>
      </c>
      <c r="G41" s="35">
        <v>2.7</v>
      </c>
      <c r="H41" s="35">
        <v>3</v>
      </c>
    </row>
    <row r="42" spans="1:15" ht="15" hidden="1" customHeight="1">
      <c r="A42" s="34" t="s">
        <v>39</v>
      </c>
      <c r="B42" s="34" t="s">
        <v>3066</v>
      </c>
      <c r="C42" s="34" t="s">
        <v>409</v>
      </c>
      <c r="D42" s="35" t="s">
        <v>107</v>
      </c>
      <c r="E42" s="35" t="s">
        <v>107</v>
      </c>
      <c r="F42" s="35">
        <v>1.2</v>
      </c>
      <c r="G42" s="35">
        <v>3.3</v>
      </c>
      <c r="H42" s="35">
        <v>3.7</v>
      </c>
    </row>
    <row r="43" spans="1:15" ht="15" hidden="1" customHeight="1">
      <c r="A43" s="34" t="s">
        <v>39</v>
      </c>
      <c r="B43" s="34" t="s">
        <v>3067</v>
      </c>
      <c r="C43" s="34" t="s">
        <v>435</v>
      </c>
      <c r="D43" s="35">
        <v>1.5</v>
      </c>
      <c r="E43" s="35" t="s">
        <v>2988</v>
      </c>
      <c r="F43" s="35" t="s">
        <v>2988</v>
      </c>
      <c r="G43" s="35" t="s">
        <v>2988</v>
      </c>
      <c r="H43" s="35" t="s">
        <v>2989</v>
      </c>
    </row>
    <row r="44" spans="1:15" ht="15" hidden="1" customHeight="1">
      <c r="A44" s="34" t="s">
        <v>39</v>
      </c>
      <c r="B44" s="34" t="s">
        <v>3068</v>
      </c>
      <c r="C44" s="37" t="s">
        <v>3069</v>
      </c>
      <c r="D44" s="35">
        <v>1.2</v>
      </c>
      <c r="E44" s="35" t="s">
        <v>2988</v>
      </c>
      <c r="F44" s="35" t="s">
        <v>2988</v>
      </c>
      <c r="G44" s="35" t="s">
        <v>2997</v>
      </c>
      <c r="H44" s="35" t="s">
        <v>2997</v>
      </c>
      <c r="L44" s="34" t="s">
        <v>3070</v>
      </c>
      <c r="O44" s="37" t="s">
        <v>3071</v>
      </c>
    </row>
    <row r="45" spans="1:15" ht="15" hidden="1" customHeight="1">
      <c r="A45" s="34" t="s">
        <v>39</v>
      </c>
      <c r="B45" s="34" t="s">
        <v>3072</v>
      </c>
      <c r="C45" s="34" t="s">
        <v>1511</v>
      </c>
      <c r="D45" s="35">
        <v>2.5</v>
      </c>
      <c r="E45" s="35">
        <v>2.9</v>
      </c>
      <c r="F45" s="35" t="s">
        <v>107</v>
      </c>
      <c r="G45" s="35">
        <v>3.3</v>
      </c>
      <c r="H45" s="35">
        <v>5.0999999999999996</v>
      </c>
      <c r="O45" s="34" t="s">
        <v>3073</v>
      </c>
    </row>
    <row r="46" spans="1:15" ht="15" hidden="1" customHeight="1">
      <c r="A46" s="34" t="s">
        <v>39</v>
      </c>
      <c r="B46" s="34" t="s">
        <v>3074</v>
      </c>
      <c r="C46" s="34" t="s">
        <v>484</v>
      </c>
      <c r="D46" s="35">
        <v>7.8</v>
      </c>
      <c r="E46" s="35">
        <v>8.6999999999999993</v>
      </c>
      <c r="F46" s="35">
        <v>9.1</v>
      </c>
      <c r="G46" s="35">
        <v>10</v>
      </c>
      <c r="H46" s="35">
        <v>13.1</v>
      </c>
      <c r="K46" s="36" t="s">
        <v>537</v>
      </c>
    </row>
    <row r="47" spans="1:15" ht="15" hidden="1" customHeight="1">
      <c r="A47" s="34" t="s">
        <v>39</v>
      </c>
      <c r="B47" s="34" t="s">
        <v>3075</v>
      </c>
      <c r="C47" s="34" t="s">
        <v>546</v>
      </c>
      <c r="D47" s="35">
        <v>22.1</v>
      </c>
      <c r="E47" s="35">
        <v>22</v>
      </c>
      <c r="F47" s="35">
        <v>22.2</v>
      </c>
      <c r="G47" s="35">
        <v>22.6</v>
      </c>
      <c r="H47" s="35">
        <v>23.1</v>
      </c>
      <c r="I47" s="35" t="s">
        <v>465</v>
      </c>
      <c r="K47" s="36" t="s">
        <v>465</v>
      </c>
      <c r="N47" s="34" t="s">
        <v>3015</v>
      </c>
      <c r="O47" s="34" t="s">
        <v>2995</v>
      </c>
    </row>
    <row r="48" spans="1:15" ht="15" hidden="1" customHeight="1">
      <c r="A48" s="34" t="s">
        <v>39</v>
      </c>
      <c r="B48" s="34" t="s">
        <v>3076</v>
      </c>
      <c r="C48" s="34" t="s">
        <v>553</v>
      </c>
      <c r="D48" s="35">
        <v>3.9</v>
      </c>
      <c r="E48" s="35">
        <v>4</v>
      </c>
      <c r="F48" s="35" t="s">
        <v>3039</v>
      </c>
      <c r="G48" s="35" t="s">
        <v>2988</v>
      </c>
      <c r="H48" s="35" t="s">
        <v>107</v>
      </c>
      <c r="J48" s="35" t="s">
        <v>3077</v>
      </c>
      <c r="N48" s="34" t="s">
        <v>423</v>
      </c>
      <c r="O48" s="34" t="s">
        <v>3078</v>
      </c>
    </row>
    <row r="49" spans="1:15" ht="15" hidden="1" customHeight="1">
      <c r="A49" s="34" t="s">
        <v>39</v>
      </c>
      <c r="B49" s="34" t="s">
        <v>3079</v>
      </c>
      <c r="C49" s="34" t="s">
        <v>553</v>
      </c>
      <c r="D49" s="35" t="s">
        <v>107</v>
      </c>
      <c r="E49" s="35" t="s">
        <v>107</v>
      </c>
      <c r="F49" s="35">
        <v>1.2</v>
      </c>
      <c r="G49" s="35">
        <v>1.2</v>
      </c>
      <c r="H49" s="35">
        <v>1.6</v>
      </c>
      <c r="I49" s="35" t="s">
        <v>424</v>
      </c>
    </row>
    <row r="50" spans="1:15" ht="15" hidden="1" customHeight="1">
      <c r="A50" s="34" t="s">
        <v>39</v>
      </c>
      <c r="B50" s="34" t="s">
        <v>3080</v>
      </c>
      <c r="C50" s="34" t="s">
        <v>553</v>
      </c>
      <c r="D50" s="35" t="s">
        <v>107</v>
      </c>
      <c r="E50" s="35" t="s">
        <v>107</v>
      </c>
      <c r="F50" s="35" t="s">
        <v>107</v>
      </c>
      <c r="G50" s="35">
        <v>1</v>
      </c>
      <c r="H50" s="35">
        <v>1</v>
      </c>
      <c r="J50" s="35" t="s">
        <v>3081</v>
      </c>
    </row>
    <row r="51" spans="1:15" ht="15" hidden="1" customHeight="1">
      <c r="A51" s="34" t="s">
        <v>39</v>
      </c>
      <c r="B51" s="34" t="s">
        <v>3082</v>
      </c>
      <c r="C51" s="34" t="s">
        <v>553</v>
      </c>
      <c r="D51" s="35" t="s">
        <v>107</v>
      </c>
      <c r="E51" s="35" t="s">
        <v>107</v>
      </c>
      <c r="F51" s="35" t="s">
        <v>107</v>
      </c>
      <c r="G51" s="35" t="s">
        <v>107</v>
      </c>
      <c r="H51" s="35">
        <v>1.3</v>
      </c>
      <c r="I51" s="35" t="s">
        <v>424</v>
      </c>
      <c r="J51" s="35" t="s">
        <v>3083</v>
      </c>
    </row>
    <row r="52" spans="1:15" ht="15" hidden="1" customHeight="1">
      <c r="A52" s="34" t="s">
        <v>39</v>
      </c>
      <c r="B52" s="34" t="s">
        <v>3084</v>
      </c>
      <c r="C52" s="34" t="s">
        <v>553</v>
      </c>
      <c r="D52" s="35" t="s">
        <v>107</v>
      </c>
      <c r="E52" s="35" t="s">
        <v>107</v>
      </c>
      <c r="F52" s="35" t="s">
        <v>107</v>
      </c>
      <c r="G52" s="35" t="s">
        <v>107</v>
      </c>
      <c r="H52" s="35">
        <v>1.3</v>
      </c>
    </row>
    <row r="53" spans="1:15" ht="15" hidden="1" customHeight="1">
      <c r="A53" s="34" t="s">
        <v>39</v>
      </c>
      <c r="B53" s="34" t="s">
        <v>3085</v>
      </c>
      <c r="C53" s="34" t="s">
        <v>435</v>
      </c>
      <c r="D53" s="35" t="s">
        <v>107</v>
      </c>
      <c r="E53" s="35">
        <v>1.3</v>
      </c>
      <c r="F53" s="35" t="s">
        <v>2988</v>
      </c>
      <c r="G53" s="35" t="s">
        <v>107</v>
      </c>
      <c r="H53" s="35" t="s">
        <v>2989</v>
      </c>
      <c r="L53" s="36" t="s">
        <v>3086</v>
      </c>
      <c r="N53" s="34" t="s">
        <v>423</v>
      </c>
    </row>
    <row r="54" spans="1:15" ht="15" hidden="1" customHeight="1">
      <c r="A54" s="34" t="s">
        <v>39</v>
      </c>
      <c r="B54" s="34" t="s">
        <v>3087</v>
      </c>
      <c r="C54" s="34" t="s">
        <v>405</v>
      </c>
      <c r="D54" s="35" t="s">
        <v>107</v>
      </c>
      <c r="E54" s="35">
        <v>1.7</v>
      </c>
      <c r="F54" s="35">
        <v>2.8</v>
      </c>
      <c r="G54" s="35" t="s">
        <v>2988</v>
      </c>
      <c r="H54" s="35">
        <v>3.6</v>
      </c>
    </row>
    <row r="55" spans="1:15" ht="15" hidden="1" customHeight="1">
      <c r="A55" s="34" t="s">
        <v>39</v>
      </c>
      <c r="B55" s="34" t="s">
        <v>3088</v>
      </c>
      <c r="C55" s="34" t="s">
        <v>524</v>
      </c>
      <c r="D55" s="35" t="s">
        <v>107</v>
      </c>
      <c r="E55" s="35">
        <v>1.1000000000000001</v>
      </c>
      <c r="F55" s="35" t="s">
        <v>2988</v>
      </c>
      <c r="G55" s="35" t="s">
        <v>2988</v>
      </c>
      <c r="H55" s="35" t="s">
        <v>2997</v>
      </c>
      <c r="J55" s="35" t="s">
        <v>3089</v>
      </c>
    </row>
    <row r="56" spans="1:15" ht="15" hidden="1" customHeight="1">
      <c r="A56" s="34" t="s">
        <v>39</v>
      </c>
      <c r="B56" s="34" t="s">
        <v>3090</v>
      </c>
      <c r="C56" s="34" t="s">
        <v>3032</v>
      </c>
      <c r="D56" s="35" t="s">
        <v>107</v>
      </c>
      <c r="E56" s="35" t="s">
        <v>107</v>
      </c>
      <c r="F56" s="35">
        <v>1</v>
      </c>
      <c r="G56" s="35">
        <v>1.5</v>
      </c>
      <c r="H56" s="35">
        <v>1.5</v>
      </c>
      <c r="J56" s="35" t="s">
        <v>3033</v>
      </c>
      <c r="L56" s="34" t="s">
        <v>3034</v>
      </c>
      <c r="O56" s="34" t="s">
        <v>3091</v>
      </c>
    </row>
    <row r="57" spans="1:15" ht="15" hidden="1" customHeight="1">
      <c r="A57" s="34" t="s">
        <v>39</v>
      </c>
      <c r="B57" s="34" t="s">
        <v>3092</v>
      </c>
      <c r="C57" s="34" t="s">
        <v>419</v>
      </c>
      <c r="D57" s="35" t="s">
        <v>107</v>
      </c>
      <c r="E57" s="35" t="s">
        <v>107</v>
      </c>
      <c r="F57" s="35">
        <v>1.1000000000000001</v>
      </c>
      <c r="G57" s="35">
        <v>1.4</v>
      </c>
      <c r="H57" s="35" t="s">
        <v>2997</v>
      </c>
      <c r="L57" s="34" t="s">
        <v>3093</v>
      </c>
    </row>
    <row r="58" spans="1:15" ht="15" hidden="1" customHeight="1">
      <c r="A58" s="34" t="s">
        <v>39</v>
      </c>
      <c r="B58" s="34" t="s">
        <v>3094</v>
      </c>
      <c r="C58" s="34" t="s">
        <v>389</v>
      </c>
      <c r="D58" s="35" t="s">
        <v>107</v>
      </c>
      <c r="E58" s="35" t="s">
        <v>107</v>
      </c>
      <c r="F58" s="35">
        <v>1.5</v>
      </c>
      <c r="G58" s="35" t="s">
        <v>2997</v>
      </c>
      <c r="H58" s="35" t="s">
        <v>2997</v>
      </c>
      <c r="L58" s="36" t="s">
        <v>3095</v>
      </c>
    </row>
    <row r="59" spans="1:15" ht="15" hidden="1" customHeight="1">
      <c r="A59" s="34" t="s">
        <v>39</v>
      </c>
      <c r="B59" s="34" t="s">
        <v>3096</v>
      </c>
      <c r="C59" s="34" t="s">
        <v>409</v>
      </c>
      <c r="D59" s="35" t="s">
        <v>107</v>
      </c>
      <c r="E59" s="35" t="s">
        <v>107</v>
      </c>
      <c r="F59" s="35">
        <v>2.8</v>
      </c>
      <c r="G59" s="35">
        <v>3.4</v>
      </c>
      <c r="H59" s="35">
        <v>4.2</v>
      </c>
      <c r="K59" s="36" t="s">
        <v>469</v>
      </c>
    </row>
    <row r="60" spans="1:15" ht="15" hidden="1" customHeight="1">
      <c r="A60" s="34" t="s">
        <v>39</v>
      </c>
      <c r="B60" s="34" t="s">
        <v>3097</v>
      </c>
      <c r="C60" s="34" t="s">
        <v>405</v>
      </c>
      <c r="D60" s="35" t="s">
        <v>107</v>
      </c>
      <c r="E60" s="35" t="s">
        <v>107</v>
      </c>
      <c r="F60" s="35">
        <v>1.6</v>
      </c>
      <c r="G60" s="35">
        <v>1.7</v>
      </c>
      <c r="H60" s="35">
        <v>2.1</v>
      </c>
    </row>
    <row r="61" spans="1:15" ht="15" hidden="1" customHeight="1">
      <c r="A61" s="34" t="s">
        <v>39</v>
      </c>
      <c r="B61" s="34" t="s">
        <v>3098</v>
      </c>
      <c r="C61" s="34" t="s">
        <v>457</v>
      </c>
      <c r="D61" s="35" t="s">
        <v>107</v>
      </c>
      <c r="E61" s="35" t="s">
        <v>107</v>
      </c>
      <c r="F61" s="35">
        <v>1.3</v>
      </c>
      <c r="G61" s="35">
        <v>2</v>
      </c>
      <c r="H61" s="35">
        <v>2.2999999999999998</v>
      </c>
      <c r="I61" s="35" t="s">
        <v>3099</v>
      </c>
      <c r="K61" s="36" t="s">
        <v>3100</v>
      </c>
      <c r="M61" s="34" t="s">
        <v>3101</v>
      </c>
    </row>
    <row r="62" spans="1:15" ht="15" hidden="1" customHeight="1">
      <c r="A62" s="34" t="s">
        <v>39</v>
      </c>
      <c r="B62" s="34" t="s">
        <v>3102</v>
      </c>
      <c r="C62" s="34" t="s">
        <v>470</v>
      </c>
      <c r="D62" s="35" t="s">
        <v>107</v>
      </c>
      <c r="E62" s="35" t="s">
        <v>107</v>
      </c>
      <c r="F62" s="35">
        <v>1.3</v>
      </c>
      <c r="G62" s="35">
        <v>2.8</v>
      </c>
      <c r="H62" s="35">
        <v>2.2999999999999998</v>
      </c>
      <c r="K62" s="36" t="s">
        <v>465</v>
      </c>
    </row>
    <row r="63" spans="1:15" ht="15" hidden="1" customHeight="1">
      <c r="A63" s="34" t="s">
        <v>39</v>
      </c>
      <c r="B63" s="34" t="s">
        <v>3103</v>
      </c>
      <c r="C63" s="34" t="s">
        <v>470</v>
      </c>
      <c r="D63" s="35" t="s">
        <v>107</v>
      </c>
      <c r="E63" s="35" t="s">
        <v>107</v>
      </c>
      <c r="F63" s="35">
        <v>1.9</v>
      </c>
      <c r="G63" s="35">
        <v>2.7</v>
      </c>
      <c r="H63" s="35">
        <v>2.6</v>
      </c>
      <c r="I63" s="35" t="s">
        <v>2126</v>
      </c>
      <c r="J63" s="35" t="s">
        <v>3104</v>
      </c>
      <c r="K63" s="36" t="s">
        <v>522</v>
      </c>
      <c r="L63" s="36" t="s">
        <v>3105</v>
      </c>
      <c r="M63" s="34" t="s">
        <v>2126</v>
      </c>
      <c r="O63" s="36" t="s">
        <v>3060</v>
      </c>
    </row>
    <row r="64" spans="1:15" ht="15" hidden="1" customHeight="1">
      <c r="A64" s="34" t="s">
        <v>39</v>
      </c>
      <c r="B64" s="34" t="s">
        <v>3106</v>
      </c>
      <c r="C64" s="34" t="s">
        <v>389</v>
      </c>
      <c r="D64" s="35" t="s">
        <v>107</v>
      </c>
      <c r="E64" s="35" t="s">
        <v>107</v>
      </c>
      <c r="F64" s="35">
        <v>2.6</v>
      </c>
      <c r="G64" s="35">
        <v>3.4</v>
      </c>
      <c r="H64" s="35">
        <v>3.4</v>
      </c>
      <c r="I64" s="35" t="s">
        <v>537</v>
      </c>
      <c r="L64" s="34" t="s">
        <v>3107</v>
      </c>
    </row>
    <row r="65" spans="1:13" ht="15" hidden="1" customHeight="1">
      <c r="A65" s="34" t="s">
        <v>39</v>
      </c>
      <c r="B65" s="34" t="s">
        <v>3108</v>
      </c>
      <c r="C65" s="34" t="s">
        <v>389</v>
      </c>
      <c r="D65" s="35" t="s">
        <v>107</v>
      </c>
      <c r="E65" s="35" t="s">
        <v>107</v>
      </c>
      <c r="F65" s="35" t="s">
        <v>107</v>
      </c>
      <c r="G65" s="35">
        <v>1.7</v>
      </c>
      <c r="H65" s="35">
        <v>2.5</v>
      </c>
      <c r="I65" s="35" t="s">
        <v>537</v>
      </c>
    </row>
    <row r="66" spans="1:13" ht="15" hidden="1" customHeight="1">
      <c r="A66" s="34" t="s">
        <v>39</v>
      </c>
      <c r="B66" s="34" t="s">
        <v>3109</v>
      </c>
      <c r="C66" s="34" t="s">
        <v>389</v>
      </c>
      <c r="D66" s="35" t="s">
        <v>107</v>
      </c>
      <c r="E66" s="35" t="s">
        <v>107</v>
      </c>
      <c r="F66" s="35" t="s">
        <v>107</v>
      </c>
      <c r="G66" s="35">
        <v>1</v>
      </c>
      <c r="H66" s="35">
        <v>2</v>
      </c>
    </row>
    <row r="67" spans="1:13" ht="15" hidden="1" customHeight="1">
      <c r="A67" s="34" t="s">
        <v>39</v>
      </c>
      <c r="B67" s="34" t="s">
        <v>3110</v>
      </c>
      <c r="C67" s="34" t="s">
        <v>389</v>
      </c>
      <c r="D67" s="35" t="s">
        <v>107</v>
      </c>
      <c r="E67" s="35" t="s">
        <v>107</v>
      </c>
      <c r="F67" s="35" t="s">
        <v>107</v>
      </c>
      <c r="G67" s="35">
        <v>1</v>
      </c>
      <c r="H67" s="35" t="s">
        <v>2997</v>
      </c>
      <c r="J67" s="35" t="s">
        <v>3089</v>
      </c>
    </row>
    <row r="68" spans="1:13" ht="15" hidden="1" customHeight="1">
      <c r="A68" s="34" t="s">
        <v>39</v>
      </c>
      <c r="B68" s="34" t="s">
        <v>3111</v>
      </c>
      <c r="C68" s="34" t="s">
        <v>560</v>
      </c>
      <c r="D68" s="35" t="s">
        <v>107</v>
      </c>
      <c r="E68" s="35" t="s">
        <v>107</v>
      </c>
      <c r="F68" s="35">
        <v>2.1</v>
      </c>
      <c r="G68" s="35">
        <v>3</v>
      </c>
      <c r="H68" s="35">
        <v>3.7</v>
      </c>
      <c r="I68" s="35" t="s">
        <v>3112</v>
      </c>
      <c r="M68" s="34" t="s">
        <v>424</v>
      </c>
    </row>
    <row r="69" spans="1:13" ht="15" hidden="1" customHeight="1">
      <c r="A69" s="34" t="s">
        <v>39</v>
      </c>
      <c r="B69" s="34" t="s">
        <v>3113</v>
      </c>
      <c r="C69" s="34" t="s">
        <v>560</v>
      </c>
      <c r="D69" s="35" t="s">
        <v>107</v>
      </c>
      <c r="E69" s="35" t="s">
        <v>107</v>
      </c>
      <c r="F69" s="35">
        <v>1.3</v>
      </c>
      <c r="G69" s="35">
        <v>1.6</v>
      </c>
      <c r="H69" s="35" t="s">
        <v>2989</v>
      </c>
    </row>
    <row r="70" spans="1:13" ht="15" hidden="1" customHeight="1">
      <c r="A70" s="34" t="s">
        <v>39</v>
      </c>
      <c r="B70" s="34" t="s">
        <v>3114</v>
      </c>
      <c r="C70" s="34" t="s">
        <v>560</v>
      </c>
      <c r="D70" s="35" t="s">
        <v>107</v>
      </c>
      <c r="E70" s="35" t="s">
        <v>107</v>
      </c>
      <c r="F70" s="35">
        <v>1.8</v>
      </c>
      <c r="G70" s="35">
        <v>2.9</v>
      </c>
      <c r="H70" s="35">
        <v>2.6</v>
      </c>
      <c r="J70" s="35" t="s">
        <v>3081</v>
      </c>
      <c r="L70" s="34" t="s">
        <v>3081</v>
      </c>
    </row>
    <row r="71" spans="1:13" ht="15" hidden="1" customHeight="1">
      <c r="A71" s="34" t="s">
        <v>39</v>
      </c>
      <c r="B71" s="34" t="s">
        <v>3115</v>
      </c>
      <c r="C71" s="34" t="s">
        <v>560</v>
      </c>
      <c r="D71" s="35" t="s">
        <v>107</v>
      </c>
      <c r="E71" s="35" t="s">
        <v>107</v>
      </c>
      <c r="F71" s="35">
        <v>2.2000000000000002</v>
      </c>
      <c r="G71" s="35">
        <v>3.4</v>
      </c>
      <c r="H71" s="35">
        <v>4.5</v>
      </c>
    </row>
    <row r="72" spans="1:13" ht="15" hidden="1" customHeight="1">
      <c r="A72" s="34" t="s">
        <v>39</v>
      </c>
      <c r="B72" s="34" t="s">
        <v>3116</v>
      </c>
      <c r="C72" s="34" t="s">
        <v>405</v>
      </c>
      <c r="D72" s="35" t="s">
        <v>107</v>
      </c>
      <c r="E72" s="35" t="s">
        <v>107</v>
      </c>
      <c r="F72" s="35">
        <v>1.7</v>
      </c>
      <c r="G72" s="35">
        <v>1.7</v>
      </c>
      <c r="H72" s="35">
        <v>2</v>
      </c>
      <c r="I72" s="35" t="s">
        <v>3117</v>
      </c>
      <c r="K72" s="36" t="s">
        <v>3118</v>
      </c>
      <c r="M72" s="34" t="s">
        <v>3117</v>
      </c>
    </row>
    <row r="73" spans="1:13" ht="15" hidden="1" customHeight="1">
      <c r="A73" s="34" t="s">
        <v>39</v>
      </c>
      <c r="B73" s="34" t="s">
        <v>3119</v>
      </c>
      <c r="C73" s="34" t="s">
        <v>468</v>
      </c>
      <c r="D73" s="35" t="s">
        <v>107</v>
      </c>
      <c r="E73" s="35" t="s">
        <v>107</v>
      </c>
      <c r="F73" s="35">
        <v>1.1000000000000001</v>
      </c>
      <c r="G73" s="35">
        <v>1.1000000000000001</v>
      </c>
      <c r="H73" s="35" t="s">
        <v>2997</v>
      </c>
    </row>
    <row r="74" spans="1:13" ht="15" hidden="1" customHeight="1">
      <c r="A74" s="34" t="s">
        <v>39</v>
      </c>
      <c r="B74" s="34" t="s">
        <v>3120</v>
      </c>
      <c r="C74" s="34" t="s">
        <v>468</v>
      </c>
      <c r="D74" s="35" t="s">
        <v>107</v>
      </c>
      <c r="E74" s="35" t="s">
        <v>107</v>
      </c>
      <c r="F74" s="35" t="s">
        <v>107</v>
      </c>
      <c r="G74" s="35">
        <v>1.9</v>
      </c>
      <c r="H74" s="35">
        <v>3.2</v>
      </c>
    </row>
    <row r="75" spans="1:13" ht="15" hidden="1" customHeight="1">
      <c r="A75" s="34" t="s">
        <v>39</v>
      </c>
      <c r="B75" s="34" t="s">
        <v>3121</v>
      </c>
      <c r="C75" s="34" t="s">
        <v>505</v>
      </c>
      <c r="D75" s="35" t="s">
        <v>107</v>
      </c>
      <c r="E75" s="35" t="s">
        <v>107</v>
      </c>
      <c r="F75" s="35" t="s">
        <v>107</v>
      </c>
      <c r="G75" s="35">
        <v>1</v>
      </c>
      <c r="H75" s="35" t="s">
        <v>2997</v>
      </c>
      <c r="J75" s="35" t="s">
        <v>3122</v>
      </c>
    </row>
    <row r="76" spans="1:13" ht="15" hidden="1" customHeight="1">
      <c r="A76" s="34" t="s">
        <v>39</v>
      </c>
      <c r="B76" s="34" t="s">
        <v>3123</v>
      </c>
      <c r="C76" s="34" t="s">
        <v>505</v>
      </c>
      <c r="D76" s="35" t="s">
        <v>107</v>
      </c>
      <c r="E76" s="35" t="s">
        <v>107</v>
      </c>
      <c r="F76" s="35" t="s">
        <v>107</v>
      </c>
      <c r="G76" s="35">
        <v>2</v>
      </c>
      <c r="H76" s="35">
        <v>2.9</v>
      </c>
      <c r="L76" s="36" t="s">
        <v>3124</v>
      </c>
    </row>
    <row r="77" spans="1:13" ht="15" hidden="1" customHeight="1">
      <c r="A77" s="34" t="s">
        <v>39</v>
      </c>
      <c r="B77" s="34" t="s">
        <v>3125</v>
      </c>
      <c r="C77" s="34" t="s">
        <v>540</v>
      </c>
      <c r="D77" s="35" t="s">
        <v>107</v>
      </c>
      <c r="E77" s="35" t="s">
        <v>107</v>
      </c>
      <c r="F77" s="35" t="s">
        <v>107</v>
      </c>
      <c r="G77" s="35">
        <v>2.8</v>
      </c>
      <c r="H77" s="35">
        <v>4.4000000000000004</v>
      </c>
    </row>
    <row r="78" spans="1:13" ht="15" hidden="1" customHeight="1">
      <c r="A78" s="34" t="s">
        <v>39</v>
      </c>
      <c r="B78" s="34" t="s">
        <v>3126</v>
      </c>
      <c r="C78" s="34" t="s">
        <v>540</v>
      </c>
      <c r="D78" s="35" t="s">
        <v>107</v>
      </c>
      <c r="E78" s="35" t="s">
        <v>107</v>
      </c>
      <c r="F78" s="35" t="s">
        <v>107</v>
      </c>
      <c r="G78" s="35">
        <v>1.7</v>
      </c>
      <c r="H78" s="35">
        <v>3</v>
      </c>
      <c r="L78" s="36" t="s">
        <v>3014</v>
      </c>
    </row>
    <row r="79" spans="1:13" ht="15" hidden="1" customHeight="1">
      <c r="A79" s="34" t="s">
        <v>39</v>
      </c>
      <c r="B79" s="34" t="s">
        <v>3127</v>
      </c>
      <c r="C79" s="34" t="s">
        <v>540</v>
      </c>
      <c r="D79" s="35" t="s">
        <v>107</v>
      </c>
      <c r="E79" s="35" t="s">
        <v>107</v>
      </c>
      <c r="F79" s="35" t="s">
        <v>107</v>
      </c>
      <c r="G79" s="35">
        <v>1.6</v>
      </c>
      <c r="H79" s="35">
        <v>2.9</v>
      </c>
      <c r="L79" s="36" t="s">
        <v>3014</v>
      </c>
    </row>
    <row r="80" spans="1:13" ht="15" hidden="1" customHeight="1">
      <c r="A80" s="34" t="s">
        <v>39</v>
      </c>
      <c r="B80" s="34" t="s">
        <v>3128</v>
      </c>
      <c r="C80" s="34" t="s">
        <v>544</v>
      </c>
      <c r="D80" s="35" t="s">
        <v>107</v>
      </c>
      <c r="E80" s="35" t="s">
        <v>107</v>
      </c>
      <c r="F80" s="35" t="s">
        <v>107</v>
      </c>
      <c r="G80" s="35">
        <v>3.8</v>
      </c>
      <c r="H80" s="35">
        <v>4.5</v>
      </c>
      <c r="I80" s="35" t="s">
        <v>3004</v>
      </c>
      <c r="K80" s="36" t="s">
        <v>2126</v>
      </c>
      <c r="L80" s="36" t="s">
        <v>3129</v>
      </c>
    </row>
    <row r="81" spans="1:12" ht="15" hidden="1" customHeight="1">
      <c r="A81" s="34" t="s">
        <v>39</v>
      </c>
      <c r="B81" s="34" t="s">
        <v>3130</v>
      </c>
      <c r="C81" s="34" t="s">
        <v>409</v>
      </c>
      <c r="D81" s="35" t="s">
        <v>107</v>
      </c>
      <c r="E81" s="35" t="s">
        <v>107</v>
      </c>
      <c r="F81" s="35" t="s">
        <v>107</v>
      </c>
      <c r="G81" s="35">
        <v>1.2</v>
      </c>
      <c r="H81" s="35" t="s">
        <v>107</v>
      </c>
      <c r="J81" s="35" t="s">
        <v>3131</v>
      </c>
      <c r="L81" s="36" t="s">
        <v>3132</v>
      </c>
    </row>
    <row r="82" spans="1:12" ht="15" hidden="1" customHeight="1">
      <c r="A82" s="34" t="s">
        <v>39</v>
      </c>
      <c r="B82" s="34" t="s">
        <v>3133</v>
      </c>
      <c r="C82" s="34" t="s">
        <v>468</v>
      </c>
      <c r="D82" s="35" t="s">
        <v>107</v>
      </c>
      <c r="E82" s="35" t="s">
        <v>107</v>
      </c>
      <c r="F82" s="35" t="s">
        <v>107</v>
      </c>
      <c r="G82" s="35">
        <v>3.6</v>
      </c>
      <c r="H82" s="35">
        <v>5.6</v>
      </c>
      <c r="I82" s="35" t="s">
        <v>2126</v>
      </c>
      <c r="K82" s="36" t="s">
        <v>2126</v>
      </c>
    </row>
    <row r="83" spans="1:12" ht="15" hidden="1" customHeight="1">
      <c r="A83" s="34" t="s">
        <v>39</v>
      </c>
      <c r="B83" s="34" t="s">
        <v>3134</v>
      </c>
      <c r="C83" s="34" t="s">
        <v>540</v>
      </c>
      <c r="D83" s="35" t="s">
        <v>107</v>
      </c>
      <c r="E83" s="35" t="s">
        <v>107</v>
      </c>
      <c r="F83" s="35" t="s">
        <v>107</v>
      </c>
      <c r="G83" s="35">
        <v>2.1</v>
      </c>
      <c r="H83" s="35" t="s">
        <v>2997</v>
      </c>
    </row>
    <row r="84" spans="1:12" ht="15" hidden="1" customHeight="1">
      <c r="A84" s="34" t="s">
        <v>39</v>
      </c>
      <c r="B84" s="34" t="s">
        <v>3135</v>
      </c>
      <c r="C84" s="34" t="s">
        <v>473</v>
      </c>
      <c r="D84" s="35" t="s">
        <v>107</v>
      </c>
      <c r="E84" s="35" t="s">
        <v>107</v>
      </c>
      <c r="F84" s="35" t="s">
        <v>107</v>
      </c>
      <c r="G84" s="35">
        <v>1.2</v>
      </c>
      <c r="H84" s="35">
        <v>1.5</v>
      </c>
    </row>
    <row r="85" spans="1:12" ht="15" hidden="1" customHeight="1">
      <c r="A85" s="34" t="s">
        <v>39</v>
      </c>
      <c r="B85" s="34" t="s">
        <v>3136</v>
      </c>
      <c r="C85" s="34" t="s">
        <v>385</v>
      </c>
      <c r="D85" s="35" t="s">
        <v>107</v>
      </c>
      <c r="E85" s="35" t="s">
        <v>107</v>
      </c>
      <c r="F85" s="35" t="s">
        <v>107</v>
      </c>
      <c r="G85" s="35">
        <v>1.1000000000000001</v>
      </c>
      <c r="H85" s="35">
        <v>1</v>
      </c>
    </row>
    <row r="86" spans="1:12" ht="15" hidden="1" customHeight="1">
      <c r="A86" s="34" t="s">
        <v>39</v>
      </c>
      <c r="B86" s="34" t="s">
        <v>3137</v>
      </c>
      <c r="C86" s="34" t="s">
        <v>389</v>
      </c>
      <c r="D86" s="35" t="s">
        <v>107</v>
      </c>
      <c r="E86" s="35" t="s">
        <v>107</v>
      </c>
      <c r="F86" s="35" t="s">
        <v>107</v>
      </c>
      <c r="G86" s="35">
        <v>1.2</v>
      </c>
      <c r="H86" s="35">
        <v>1.3</v>
      </c>
    </row>
    <row r="87" spans="1:12" ht="15" hidden="1" customHeight="1">
      <c r="A87" s="34" t="s">
        <v>39</v>
      </c>
      <c r="B87" s="34" t="s">
        <v>3138</v>
      </c>
      <c r="C87" s="34" t="s">
        <v>385</v>
      </c>
      <c r="D87" s="35" t="s">
        <v>107</v>
      </c>
      <c r="E87" s="35" t="s">
        <v>107</v>
      </c>
      <c r="F87" s="35" t="s">
        <v>107</v>
      </c>
      <c r="G87" s="35">
        <v>1</v>
      </c>
      <c r="H87" s="35">
        <v>0.6</v>
      </c>
    </row>
    <row r="88" spans="1:12" ht="15" hidden="1" customHeight="1">
      <c r="A88" s="34" t="s">
        <v>39</v>
      </c>
      <c r="B88" s="34" t="s">
        <v>3139</v>
      </c>
      <c r="C88" s="34" t="s">
        <v>419</v>
      </c>
      <c r="D88" s="35" t="s">
        <v>107</v>
      </c>
      <c r="E88" s="35" t="s">
        <v>107</v>
      </c>
      <c r="F88" s="35" t="s">
        <v>107</v>
      </c>
      <c r="G88" s="35">
        <v>1.2</v>
      </c>
      <c r="H88" s="35">
        <v>1.3</v>
      </c>
    </row>
    <row r="89" spans="1:12" ht="15" hidden="1" customHeight="1">
      <c r="A89" s="34" t="s">
        <v>39</v>
      </c>
      <c r="B89" s="34" t="s">
        <v>3140</v>
      </c>
      <c r="C89" s="34" t="s">
        <v>389</v>
      </c>
      <c r="D89" s="35" t="s">
        <v>107</v>
      </c>
      <c r="E89" s="35" t="s">
        <v>107</v>
      </c>
      <c r="F89" s="35" t="s">
        <v>107</v>
      </c>
      <c r="G89" s="35">
        <v>1.6</v>
      </c>
      <c r="H89" s="35">
        <v>2.6</v>
      </c>
    </row>
    <row r="90" spans="1:12" ht="15" hidden="1" customHeight="1">
      <c r="A90" s="34" t="s">
        <v>39</v>
      </c>
      <c r="B90" s="34" t="s">
        <v>3141</v>
      </c>
      <c r="C90" s="34" t="s">
        <v>389</v>
      </c>
      <c r="D90" s="35" t="s">
        <v>107</v>
      </c>
      <c r="E90" s="35" t="s">
        <v>107</v>
      </c>
      <c r="F90" s="35" t="s">
        <v>107</v>
      </c>
      <c r="G90" s="35">
        <v>1</v>
      </c>
      <c r="H90" s="35" t="s">
        <v>107</v>
      </c>
      <c r="J90" s="35" t="s">
        <v>3089</v>
      </c>
    </row>
    <row r="91" spans="1:12" ht="15" hidden="1" customHeight="1">
      <c r="A91" s="34" t="s">
        <v>39</v>
      </c>
      <c r="B91" s="34" t="s">
        <v>3142</v>
      </c>
      <c r="C91" s="34" t="s">
        <v>473</v>
      </c>
      <c r="D91" s="35" t="s">
        <v>107</v>
      </c>
      <c r="E91" s="35" t="s">
        <v>107</v>
      </c>
      <c r="F91" s="35" t="s">
        <v>107</v>
      </c>
      <c r="G91" s="35">
        <v>1.2</v>
      </c>
      <c r="H91" s="35">
        <v>1.2</v>
      </c>
      <c r="K91" s="36" t="s">
        <v>469</v>
      </c>
    </row>
    <row r="92" spans="1:12" ht="15" hidden="1" customHeight="1">
      <c r="A92" s="34" t="s">
        <v>39</v>
      </c>
      <c r="B92" s="34" t="s">
        <v>3143</v>
      </c>
      <c r="C92" s="34" t="s">
        <v>405</v>
      </c>
      <c r="D92" s="35" t="s">
        <v>107</v>
      </c>
      <c r="E92" s="35" t="s">
        <v>107</v>
      </c>
      <c r="F92" s="35" t="s">
        <v>107</v>
      </c>
      <c r="G92" s="35">
        <v>1.8</v>
      </c>
      <c r="H92" s="35">
        <v>2</v>
      </c>
      <c r="I92" s="35" t="s">
        <v>424</v>
      </c>
      <c r="L92" s="41"/>
    </row>
    <row r="93" spans="1:12" ht="15" hidden="1" customHeight="1">
      <c r="A93" s="34" t="s">
        <v>39</v>
      </c>
      <c r="B93" s="34" t="s">
        <v>3144</v>
      </c>
      <c r="C93" s="34" t="s">
        <v>435</v>
      </c>
      <c r="D93" s="35" t="s">
        <v>107</v>
      </c>
      <c r="E93" s="35" t="s">
        <v>107</v>
      </c>
      <c r="F93" s="35" t="s">
        <v>107</v>
      </c>
      <c r="G93" s="35">
        <v>1.9</v>
      </c>
      <c r="H93" s="35">
        <v>2</v>
      </c>
      <c r="I93" s="35" t="s">
        <v>3145</v>
      </c>
      <c r="K93" s="36" t="s">
        <v>3146</v>
      </c>
      <c r="L93" s="34" t="s">
        <v>3034</v>
      </c>
    </row>
    <row r="94" spans="1:12" ht="15" hidden="1" customHeight="1">
      <c r="A94" s="34" t="s">
        <v>39</v>
      </c>
      <c r="B94" s="34" t="s">
        <v>3147</v>
      </c>
      <c r="C94" s="34" t="s">
        <v>405</v>
      </c>
      <c r="D94" s="35" t="s">
        <v>107</v>
      </c>
      <c r="E94" s="35" t="s">
        <v>107</v>
      </c>
      <c r="F94" s="35" t="s">
        <v>107</v>
      </c>
      <c r="G94" s="35">
        <v>1.1000000000000001</v>
      </c>
      <c r="H94" s="35">
        <v>1.1000000000000001</v>
      </c>
    </row>
    <row r="95" spans="1:12" ht="15" hidden="1" customHeight="1">
      <c r="A95" s="34" t="s">
        <v>39</v>
      </c>
      <c r="B95" s="34" t="s">
        <v>3148</v>
      </c>
      <c r="C95" s="34" t="s">
        <v>439</v>
      </c>
      <c r="D95" s="35" t="s">
        <v>107</v>
      </c>
      <c r="E95" s="35" t="s">
        <v>107</v>
      </c>
      <c r="F95" s="35" t="s">
        <v>107</v>
      </c>
      <c r="G95" s="35">
        <v>2.1</v>
      </c>
      <c r="H95" s="35">
        <v>2.5</v>
      </c>
    </row>
    <row r="96" spans="1:12" ht="15" hidden="1" customHeight="1">
      <c r="A96" s="34" t="s">
        <v>39</v>
      </c>
      <c r="B96" s="34" t="s">
        <v>3149</v>
      </c>
      <c r="C96" s="34" t="s">
        <v>524</v>
      </c>
      <c r="D96" s="35" t="s">
        <v>107</v>
      </c>
      <c r="E96" s="35" t="s">
        <v>107</v>
      </c>
      <c r="F96" s="35" t="s">
        <v>107</v>
      </c>
      <c r="G96" s="35">
        <v>1.4</v>
      </c>
      <c r="H96" s="35">
        <v>1.8</v>
      </c>
    </row>
    <row r="97" spans="1:15" ht="15" hidden="1" customHeight="1">
      <c r="A97" s="34" t="s">
        <v>39</v>
      </c>
      <c r="B97" s="34" t="s">
        <v>3150</v>
      </c>
      <c r="C97" s="34" t="s">
        <v>435</v>
      </c>
      <c r="D97" s="35" t="s">
        <v>107</v>
      </c>
      <c r="E97" s="35" t="s">
        <v>107</v>
      </c>
      <c r="F97" s="35" t="s">
        <v>107</v>
      </c>
      <c r="G97" s="35">
        <v>1.5</v>
      </c>
      <c r="H97" s="35">
        <v>1.8</v>
      </c>
      <c r="I97" s="35" t="s">
        <v>537</v>
      </c>
      <c r="L97" s="34" t="s">
        <v>3034</v>
      </c>
    </row>
    <row r="98" spans="1:15" ht="15" hidden="1" customHeight="1">
      <c r="A98" s="34" t="s">
        <v>39</v>
      </c>
      <c r="B98" s="34" t="s">
        <v>3151</v>
      </c>
      <c r="C98" s="34" t="s">
        <v>457</v>
      </c>
      <c r="D98" s="35" t="s">
        <v>107</v>
      </c>
      <c r="E98" s="35" t="s">
        <v>107</v>
      </c>
      <c r="F98" s="35" t="s">
        <v>107</v>
      </c>
      <c r="G98" s="35">
        <v>1</v>
      </c>
      <c r="H98" s="35">
        <v>1.1000000000000001</v>
      </c>
    </row>
    <row r="99" spans="1:15" ht="15" hidden="1" customHeight="1">
      <c r="A99" s="34" t="s">
        <v>39</v>
      </c>
      <c r="B99" s="34" t="s">
        <v>3152</v>
      </c>
      <c r="C99" s="34" t="s">
        <v>389</v>
      </c>
      <c r="D99" s="35" t="s">
        <v>107</v>
      </c>
      <c r="E99" s="35" t="s">
        <v>107</v>
      </c>
      <c r="F99" s="35" t="s">
        <v>107</v>
      </c>
      <c r="G99" s="35">
        <v>1.2</v>
      </c>
      <c r="H99" s="35">
        <v>1.3</v>
      </c>
      <c r="L99" s="36" t="s">
        <v>3153</v>
      </c>
    </row>
    <row r="100" spans="1:15" ht="15" hidden="1" customHeight="1">
      <c r="A100" s="34" t="s">
        <v>39</v>
      </c>
      <c r="B100" s="34" t="s">
        <v>3154</v>
      </c>
      <c r="C100" s="34" t="s">
        <v>389</v>
      </c>
      <c r="D100" s="35" t="s">
        <v>107</v>
      </c>
      <c r="E100" s="35" t="s">
        <v>107</v>
      </c>
      <c r="F100" s="35" t="s">
        <v>107</v>
      </c>
      <c r="G100" s="35" t="s">
        <v>107</v>
      </c>
      <c r="H100" s="35">
        <v>2</v>
      </c>
    </row>
    <row r="101" spans="1:15" ht="15" hidden="1" customHeight="1">
      <c r="A101" s="34" t="s">
        <v>39</v>
      </c>
      <c r="B101" s="34" t="s">
        <v>3155</v>
      </c>
      <c r="C101" s="34" t="s">
        <v>384</v>
      </c>
      <c r="D101" s="35" t="s">
        <v>107</v>
      </c>
      <c r="E101" s="35" t="s">
        <v>107</v>
      </c>
      <c r="F101" s="35" t="s">
        <v>107</v>
      </c>
      <c r="G101" s="35" t="s">
        <v>107</v>
      </c>
      <c r="H101" s="35">
        <v>1.7</v>
      </c>
    </row>
    <row r="102" spans="1:15" ht="15" hidden="1" customHeight="1">
      <c r="A102" s="34" t="s">
        <v>39</v>
      </c>
      <c r="B102" s="34" t="s">
        <v>3156</v>
      </c>
      <c r="C102" s="34" t="s">
        <v>468</v>
      </c>
      <c r="D102" s="35" t="s">
        <v>107</v>
      </c>
      <c r="E102" s="35" t="s">
        <v>107</v>
      </c>
      <c r="F102" s="35" t="s">
        <v>107</v>
      </c>
      <c r="G102" s="35" t="s">
        <v>107</v>
      </c>
      <c r="H102" s="35">
        <v>1.2</v>
      </c>
    </row>
    <row r="103" spans="1:15" ht="15" hidden="1" customHeight="1">
      <c r="A103" s="34" t="s">
        <v>39</v>
      </c>
      <c r="B103" s="34" t="s">
        <v>3157</v>
      </c>
      <c r="C103" s="34" t="s">
        <v>3158</v>
      </c>
      <c r="D103" s="35" t="s">
        <v>107</v>
      </c>
      <c r="E103" s="35" t="s">
        <v>107</v>
      </c>
      <c r="F103" s="35" t="s">
        <v>107</v>
      </c>
      <c r="G103" s="35" t="s">
        <v>107</v>
      </c>
      <c r="H103" s="35">
        <v>1.4</v>
      </c>
      <c r="I103" s="35" t="s">
        <v>3159</v>
      </c>
      <c r="J103" s="35" t="s">
        <v>3160</v>
      </c>
    </row>
    <row r="104" spans="1:15" ht="15" hidden="1" customHeight="1">
      <c r="A104" s="34" t="s">
        <v>39</v>
      </c>
      <c r="B104" s="34" t="s">
        <v>3161</v>
      </c>
      <c r="C104" s="34" t="s">
        <v>560</v>
      </c>
      <c r="D104" s="35" t="s">
        <v>107</v>
      </c>
      <c r="E104" s="35" t="s">
        <v>107</v>
      </c>
      <c r="F104" s="35" t="s">
        <v>107</v>
      </c>
      <c r="G104" s="35" t="s">
        <v>107</v>
      </c>
      <c r="H104" s="35">
        <v>1.3</v>
      </c>
      <c r="I104" s="35" t="s">
        <v>424</v>
      </c>
    </row>
    <row r="105" spans="1:15" ht="15" hidden="1" customHeight="1">
      <c r="A105" s="34" t="s">
        <v>39</v>
      </c>
      <c r="B105" s="34" t="s">
        <v>3162</v>
      </c>
      <c r="C105" s="34" t="s">
        <v>439</v>
      </c>
      <c r="D105" s="35" t="s">
        <v>107</v>
      </c>
      <c r="E105" s="35" t="s">
        <v>107</v>
      </c>
      <c r="F105" s="35" t="s">
        <v>107</v>
      </c>
      <c r="G105" s="35" t="s">
        <v>107</v>
      </c>
      <c r="H105" s="35">
        <v>1</v>
      </c>
    </row>
    <row r="106" spans="1:15" ht="15" hidden="1" customHeight="1">
      <c r="A106" s="34" t="s">
        <v>39</v>
      </c>
      <c r="B106" s="34" t="s">
        <v>3163</v>
      </c>
      <c r="C106" s="34" t="s">
        <v>468</v>
      </c>
      <c r="D106" s="35" t="s">
        <v>107</v>
      </c>
      <c r="E106" s="35" t="s">
        <v>107</v>
      </c>
      <c r="F106" s="35" t="s">
        <v>107</v>
      </c>
      <c r="G106" s="35" t="s">
        <v>107</v>
      </c>
      <c r="H106" s="35">
        <v>1</v>
      </c>
    </row>
    <row r="107" spans="1:15" ht="15" hidden="1" customHeight="1">
      <c r="A107" s="34" t="s">
        <v>39</v>
      </c>
      <c r="B107" s="34" t="s">
        <v>3164</v>
      </c>
      <c r="C107" s="34" t="s">
        <v>439</v>
      </c>
      <c r="D107" s="35" t="s">
        <v>107</v>
      </c>
      <c r="E107" s="35" t="s">
        <v>107</v>
      </c>
      <c r="F107" s="35" t="s">
        <v>107</v>
      </c>
      <c r="G107" s="35" t="s">
        <v>107</v>
      </c>
      <c r="H107" s="35">
        <v>1.3</v>
      </c>
    </row>
    <row r="108" spans="1:15" ht="15" hidden="1" customHeight="1">
      <c r="A108" s="34" t="s">
        <v>39</v>
      </c>
      <c r="B108" s="34" t="s">
        <v>3165</v>
      </c>
      <c r="C108" s="34" t="s">
        <v>484</v>
      </c>
      <c r="D108" s="35" t="s">
        <v>107</v>
      </c>
      <c r="E108" s="35" t="s">
        <v>107</v>
      </c>
      <c r="F108" s="35" t="s">
        <v>107</v>
      </c>
      <c r="G108" s="35" t="s">
        <v>107</v>
      </c>
      <c r="H108" s="35">
        <v>1.2</v>
      </c>
    </row>
    <row r="109" spans="1:15" ht="15" hidden="1" customHeight="1">
      <c r="A109" s="34" t="s">
        <v>39</v>
      </c>
      <c r="B109" s="34" t="s">
        <v>3166</v>
      </c>
      <c r="C109" s="34" t="s">
        <v>468</v>
      </c>
      <c r="D109" s="35" t="s">
        <v>107</v>
      </c>
      <c r="E109" s="35" t="s">
        <v>107</v>
      </c>
      <c r="F109" s="35" t="s">
        <v>107</v>
      </c>
      <c r="G109" s="35" t="s">
        <v>107</v>
      </c>
      <c r="H109" s="35">
        <v>1.8</v>
      </c>
    </row>
    <row r="110" spans="1:15" ht="15" hidden="1" customHeight="1">
      <c r="A110" s="34" t="s">
        <v>39</v>
      </c>
      <c r="B110" s="34" t="s">
        <v>3167</v>
      </c>
      <c r="C110" s="34" t="s">
        <v>457</v>
      </c>
      <c r="D110" s="35" t="s">
        <v>107</v>
      </c>
      <c r="E110" s="35" t="s">
        <v>107</v>
      </c>
      <c r="F110" s="35" t="s">
        <v>107</v>
      </c>
      <c r="G110" s="35" t="s">
        <v>107</v>
      </c>
      <c r="H110" s="35">
        <v>1.8</v>
      </c>
    </row>
    <row r="111" spans="1:15" ht="15" hidden="1" customHeight="1">
      <c r="A111" s="34" t="s">
        <v>34</v>
      </c>
      <c r="B111" s="34" t="s">
        <v>3168</v>
      </c>
      <c r="C111" s="34" t="s">
        <v>435</v>
      </c>
      <c r="D111" s="35">
        <v>11.5</v>
      </c>
      <c r="E111" s="35">
        <v>11.8</v>
      </c>
      <c r="F111" s="35">
        <v>11.8</v>
      </c>
      <c r="G111" s="35">
        <v>12.1</v>
      </c>
      <c r="H111" s="35">
        <v>12.5</v>
      </c>
      <c r="N111" s="34" t="s">
        <v>550</v>
      </c>
    </row>
    <row r="112" spans="1:15" ht="15" hidden="1" customHeight="1">
      <c r="A112" s="34" t="s">
        <v>34</v>
      </c>
      <c r="B112" s="34" t="s">
        <v>3169</v>
      </c>
      <c r="C112" s="34" t="s">
        <v>439</v>
      </c>
      <c r="D112" s="35">
        <v>17.2</v>
      </c>
      <c r="E112" s="35">
        <v>17.899999999999999</v>
      </c>
      <c r="F112" s="35">
        <v>17.899999999999999</v>
      </c>
      <c r="G112" s="35">
        <v>18.100000000000001</v>
      </c>
      <c r="H112" s="35">
        <v>18.100000000000001</v>
      </c>
      <c r="O112" s="34" t="s">
        <v>2995</v>
      </c>
    </row>
    <row r="113" spans="1:15" ht="15" hidden="1" customHeight="1">
      <c r="A113" s="34" t="s">
        <v>34</v>
      </c>
      <c r="B113" s="34" t="s">
        <v>3170</v>
      </c>
      <c r="C113" s="34" t="s">
        <v>546</v>
      </c>
      <c r="D113" s="35">
        <v>12.9</v>
      </c>
      <c r="E113" s="35">
        <v>12.6</v>
      </c>
      <c r="F113" s="35">
        <v>12.5</v>
      </c>
      <c r="G113" s="35">
        <v>12.6</v>
      </c>
      <c r="H113" s="35">
        <v>12.6</v>
      </c>
      <c r="O113" s="34" t="s">
        <v>2995</v>
      </c>
    </row>
    <row r="114" spans="1:15" ht="15" hidden="1" customHeight="1">
      <c r="A114" s="34" t="s">
        <v>34</v>
      </c>
      <c r="B114" s="34" t="s">
        <v>3171</v>
      </c>
      <c r="C114" s="34" t="s">
        <v>435</v>
      </c>
      <c r="D114" s="35">
        <v>7.1</v>
      </c>
      <c r="E114" s="35">
        <v>7.4</v>
      </c>
      <c r="F114" s="35">
        <v>7.3</v>
      </c>
      <c r="G114" s="35">
        <v>7.4</v>
      </c>
      <c r="H114" s="35">
        <v>7.5</v>
      </c>
      <c r="N114" s="34" t="s">
        <v>550</v>
      </c>
    </row>
    <row r="115" spans="1:15" ht="15" hidden="1" customHeight="1">
      <c r="A115" s="34" t="s">
        <v>34</v>
      </c>
      <c r="B115" s="34" t="s">
        <v>3172</v>
      </c>
      <c r="C115" s="34" t="s">
        <v>484</v>
      </c>
      <c r="D115" s="35">
        <v>7.5</v>
      </c>
      <c r="E115" s="35">
        <v>7.5</v>
      </c>
      <c r="F115" s="35">
        <v>7.5</v>
      </c>
      <c r="G115" s="35">
        <v>7.7</v>
      </c>
      <c r="H115" s="35">
        <v>7.7</v>
      </c>
      <c r="N115" s="34" t="s">
        <v>550</v>
      </c>
      <c r="O115" s="34" t="s">
        <v>2995</v>
      </c>
    </row>
    <row r="116" spans="1:15" ht="15" hidden="1" customHeight="1">
      <c r="A116" s="34" t="s">
        <v>34</v>
      </c>
      <c r="B116" s="34" t="s">
        <v>3173</v>
      </c>
      <c r="C116" s="34" t="s">
        <v>384</v>
      </c>
      <c r="D116" s="35">
        <v>15.1</v>
      </c>
      <c r="E116" s="35">
        <v>15.5</v>
      </c>
      <c r="F116" s="35">
        <v>16</v>
      </c>
      <c r="G116" s="35">
        <v>16.7</v>
      </c>
      <c r="H116" s="35">
        <v>16.7</v>
      </c>
      <c r="I116" s="35" t="s">
        <v>3174</v>
      </c>
      <c r="K116" s="36" t="s">
        <v>3174</v>
      </c>
      <c r="O116" s="34" t="s">
        <v>3175</v>
      </c>
    </row>
    <row r="117" spans="1:15" ht="15" hidden="1" customHeight="1">
      <c r="A117" s="34" t="s">
        <v>34</v>
      </c>
      <c r="B117" s="34" t="s">
        <v>3176</v>
      </c>
      <c r="C117" s="34" t="s">
        <v>435</v>
      </c>
      <c r="D117" s="35">
        <v>1</v>
      </c>
      <c r="E117" s="35" t="s">
        <v>3039</v>
      </c>
      <c r="F117" s="35" t="s">
        <v>3039</v>
      </c>
      <c r="G117" s="35" t="s">
        <v>107</v>
      </c>
      <c r="H117" s="35">
        <v>1.3</v>
      </c>
      <c r="I117" s="35" t="s">
        <v>424</v>
      </c>
      <c r="J117" s="35" t="s">
        <v>3177</v>
      </c>
      <c r="O117" s="34" t="s">
        <v>3178</v>
      </c>
    </row>
    <row r="118" spans="1:15" ht="15" hidden="1" customHeight="1">
      <c r="A118" s="34" t="s">
        <v>34</v>
      </c>
      <c r="B118" s="34" t="s">
        <v>3179</v>
      </c>
      <c r="C118" s="34" t="s">
        <v>439</v>
      </c>
      <c r="D118" s="35">
        <v>22.7</v>
      </c>
      <c r="E118" s="35">
        <v>23.6</v>
      </c>
      <c r="F118" s="35">
        <v>23.7</v>
      </c>
      <c r="G118" s="35">
        <v>23.9</v>
      </c>
      <c r="H118" s="35">
        <v>24</v>
      </c>
      <c r="I118" s="35" t="s">
        <v>550</v>
      </c>
    </row>
    <row r="119" spans="1:15" ht="15" hidden="1" customHeight="1">
      <c r="A119" s="34" t="s">
        <v>34</v>
      </c>
      <c r="B119" s="34" t="s">
        <v>3180</v>
      </c>
      <c r="C119" s="34" t="s">
        <v>405</v>
      </c>
      <c r="D119" s="35">
        <v>4.8</v>
      </c>
      <c r="E119" s="35">
        <v>5</v>
      </c>
      <c r="F119" s="35">
        <v>4.9000000000000004</v>
      </c>
      <c r="G119" s="35">
        <v>4.9000000000000004</v>
      </c>
      <c r="H119" s="35">
        <v>5</v>
      </c>
      <c r="I119" s="35" t="s">
        <v>423</v>
      </c>
      <c r="K119" s="36" t="s">
        <v>423</v>
      </c>
      <c r="M119" s="34" t="s">
        <v>3181</v>
      </c>
      <c r="N119" s="34" t="s">
        <v>3181</v>
      </c>
      <c r="O119" s="34" t="s">
        <v>2995</v>
      </c>
    </row>
    <row r="120" spans="1:15" ht="15" hidden="1" customHeight="1">
      <c r="A120" s="34" t="s">
        <v>34</v>
      </c>
      <c r="B120" s="34" t="s">
        <v>3182</v>
      </c>
      <c r="C120" s="34" t="s">
        <v>403</v>
      </c>
      <c r="D120" s="35">
        <v>5.0999999999999996</v>
      </c>
      <c r="E120" s="35">
        <v>5.3</v>
      </c>
      <c r="F120" s="35">
        <v>5.3</v>
      </c>
      <c r="G120" s="35" t="s">
        <v>2997</v>
      </c>
      <c r="H120" s="35" t="s">
        <v>2997</v>
      </c>
      <c r="J120" s="35" t="s">
        <v>3183</v>
      </c>
      <c r="L120" s="34" t="s">
        <v>3184</v>
      </c>
      <c r="N120" s="34" t="s">
        <v>3185</v>
      </c>
    </row>
    <row r="121" spans="1:15" ht="15" hidden="1" customHeight="1">
      <c r="A121" s="34" t="s">
        <v>34</v>
      </c>
      <c r="B121" s="34" t="s">
        <v>3186</v>
      </c>
      <c r="C121" s="34" t="s">
        <v>435</v>
      </c>
      <c r="D121" s="35">
        <v>3.5</v>
      </c>
      <c r="E121" s="35">
        <v>3.6</v>
      </c>
      <c r="F121" s="35">
        <v>4.2</v>
      </c>
      <c r="G121" s="35">
        <v>3.4</v>
      </c>
      <c r="H121" s="35">
        <v>3.6</v>
      </c>
      <c r="M121" s="34" t="s">
        <v>550</v>
      </c>
      <c r="N121" s="34" t="s">
        <v>550</v>
      </c>
    </row>
    <row r="122" spans="1:15" ht="15" hidden="1" customHeight="1">
      <c r="A122" s="34" t="s">
        <v>34</v>
      </c>
      <c r="B122" s="34" t="s">
        <v>3187</v>
      </c>
      <c r="C122" s="34" t="s">
        <v>419</v>
      </c>
      <c r="D122" s="35">
        <v>2.2000000000000002</v>
      </c>
      <c r="E122" s="35">
        <v>2.2999999999999998</v>
      </c>
      <c r="F122" s="35">
        <v>2.1</v>
      </c>
      <c r="G122" s="35">
        <v>2.6</v>
      </c>
      <c r="H122" s="35">
        <v>2.6</v>
      </c>
      <c r="M122" s="37" t="s">
        <v>3188</v>
      </c>
    </row>
    <row r="123" spans="1:15" ht="15" hidden="1" customHeight="1">
      <c r="A123" s="34" t="s">
        <v>34</v>
      </c>
      <c r="B123" s="34" t="s">
        <v>3189</v>
      </c>
      <c r="C123" s="34" t="s">
        <v>439</v>
      </c>
      <c r="D123" s="35">
        <v>20.5</v>
      </c>
      <c r="E123" s="35">
        <v>21.6</v>
      </c>
      <c r="F123" s="35">
        <v>22.5</v>
      </c>
      <c r="G123" s="35">
        <v>22.9</v>
      </c>
      <c r="H123" s="35">
        <v>23.3</v>
      </c>
      <c r="O123" s="34" t="s">
        <v>2995</v>
      </c>
    </row>
    <row r="124" spans="1:15" ht="15" hidden="1" customHeight="1">
      <c r="A124" s="34" t="s">
        <v>34</v>
      </c>
      <c r="B124" s="34" t="s">
        <v>3190</v>
      </c>
      <c r="C124" s="34" t="s">
        <v>435</v>
      </c>
      <c r="D124" s="35">
        <v>1.4</v>
      </c>
      <c r="E124" s="35">
        <v>1.6</v>
      </c>
      <c r="F124" s="35" t="s">
        <v>2988</v>
      </c>
      <c r="G124" s="35" t="s">
        <v>2988</v>
      </c>
      <c r="H124" s="35" t="s">
        <v>2989</v>
      </c>
    </row>
    <row r="125" spans="1:15" ht="15" hidden="1" customHeight="1">
      <c r="A125" s="34" t="s">
        <v>34</v>
      </c>
      <c r="B125" s="34" t="s">
        <v>3191</v>
      </c>
      <c r="C125" s="34" t="s">
        <v>484</v>
      </c>
      <c r="D125" s="35">
        <v>3.1</v>
      </c>
      <c r="E125" s="35">
        <v>3.2</v>
      </c>
      <c r="F125" s="35">
        <v>3.1</v>
      </c>
      <c r="G125" s="35">
        <v>3.3</v>
      </c>
      <c r="H125" s="35">
        <v>3.3</v>
      </c>
      <c r="K125" s="36" t="s">
        <v>423</v>
      </c>
      <c r="M125" s="34" t="s">
        <v>3181</v>
      </c>
      <c r="N125" s="34" t="s">
        <v>550</v>
      </c>
      <c r="O125" s="34" t="s">
        <v>2995</v>
      </c>
    </row>
    <row r="126" spans="1:15" ht="15" hidden="1" customHeight="1">
      <c r="A126" s="34" t="s">
        <v>34</v>
      </c>
      <c r="B126" s="34" t="s">
        <v>3192</v>
      </c>
      <c r="C126" s="34" t="s">
        <v>439</v>
      </c>
      <c r="D126" s="35">
        <v>16.5</v>
      </c>
      <c r="E126" s="35">
        <v>16.8</v>
      </c>
      <c r="F126" s="35">
        <v>16.899999999999999</v>
      </c>
      <c r="G126" s="35">
        <v>17.100000000000001</v>
      </c>
      <c r="H126" s="35">
        <v>17.100000000000001</v>
      </c>
      <c r="I126" s="35" t="s">
        <v>550</v>
      </c>
      <c r="K126" s="36" t="s">
        <v>465</v>
      </c>
      <c r="M126" s="34" t="s">
        <v>465</v>
      </c>
      <c r="N126" s="34" t="s">
        <v>3193</v>
      </c>
      <c r="O126" s="34" t="s">
        <v>2995</v>
      </c>
    </row>
    <row r="127" spans="1:15" ht="15" hidden="1" customHeight="1">
      <c r="A127" s="34" t="s">
        <v>34</v>
      </c>
      <c r="B127" s="34" t="s">
        <v>3194</v>
      </c>
      <c r="C127" s="34" t="s">
        <v>403</v>
      </c>
      <c r="D127" s="35">
        <v>3</v>
      </c>
      <c r="E127" s="35">
        <v>3.1</v>
      </c>
      <c r="F127" s="35" t="s">
        <v>2997</v>
      </c>
      <c r="G127" s="35" t="s">
        <v>2997</v>
      </c>
      <c r="H127" s="35" t="s">
        <v>2997</v>
      </c>
      <c r="L127" s="34" t="s">
        <v>3195</v>
      </c>
      <c r="N127" s="34" t="s">
        <v>550</v>
      </c>
      <c r="O127" s="34" t="s">
        <v>3196</v>
      </c>
    </row>
    <row r="128" spans="1:15" ht="15" hidden="1" customHeight="1">
      <c r="A128" s="34" t="s">
        <v>34</v>
      </c>
      <c r="B128" s="34" t="s">
        <v>3197</v>
      </c>
      <c r="C128" s="34" t="s">
        <v>435</v>
      </c>
      <c r="D128" s="35">
        <v>1.3</v>
      </c>
      <c r="E128" s="35">
        <v>1.2</v>
      </c>
      <c r="F128" s="35">
        <v>1.3</v>
      </c>
      <c r="G128" s="35">
        <v>1.4</v>
      </c>
      <c r="H128" s="35">
        <v>1.5</v>
      </c>
      <c r="I128" s="35" t="s">
        <v>3198</v>
      </c>
      <c r="K128" s="34" t="s">
        <v>3199</v>
      </c>
      <c r="L128" s="34" t="s">
        <v>3200</v>
      </c>
      <c r="M128" s="37" t="s">
        <v>3201</v>
      </c>
      <c r="N128" s="34" t="s">
        <v>584</v>
      </c>
    </row>
    <row r="129" spans="1:15" ht="15" hidden="1" customHeight="1">
      <c r="A129" s="34" t="s">
        <v>34</v>
      </c>
      <c r="B129" s="34" t="s">
        <v>3202</v>
      </c>
      <c r="C129" s="34" t="s">
        <v>435</v>
      </c>
      <c r="D129" s="35">
        <v>5.5</v>
      </c>
      <c r="E129" s="35">
        <v>7</v>
      </c>
      <c r="F129" s="35">
        <v>5.7</v>
      </c>
      <c r="G129" s="35">
        <v>5.8</v>
      </c>
      <c r="H129" s="35">
        <v>5.8</v>
      </c>
      <c r="O129" s="34" t="s">
        <v>3203</v>
      </c>
    </row>
    <row r="130" spans="1:15" ht="15" hidden="1" customHeight="1">
      <c r="A130" s="34" t="s">
        <v>34</v>
      </c>
      <c r="B130" s="34" t="s">
        <v>3204</v>
      </c>
      <c r="C130" s="34" t="s">
        <v>419</v>
      </c>
      <c r="D130" s="35">
        <v>5.9</v>
      </c>
      <c r="E130" s="35">
        <v>5.4</v>
      </c>
      <c r="F130" s="35">
        <v>5.6</v>
      </c>
      <c r="G130" s="35" t="s">
        <v>2997</v>
      </c>
      <c r="H130" s="35" t="s">
        <v>2997</v>
      </c>
      <c r="L130" s="34" t="s">
        <v>3205</v>
      </c>
      <c r="O130" s="34" t="s">
        <v>3206</v>
      </c>
    </row>
    <row r="131" spans="1:15" ht="15" hidden="1" customHeight="1">
      <c r="A131" s="34" t="s">
        <v>34</v>
      </c>
      <c r="B131" s="34" t="s">
        <v>3207</v>
      </c>
      <c r="C131" s="34" t="s">
        <v>403</v>
      </c>
      <c r="D131" s="35">
        <v>3</v>
      </c>
      <c r="E131" s="35" t="s">
        <v>2997</v>
      </c>
      <c r="F131" s="35" t="s">
        <v>2997</v>
      </c>
      <c r="G131" s="35" t="s">
        <v>2997</v>
      </c>
      <c r="H131" s="35" t="s">
        <v>2997</v>
      </c>
      <c r="O131" s="34" t="s">
        <v>2995</v>
      </c>
    </row>
    <row r="132" spans="1:15" ht="15" hidden="1" customHeight="1">
      <c r="A132" s="34" t="s">
        <v>34</v>
      </c>
      <c r="B132" s="34" t="s">
        <v>3208</v>
      </c>
      <c r="C132" s="34" t="s">
        <v>439</v>
      </c>
      <c r="D132" s="35">
        <v>13.3</v>
      </c>
      <c r="E132" s="35">
        <v>14.3</v>
      </c>
      <c r="F132" s="35">
        <v>14.6</v>
      </c>
      <c r="G132" s="35">
        <v>14.8</v>
      </c>
      <c r="H132" s="35">
        <v>14.9</v>
      </c>
      <c r="O132" s="34" t="s">
        <v>2995</v>
      </c>
    </row>
    <row r="133" spans="1:15" ht="15" hidden="1" customHeight="1">
      <c r="A133" s="34" t="s">
        <v>34</v>
      </c>
      <c r="B133" s="34" t="s">
        <v>3209</v>
      </c>
      <c r="C133" s="34" t="s">
        <v>439</v>
      </c>
      <c r="D133" s="35">
        <v>4</v>
      </c>
      <c r="E133" s="35">
        <v>4.2</v>
      </c>
      <c r="F133" s="35">
        <v>3.9</v>
      </c>
      <c r="G133" s="35">
        <v>4</v>
      </c>
      <c r="H133" s="35">
        <v>3.8</v>
      </c>
    </row>
    <row r="134" spans="1:15" ht="15" hidden="1" customHeight="1">
      <c r="A134" s="34" t="s">
        <v>34</v>
      </c>
      <c r="B134" s="34" t="s">
        <v>3210</v>
      </c>
      <c r="C134" s="34" t="s">
        <v>546</v>
      </c>
      <c r="D134" s="35">
        <v>22</v>
      </c>
      <c r="E134" s="35">
        <v>21.6</v>
      </c>
      <c r="F134" s="35">
        <v>21.6</v>
      </c>
      <c r="G134" s="35">
        <v>22.7</v>
      </c>
      <c r="H134" s="35">
        <v>21.6</v>
      </c>
      <c r="I134" s="35" t="s">
        <v>3211</v>
      </c>
      <c r="K134" s="36" t="s">
        <v>550</v>
      </c>
      <c r="O134" s="34" t="s">
        <v>2995</v>
      </c>
    </row>
    <row r="135" spans="1:15" ht="15" hidden="1" customHeight="1">
      <c r="A135" s="34" t="s">
        <v>34</v>
      </c>
      <c r="B135" s="34" t="s">
        <v>3212</v>
      </c>
      <c r="C135" s="34" t="s">
        <v>546</v>
      </c>
      <c r="D135" s="35" t="s">
        <v>107</v>
      </c>
      <c r="E135" s="35">
        <v>2</v>
      </c>
      <c r="F135" s="35">
        <v>1.9</v>
      </c>
      <c r="G135" s="35">
        <v>1.9</v>
      </c>
      <c r="H135" s="35">
        <v>2</v>
      </c>
    </row>
    <row r="136" spans="1:15" ht="15" hidden="1" customHeight="1">
      <c r="A136" s="34" t="s">
        <v>34</v>
      </c>
      <c r="B136" s="34" t="s">
        <v>3213</v>
      </c>
      <c r="C136" s="34" t="s">
        <v>546</v>
      </c>
      <c r="D136" s="35" t="s">
        <v>107</v>
      </c>
      <c r="E136" s="35">
        <v>1.5</v>
      </c>
      <c r="F136" s="35">
        <v>1.5</v>
      </c>
      <c r="G136" s="35">
        <v>1.5</v>
      </c>
      <c r="H136" s="35">
        <v>1.5</v>
      </c>
    </row>
    <row r="137" spans="1:15" ht="15" hidden="1" customHeight="1">
      <c r="A137" s="34" t="s">
        <v>34</v>
      </c>
      <c r="B137" s="34" t="s">
        <v>3214</v>
      </c>
      <c r="C137" s="34" t="s">
        <v>546</v>
      </c>
      <c r="D137" s="35" t="s">
        <v>107</v>
      </c>
      <c r="E137" s="35" t="s">
        <v>107</v>
      </c>
      <c r="F137" s="35" t="s">
        <v>107</v>
      </c>
      <c r="G137" s="35" t="s">
        <v>107</v>
      </c>
      <c r="H137" s="35">
        <v>1</v>
      </c>
    </row>
    <row r="138" spans="1:15" ht="15" hidden="1" customHeight="1">
      <c r="A138" s="34" t="s">
        <v>34</v>
      </c>
      <c r="B138" s="34" t="s">
        <v>3215</v>
      </c>
      <c r="C138" s="34" t="s">
        <v>439</v>
      </c>
      <c r="D138" s="35">
        <v>10.8</v>
      </c>
      <c r="E138" s="35">
        <v>10.7</v>
      </c>
      <c r="F138" s="35">
        <v>10.7</v>
      </c>
      <c r="G138" s="35">
        <v>10.8</v>
      </c>
      <c r="H138" s="35">
        <v>10.8</v>
      </c>
      <c r="O138" s="34" t="s">
        <v>2995</v>
      </c>
    </row>
    <row r="139" spans="1:15" ht="15" hidden="1" customHeight="1">
      <c r="A139" s="34" t="s">
        <v>34</v>
      </c>
      <c r="B139" s="34" t="s">
        <v>3216</v>
      </c>
      <c r="C139" s="34" t="s">
        <v>435</v>
      </c>
      <c r="D139" s="35">
        <v>6</v>
      </c>
      <c r="E139" s="35">
        <v>6.3</v>
      </c>
      <c r="F139" s="35">
        <v>6</v>
      </c>
      <c r="G139" s="35" t="s">
        <v>2997</v>
      </c>
      <c r="H139" s="35" t="s">
        <v>2997</v>
      </c>
      <c r="J139" s="35" t="s">
        <v>3217</v>
      </c>
      <c r="L139" s="34" t="s">
        <v>3218</v>
      </c>
    </row>
    <row r="140" spans="1:15" ht="15" hidden="1" customHeight="1">
      <c r="A140" s="34" t="s">
        <v>34</v>
      </c>
      <c r="B140" s="34" t="s">
        <v>3219</v>
      </c>
      <c r="C140" s="34" t="s">
        <v>386</v>
      </c>
      <c r="D140" s="35">
        <v>4.9000000000000004</v>
      </c>
      <c r="E140" s="35">
        <v>4.8</v>
      </c>
      <c r="F140" s="35">
        <v>4.9000000000000004</v>
      </c>
      <c r="G140" s="35">
        <v>5</v>
      </c>
      <c r="H140" s="35">
        <v>5</v>
      </c>
      <c r="M140" s="34" t="s">
        <v>550</v>
      </c>
      <c r="N140" s="34" t="s">
        <v>550</v>
      </c>
    </row>
    <row r="141" spans="1:15" ht="15" hidden="1" customHeight="1">
      <c r="A141" s="34" t="s">
        <v>34</v>
      </c>
      <c r="B141" s="34" t="s">
        <v>3220</v>
      </c>
      <c r="C141" s="34" t="s">
        <v>386</v>
      </c>
      <c r="D141" s="35">
        <v>3</v>
      </c>
      <c r="E141" s="35">
        <v>3.1</v>
      </c>
      <c r="F141" s="35">
        <v>3.1</v>
      </c>
      <c r="G141" s="35">
        <v>3.2</v>
      </c>
      <c r="H141" s="35">
        <v>3.2</v>
      </c>
    </row>
    <row r="142" spans="1:15" ht="15" hidden="1" customHeight="1">
      <c r="A142" s="34" t="s">
        <v>34</v>
      </c>
      <c r="B142" s="34" t="s">
        <v>3221</v>
      </c>
      <c r="C142" s="34" t="s">
        <v>594</v>
      </c>
      <c r="D142" s="35">
        <v>3.6</v>
      </c>
      <c r="E142" s="35">
        <v>3.9</v>
      </c>
      <c r="F142" s="35">
        <v>3.6</v>
      </c>
      <c r="G142" s="35">
        <v>3.8</v>
      </c>
      <c r="H142" s="35">
        <v>3.8</v>
      </c>
    </row>
    <row r="143" spans="1:15" ht="15" hidden="1" customHeight="1">
      <c r="A143" s="34" t="s">
        <v>34</v>
      </c>
      <c r="B143" s="34" t="s">
        <v>3222</v>
      </c>
      <c r="C143" s="34" t="s">
        <v>432</v>
      </c>
      <c r="D143" s="35">
        <v>4.2</v>
      </c>
      <c r="E143" s="35">
        <v>4.5999999999999996</v>
      </c>
      <c r="F143" s="35">
        <v>4.0999999999999996</v>
      </c>
      <c r="G143" s="35">
        <v>4.2</v>
      </c>
      <c r="H143" s="35">
        <v>4.3</v>
      </c>
      <c r="L143" s="34" t="s">
        <v>434</v>
      </c>
      <c r="N143" s="34" t="s">
        <v>3223</v>
      </c>
    </row>
    <row r="144" spans="1:15" ht="15" hidden="1" customHeight="1">
      <c r="A144" s="34" t="s">
        <v>34</v>
      </c>
      <c r="B144" s="34" t="s">
        <v>3224</v>
      </c>
      <c r="C144" s="34" t="s">
        <v>435</v>
      </c>
      <c r="D144" s="35">
        <v>3.7</v>
      </c>
      <c r="E144" s="35">
        <v>3.9</v>
      </c>
      <c r="F144" s="35">
        <v>3.5</v>
      </c>
      <c r="G144" s="35">
        <v>3.7</v>
      </c>
      <c r="H144" s="35" t="s">
        <v>2997</v>
      </c>
      <c r="M144" s="34" t="s">
        <v>424</v>
      </c>
      <c r="N144" s="34" t="s">
        <v>3225</v>
      </c>
    </row>
    <row r="145" spans="1:15" ht="15" hidden="1" customHeight="1">
      <c r="A145" s="34" t="s">
        <v>34</v>
      </c>
      <c r="B145" s="34" t="s">
        <v>3226</v>
      </c>
      <c r="C145" s="34" t="s">
        <v>435</v>
      </c>
      <c r="D145" s="35">
        <v>8.9</v>
      </c>
      <c r="E145" s="35">
        <v>9.1999999999999993</v>
      </c>
      <c r="F145" s="35">
        <v>9</v>
      </c>
      <c r="G145" s="35">
        <v>9.1</v>
      </c>
      <c r="H145" s="35" t="s">
        <v>2997</v>
      </c>
      <c r="J145" s="35" t="s">
        <v>3227</v>
      </c>
      <c r="O145" s="34" t="s">
        <v>3203</v>
      </c>
    </row>
    <row r="146" spans="1:15" ht="15" hidden="1" customHeight="1">
      <c r="A146" s="34" t="s">
        <v>34</v>
      </c>
      <c r="B146" s="34" t="s">
        <v>3228</v>
      </c>
      <c r="C146" s="34" t="s">
        <v>439</v>
      </c>
      <c r="D146" s="35">
        <v>5.2</v>
      </c>
      <c r="E146" s="35">
        <v>5.2</v>
      </c>
      <c r="F146" s="35">
        <v>5.0999999999999996</v>
      </c>
      <c r="G146" s="35">
        <v>5.3</v>
      </c>
      <c r="H146" s="35">
        <v>5.3</v>
      </c>
      <c r="O146" s="34" t="s">
        <v>2995</v>
      </c>
    </row>
    <row r="147" spans="1:15" ht="15" hidden="1" customHeight="1">
      <c r="A147" s="34" t="s">
        <v>34</v>
      </c>
      <c r="B147" s="34" t="s">
        <v>3229</v>
      </c>
      <c r="C147" s="34" t="s">
        <v>439</v>
      </c>
      <c r="D147" s="35">
        <v>15.8</v>
      </c>
      <c r="E147" s="35">
        <v>16</v>
      </c>
      <c r="F147" s="35">
        <v>16.100000000000001</v>
      </c>
      <c r="G147" s="35">
        <v>16.100000000000001</v>
      </c>
      <c r="H147" s="35">
        <v>16.2</v>
      </c>
      <c r="O147" s="34" t="s">
        <v>2995</v>
      </c>
    </row>
    <row r="148" spans="1:15" ht="15" hidden="1" customHeight="1">
      <c r="A148" s="34" t="s">
        <v>34</v>
      </c>
      <c r="B148" s="34" t="s">
        <v>3230</v>
      </c>
      <c r="C148" s="34" t="s">
        <v>602</v>
      </c>
      <c r="D148" s="35">
        <v>48</v>
      </c>
      <c r="E148" s="35">
        <v>50</v>
      </c>
      <c r="F148" s="35">
        <v>52.2</v>
      </c>
      <c r="G148" s="35">
        <v>54.5</v>
      </c>
      <c r="H148" s="35">
        <v>56.2</v>
      </c>
      <c r="N148" s="34" t="s">
        <v>3231</v>
      </c>
      <c r="O148" s="34" t="s">
        <v>2995</v>
      </c>
    </row>
    <row r="149" spans="1:15" ht="15" hidden="1" customHeight="1">
      <c r="A149" s="34" t="s">
        <v>34</v>
      </c>
      <c r="B149" s="34" t="s">
        <v>3232</v>
      </c>
      <c r="C149" s="34" t="s">
        <v>475</v>
      </c>
      <c r="D149" s="35" t="s">
        <v>107</v>
      </c>
      <c r="E149" s="35">
        <v>1</v>
      </c>
      <c r="F149" s="35" t="s">
        <v>2988</v>
      </c>
      <c r="G149" s="35" t="s">
        <v>2988</v>
      </c>
      <c r="H149" s="35">
        <v>1.1000000000000001</v>
      </c>
    </row>
    <row r="150" spans="1:15" ht="15" hidden="1" customHeight="1">
      <c r="A150" s="34" t="s">
        <v>34</v>
      </c>
      <c r="B150" s="34" t="s">
        <v>3233</v>
      </c>
      <c r="C150" s="34" t="s">
        <v>435</v>
      </c>
      <c r="D150" s="35" t="s">
        <v>107</v>
      </c>
      <c r="E150" s="35">
        <v>1.2</v>
      </c>
      <c r="F150" s="35">
        <v>1</v>
      </c>
      <c r="G150" s="35">
        <v>1.1000000000000001</v>
      </c>
      <c r="H150" s="35">
        <v>1.4</v>
      </c>
      <c r="I150" s="35" t="s">
        <v>424</v>
      </c>
      <c r="L150" s="34" t="s">
        <v>3034</v>
      </c>
      <c r="M150" s="36" t="s">
        <v>584</v>
      </c>
      <c r="O150" s="34" t="s">
        <v>3234</v>
      </c>
    </row>
    <row r="151" spans="1:15" ht="15" hidden="1" customHeight="1">
      <c r="A151" s="34" t="s">
        <v>34</v>
      </c>
      <c r="B151" s="34" t="s">
        <v>3235</v>
      </c>
      <c r="C151" s="34" t="s">
        <v>435</v>
      </c>
      <c r="D151" s="35" t="s">
        <v>107</v>
      </c>
      <c r="E151" s="35">
        <v>1.3</v>
      </c>
      <c r="F151" s="35">
        <v>1.3</v>
      </c>
      <c r="G151" s="35">
        <v>1.5</v>
      </c>
      <c r="H151" s="35">
        <v>1.6</v>
      </c>
      <c r="L151" s="34" t="s">
        <v>3034</v>
      </c>
      <c r="M151" s="36" t="s">
        <v>550</v>
      </c>
    </row>
    <row r="152" spans="1:15" ht="15" hidden="1" customHeight="1">
      <c r="A152" s="34" t="s">
        <v>34</v>
      </c>
      <c r="B152" s="34" t="s">
        <v>3236</v>
      </c>
      <c r="C152" s="34" t="s">
        <v>435</v>
      </c>
      <c r="D152" s="35" t="s">
        <v>107</v>
      </c>
      <c r="E152" s="35">
        <v>1.2</v>
      </c>
      <c r="F152" s="35">
        <v>1.1000000000000001</v>
      </c>
      <c r="G152" s="35">
        <v>1.3</v>
      </c>
      <c r="H152" s="35">
        <v>1.5</v>
      </c>
      <c r="K152" s="36" t="s">
        <v>423</v>
      </c>
      <c r="L152" s="34" t="s">
        <v>3237</v>
      </c>
      <c r="M152" s="36" t="s">
        <v>3181</v>
      </c>
    </row>
    <row r="153" spans="1:15" ht="15" hidden="1" customHeight="1">
      <c r="A153" s="34" t="s">
        <v>34</v>
      </c>
      <c r="B153" s="34" t="s">
        <v>3238</v>
      </c>
      <c r="C153" s="34" t="s">
        <v>435</v>
      </c>
      <c r="D153" s="35" t="s">
        <v>107</v>
      </c>
      <c r="E153" s="35" t="s">
        <v>107</v>
      </c>
      <c r="F153" s="35" t="s">
        <v>107</v>
      </c>
      <c r="G153" s="35" t="s">
        <v>107</v>
      </c>
      <c r="H153" s="35">
        <v>1</v>
      </c>
      <c r="I153" s="35" t="s">
        <v>424</v>
      </c>
    </row>
    <row r="154" spans="1:15" ht="15" hidden="1" customHeight="1">
      <c r="A154" s="34" t="s">
        <v>61</v>
      </c>
      <c r="B154" s="34" t="s">
        <v>3239</v>
      </c>
      <c r="C154" s="34" t="s">
        <v>389</v>
      </c>
      <c r="D154" s="35">
        <v>1.2</v>
      </c>
      <c r="E154" s="35">
        <v>1.1000000000000001</v>
      </c>
      <c r="F154" s="35">
        <v>1.1000000000000001</v>
      </c>
      <c r="G154" s="35">
        <v>1.4</v>
      </c>
      <c r="H154" s="35">
        <v>1.2</v>
      </c>
      <c r="J154" s="35" t="s">
        <v>3081</v>
      </c>
      <c r="O154" s="34" t="s">
        <v>2995</v>
      </c>
    </row>
    <row r="155" spans="1:15" ht="15" hidden="1" customHeight="1">
      <c r="A155" s="34" t="s">
        <v>61</v>
      </c>
      <c r="B155" s="34" t="s">
        <v>3240</v>
      </c>
      <c r="C155" s="34" t="s">
        <v>389</v>
      </c>
      <c r="D155" s="35">
        <v>1.3</v>
      </c>
      <c r="E155" s="35">
        <v>1.2</v>
      </c>
      <c r="F155" s="35">
        <v>1.4</v>
      </c>
      <c r="G155" s="35" t="s">
        <v>2997</v>
      </c>
      <c r="H155" s="35" t="s">
        <v>2997</v>
      </c>
      <c r="K155" s="36" t="s">
        <v>3241</v>
      </c>
      <c r="L155" s="34" t="s">
        <v>3242</v>
      </c>
      <c r="M155" s="34" t="s">
        <v>424</v>
      </c>
      <c r="N155" s="34" t="s">
        <v>424</v>
      </c>
      <c r="O155" s="34" t="s">
        <v>3243</v>
      </c>
    </row>
    <row r="156" spans="1:15" ht="15" hidden="1" customHeight="1">
      <c r="A156" s="34" t="s">
        <v>61</v>
      </c>
      <c r="B156" s="34" t="s">
        <v>3244</v>
      </c>
      <c r="C156" s="34" t="s">
        <v>389</v>
      </c>
      <c r="D156" s="35">
        <v>1.2</v>
      </c>
      <c r="E156" s="35">
        <v>1.2</v>
      </c>
      <c r="F156" s="35">
        <v>1.3</v>
      </c>
      <c r="G156" s="35">
        <v>1.3</v>
      </c>
      <c r="H156" s="35">
        <v>1.2</v>
      </c>
      <c r="O156" s="34" t="s">
        <v>2995</v>
      </c>
    </row>
    <row r="157" spans="1:15" ht="15" hidden="1" customHeight="1">
      <c r="A157" s="34" t="s">
        <v>61</v>
      </c>
      <c r="B157" s="34" t="s">
        <v>3245</v>
      </c>
      <c r="C157" s="34" t="s">
        <v>553</v>
      </c>
      <c r="D157" s="35">
        <v>2</v>
      </c>
      <c r="E157" s="35">
        <v>2.2000000000000002</v>
      </c>
      <c r="F157" s="35">
        <v>2.2000000000000002</v>
      </c>
      <c r="G157" s="35">
        <v>2.4</v>
      </c>
      <c r="H157" s="35">
        <v>2.5</v>
      </c>
      <c r="N157" s="34" t="s">
        <v>424</v>
      </c>
    </row>
    <row r="158" spans="1:15" ht="15" hidden="1" customHeight="1">
      <c r="A158" s="34" t="s">
        <v>61</v>
      </c>
      <c r="B158" s="34" t="s">
        <v>3246</v>
      </c>
      <c r="C158" s="34" t="s">
        <v>416</v>
      </c>
      <c r="D158" s="35">
        <v>1.2</v>
      </c>
      <c r="E158" s="35">
        <v>1.2</v>
      </c>
      <c r="F158" s="35">
        <v>1.5</v>
      </c>
      <c r="G158" s="35">
        <v>1.5</v>
      </c>
      <c r="H158" s="35">
        <v>1.6</v>
      </c>
      <c r="K158" s="36" t="s">
        <v>423</v>
      </c>
    </row>
    <row r="159" spans="1:15" ht="15" hidden="1" customHeight="1">
      <c r="A159" s="34" t="s">
        <v>61</v>
      </c>
      <c r="B159" s="34" t="s">
        <v>3247</v>
      </c>
      <c r="C159" s="34" t="s">
        <v>435</v>
      </c>
      <c r="D159" s="35">
        <v>1.2</v>
      </c>
      <c r="E159" s="35">
        <v>1.3</v>
      </c>
      <c r="F159" s="35">
        <v>1.2</v>
      </c>
      <c r="G159" s="35">
        <v>1.2</v>
      </c>
      <c r="H159" s="35">
        <v>1.1000000000000001</v>
      </c>
      <c r="L159" s="34" t="s">
        <v>3034</v>
      </c>
    </row>
    <row r="160" spans="1:15" ht="15" hidden="1" customHeight="1">
      <c r="A160" s="34" t="s">
        <v>61</v>
      </c>
      <c r="B160" s="34" t="s">
        <v>3248</v>
      </c>
      <c r="C160" s="34" t="s">
        <v>432</v>
      </c>
      <c r="D160" s="35">
        <v>6.3</v>
      </c>
      <c r="E160" s="35">
        <v>6.5</v>
      </c>
      <c r="F160" s="35">
        <v>6.8</v>
      </c>
      <c r="G160" s="35">
        <v>7</v>
      </c>
      <c r="H160" s="35">
        <v>7.8</v>
      </c>
    </row>
    <row r="161" spans="1:15" ht="15" hidden="1" customHeight="1">
      <c r="A161" s="34" t="s">
        <v>61</v>
      </c>
      <c r="B161" s="34" t="s">
        <v>3249</v>
      </c>
      <c r="C161" s="34" t="s">
        <v>389</v>
      </c>
      <c r="D161" s="35">
        <v>1.2</v>
      </c>
      <c r="E161" s="35">
        <v>1.1000000000000001</v>
      </c>
      <c r="F161" s="35">
        <v>1.3</v>
      </c>
      <c r="G161" s="35" t="s">
        <v>2997</v>
      </c>
      <c r="H161" s="35" t="s">
        <v>2997</v>
      </c>
      <c r="K161" s="36" t="s">
        <v>440</v>
      </c>
      <c r="L161" s="34" t="s">
        <v>3250</v>
      </c>
      <c r="O161" s="34" t="s">
        <v>3251</v>
      </c>
    </row>
    <row r="162" spans="1:15" ht="15" hidden="1" customHeight="1">
      <c r="A162" s="34" t="s">
        <v>61</v>
      </c>
      <c r="B162" s="34" t="s">
        <v>3252</v>
      </c>
      <c r="C162" s="34" t="s">
        <v>406</v>
      </c>
      <c r="D162" s="35">
        <v>4.8</v>
      </c>
      <c r="E162" s="35">
        <v>6</v>
      </c>
      <c r="F162" s="35">
        <v>5.7</v>
      </c>
      <c r="G162" s="35">
        <v>5.5</v>
      </c>
      <c r="H162" s="35">
        <v>5</v>
      </c>
      <c r="I162" s="35" t="s">
        <v>465</v>
      </c>
      <c r="L162" s="34" t="s">
        <v>3253</v>
      </c>
      <c r="O162" s="34" t="s">
        <v>3254</v>
      </c>
    </row>
    <row r="163" spans="1:15" ht="15" hidden="1" customHeight="1">
      <c r="A163" s="34" t="s">
        <v>61</v>
      </c>
      <c r="B163" s="34" t="s">
        <v>3255</v>
      </c>
      <c r="C163" s="34" t="s">
        <v>475</v>
      </c>
      <c r="D163" s="35">
        <v>1</v>
      </c>
      <c r="E163" s="35">
        <v>1</v>
      </c>
      <c r="F163" s="35">
        <v>1</v>
      </c>
      <c r="G163" s="35">
        <v>1</v>
      </c>
      <c r="H163" s="35" t="s">
        <v>107</v>
      </c>
      <c r="J163" s="35" t="s">
        <v>3256</v>
      </c>
      <c r="M163" s="34" t="s">
        <v>440</v>
      </c>
      <c r="O163" s="34" t="s">
        <v>2995</v>
      </c>
    </row>
    <row r="164" spans="1:15" ht="15" hidden="1" customHeight="1">
      <c r="A164" s="34" t="s">
        <v>61</v>
      </c>
      <c r="B164" s="34" t="s">
        <v>3257</v>
      </c>
      <c r="C164" s="34" t="s">
        <v>3258</v>
      </c>
      <c r="D164" s="35">
        <v>22.9</v>
      </c>
      <c r="E164" s="35">
        <v>24.1</v>
      </c>
      <c r="F164" s="35">
        <v>25</v>
      </c>
      <c r="G164" s="35">
        <v>25.8</v>
      </c>
      <c r="H164" s="35">
        <v>26.7</v>
      </c>
      <c r="I164" s="35" t="s">
        <v>465</v>
      </c>
      <c r="K164" s="36" t="s">
        <v>465</v>
      </c>
      <c r="M164" s="34" t="s">
        <v>465</v>
      </c>
      <c r="N164" s="34" t="s">
        <v>2981</v>
      </c>
    </row>
    <row r="165" spans="1:15" ht="15" hidden="1" customHeight="1">
      <c r="A165" s="34" t="s">
        <v>61</v>
      </c>
      <c r="B165" s="34" t="s">
        <v>3259</v>
      </c>
      <c r="C165" s="34" t="s">
        <v>435</v>
      </c>
      <c r="D165" s="35">
        <v>3</v>
      </c>
      <c r="E165" s="35">
        <v>3</v>
      </c>
      <c r="F165" s="35">
        <v>3.1</v>
      </c>
      <c r="G165" s="35">
        <v>3.1</v>
      </c>
      <c r="H165" s="35">
        <v>3.1</v>
      </c>
    </row>
    <row r="166" spans="1:15" ht="15" hidden="1" customHeight="1">
      <c r="A166" s="34" t="s">
        <v>61</v>
      </c>
      <c r="B166" s="34" t="s">
        <v>3260</v>
      </c>
      <c r="C166" s="34" t="s">
        <v>389</v>
      </c>
      <c r="D166" s="35">
        <v>1.3</v>
      </c>
      <c r="E166" s="35">
        <v>1.2</v>
      </c>
      <c r="F166" s="35">
        <v>1.3</v>
      </c>
      <c r="G166" s="35">
        <v>1.4</v>
      </c>
      <c r="H166" s="35">
        <v>1.5</v>
      </c>
      <c r="O166" s="34" t="s">
        <v>2995</v>
      </c>
    </row>
    <row r="167" spans="1:15" ht="15" hidden="1" customHeight="1">
      <c r="A167" s="34" t="s">
        <v>61</v>
      </c>
      <c r="B167" s="34" t="s">
        <v>3261</v>
      </c>
      <c r="C167" s="34" t="s">
        <v>389</v>
      </c>
      <c r="D167" s="35">
        <v>1.4</v>
      </c>
      <c r="E167" s="35">
        <v>1.3</v>
      </c>
      <c r="F167" s="35">
        <v>1.2</v>
      </c>
      <c r="G167" s="35" t="s">
        <v>2997</v>
      </c>
      <c r="H167" s="35" t="s">
        <v>2997</v>
      </c>
      <c r="L167" s="34" t="s">
        <v>3262</v>
      </c>
      <c r="O167" s="34" t="s">
        <v>3263</v>
      </c>
    </row>
    <row r="168" spans="1:15" ht="15" hidden="1" customHeight="1">
      <c r="A168" s="34" t="s">
        <v>61</v>
      </c>
      <c r="B168" s="34" t="s">
        <v>3264</v>
      </c>
      <c r="C168" s="34" t="s">
        <v>435</v>
      </c>
      <c r="D168" s="35">
        <v>2.2000000000000002</v>
      </c>
      <c r="E168" s="35">
        <v>2.2000000000000002</v>
      </c>
      <c r="F168" s="35">
        <v>2.2000000000000002</v>
      </c>
      <c r="G168" s="35">
        <v>2.1</v>
      </c>
      <c r="H168" s="35">
        <v>2.2000000000000002</v>
      </c>
    </row>
    <row r="169" spans="1:15" ht="15" hidden="1" customHeight="1">
      <c r="A169" s="34" t="s">
        <v>61</v>
      </c>
      <c r="B169" s="34" t="s">
        <v>3265</v>
      </c>
      <c r="C169" s="37" t="s">
        <v>3266</v>
      </c>
      <c r="D169" s="35">
        <v>3.8</v>
      </c>
      <c r="E169" s="35" t="s">
        <v>2997</v>
      </c>
      <c r="F169" s="35" t="s">
        <v>2997</v>
      </c>
      <c r="G169" s="35" t="s">
        <v>2997</v>
      </c>
      <c r="H169" s="35" t="s">
        <v>2997</v>
      </c>
      <c r="L169" s="34" t="s">
        <v>3267</v>
      </c>
      <c r="M169" s="36" t="s">
        <v>424</v>
      </c>
      <c r="N169" s="34" t="s">
        <v>424</v>
      </c>
      <c r="O169" s="37" t="s">
        <v>3268</v>
      </c>
    </row>
    <row r="170" spans="1:15" ht="15" hidden="1" customHeight="1">
      <c r="A170" s="34" t="s">
        <v>61</v>
      </c>
      <c r="B170" s="34" t="s">
        <v>3269</v>
      </c>
      <c r="C170" s="34" t="s">
        <v>389</v>
      </c>
      <c r="D170" s="35">
        <v>1.5</v>
      </c>
      <c r="E170" s="35">
        <v>1.3</v>
      </c>
      <c r="F170" s="35">
        <v>1.5</v>
      </c>
      <c r="G170" s="35" t="s">
        <v>2997</v>
      </c>
      <c r="H170" s="35" t="s">
        <v>2997</v>
      </c>
      <c r="K170" s="36" t="s">
        <v>3270</v>
      </c>
      <c r="L170" s="34" t="s">
        <v>3271</v>
      </c>
      <c r="M170" s="34" t="s">
        <v>488</v>
      </c>
      <c r="N170" s="34" t="s">
        <v>488</v>
      </c>
      <c r="O170" s="34" t="s">
        <v>3272</v>
      </c>
    </row>
    <row r="171" spans="1:15" ht="15" hidden="1" customHeight="1">
      <c r="A171" s="34" t="s">
        <v>61</v>
      </c>
      <c r="B171" s="34" t="s">
        <v>3273</v>
      </c>
      <c r="C171" s="34" t="s">
        <v>389</v>
      </c>
      <c r="D171" s="35">
        <v>1.2</v>
      </c>
      <c r="E171" s="35">
        <v>1.2</v>
      </c>
      <c r="F171" s="35">
        <v>1.4</v>
      </c>
      <c r="G171" s="35" t="s">
        <v>2997</v>
      </c>
      <c r="H171" s="35" t="s">
        <v>2997</v>
      </c>
      <c r="L171" s="34" t="s">
        <v>3274</v>
      </c>
      <c r="N171" s="34" t="s">
        <v>3275</v>
      </c>
      <c r="O171" s="34" t="s">
        <v>2995</v>
      </c>
    </row>
    <row r="172" spans="1:15" ht="15" hidden="1" customHeight="1">
      <c r="A172" s="34" t="s">
        <v>61</v>
      </c>
      <c r="B172" s="34" t="s">
        <v>3276</v>
      </c>
      <c r="C172" s="34" t="s">
        <v>399</v>
      </c>
      <c r="D172" s="35">
        <v>3</v>
      </c>
      <c r="E172" s="35">
        <v>2.9</v>
      </c>
      <c r="F172" s="35">
        <v>2.9</v>
      </c>
      <c r="G172" s="35">
        <v>3</v>
      </c>
      <c r="H172" s="35">
        <v>3.1</v>
      </c>
      <c r="K172" s="36" t="s">
        <v>3277</v>
      </c>
    </row>
    <row r="173" spans="1:15" ht="15" hidden="1" customHeight="1">
      <c r="A173" s="34" t="s">
        <v>61</v>
      </c>
      <c r="B173" s="34" t="s">
        <v>3278</v>
      </c>
      <c r="C173" s="34" t="s">
        <v>646</v>
      </c>
      <c r="D173" s="35">
        <v>2</v>
      </c>
      <c r="E173" s="35">
        <v>2</v>
      </c>
      <c r="F173" s="35">
        <v>1.9</v>
      </c>
      <c r="G173" s="35">
        <v>2</v>
      </c>
      <c r="H173" s="35">
        <v>2</v>
      </c>
      <c r="K173" s="36" t="s">
        <v>3277</v>
      </c>
      <c r="L173" s="34" t="s">
        <v>3279</v>
      </c>
    </row>
    <row r="174" spans="1:15" ht="15" hidden="1" customHeight="1">
      <c r="A174" s="34" t="s">
        <v>61</v>
      </c>
      <c r="B174" s="34" t="s">
        <v>3280</v>
      </c>
      <c r="C174" s="34" t="s">
        <v>384</v>
      </c>
      <c r="D174" s="35">
        <v>1</v>
      </c>
      <c r="E174" s="35">
        <v>1</v>
      </c>
      <c r="F174" s="35">
        <v>1.2</v>
      </c>
      <c r="G174" s="35">
        <v>1</v>
      </c>
      <c r="H174" s="35" t="s">
        <v>2997</v>
      </c>
      <c r="J174" s="35" t="s">
        <v>3281</v>
      </c>
      <c r="M174" s="34" t="s">
        <v>488</v>
      </c>
      <c r="N174" s="34" t="s">
        <v>488</v>
      </c>
      <c r="O174" s="34" t="s">
        <v>2995</v>
      </c>
    </row>
    <row r="175" spans="1:15" ht="15" hidden="1" customHeight="1">
      <c r="A175" s="34" t="s">
        <v>61</v>
      </c>
      <c r="B175" s="34" t="s">
        <v>3282</v>
      </c>
      <c r="C175" s="34" t="s">
        <v>546</v>
      </c>
      <c r="D175" s="35">
        <v>13</v>
      </c>
      <c r="E175" s="35">
        <v>16.3</v>
      </c>
      <c r="F175" s="35" t="s">
        <v>2997</v>
      </c>
      <c r="G175" s="35" t="s">
        <v>2997</v>
      </c>
      <c r="H175" s="35" t="s">
        <v>2997</v>
      </c>
      <c r="N175" s="34" t="s">
        <v>425</v>
      </c>
      <c r="O175" s="34" t="s">
        <v>3283</v>
      </c>
    </row>
    <row r="176" spans="1:15" ht="15" hidden="1" customHeight="1">
      <c r="A176" s="34" t="s">
        <v>61</v>
      </c>
      <c r="B176" s="34" t="s">
        <v>3284</v>
      </c>
      <c r="C176" s="34" t="s">
        <v>546</v>
      </c>
      <c r="D176" s="35" t="s">
        <v>107</v>
      </c>
      <c r="E176" s="35">
        <v>12.3</v>
      </c>
      <c r="F176" s="35">
        <v>14.4</v>
      </c>
      <c r="G176" s="35">
        <v>14.2</v>
      </c>
      <c r="H176" s="35">
        <v>14.4</v>
      </c>
      <c r="I176" s="35" t="s">
        <v>3285</v>
      </c>
      <c r="K176" s="36" t="s">
        <v>3286</v>
      </c>
      <c r="M176" s="36" t="s">
        <v>3287</v>
      </c>
      <c r="N176" s="34" t="s">
        <v>423</v>
      </c>
    </row>
    <row r="177" spans="1:15" ht="15" hidden="1" customHeight="1">
      <c r="A177" s="34" t="s">
        <v>61</v>
      </c>
      <c r="B177" s="34" t="s">
        <v>3288</v>
      </c>
      <c r="C177" s="34" t="s">
        <v>435</v>
      </c>
      <c r="D177" s="35">
        <v>2.8</v>
      </c>
      <c r="E177" s="35">
        <v>1.7</v>
      </c>
      <c r="F177" s="35" t="s">
        <v>107</v>
      </c>
      <c r="G177" s="35" t="s">
        <v>2997</v>
      </c>
      <c r="H177" s="35" t="s">
        <v>2997</v>
      </c>
      <c r="L177" s="34" t="s">
        <v>3289</v>
      </c>
      <c r="O177" s="34" t="s">
        <v>3290</v>
      </c>
    </row>
    <row r="178" spans="1:15" ht="15" hidden="1" customHeight="1">
      <c r="A178" s="34" t="s">
        <v>61</v>
      </c>
      <c r="B178" s="34" t="s">
        <v>3291</v>
      </c>
      <c r="C178" s="34" t="s">
        <v>573</v>
      </c>
      <c r="D178" s="35">
        <v>5.8</v>
      </c>
      <c r="E178" s="35">
        <v>5.8</v>
      </c>
      <c r="F178" s="35">
        <v>6.1</v>
      </c>
      <c r="G178" s="35">
        <v>6.3</v>
      </c>
      <c r="H178" s="35">
        <v>6.2</v>
      </c>
      <c r="I178" s="35" t="s">
        <v>3285</v>
      </c>
      <c r="K178" s="36" t="s">
        <v>488</v>
      </c>
    </row>
    <row r="179" spans="1:15" ht="15" hidden="1" customHeight="1">
      <c r="A179" s="34" t="s">
        <v>61</v>
      </c>
      <c r="B179" s="34" t="s">
        <v>3292</v>
      </c>
      <c r="C179" s="34" t="s">
        <v>400</v>
      </c>
      <c r="D179" s="35">
        <v>2.1</v>
      </c>
      <c r="E179" s="35">
        <v>2.1</v>
      </c>
      <c r="F179" s="35">
        <v>2.1</v>
      </c>
      <c r="G179" s="35">
        <v>2.1</v>
      </c>
      <c r="H179" s="35">
        <v>2.1</v>
      </c>
      <c r="M179" s="34" t="s">
        <v>3293</v>
      </c>
      <c r="N179" s="34" t="s">
        <v>2981</v>
      </c>
    </row>
    <row r="180" spans="1:15" ht="15" hidden="1" customHeight="1">
      <c r="A180" s="34" t="s">
        <v>61</v>
      </c>
      <c r="B180" s="34" t="s">
        <v>3294</v>
      </c>
      <c r="C180" s="34" t="s">
        <v>389</v>
      </c>
      <c r="D180" s="35">
        <v>1</v>
      </c>
      <c r="E180" s="35">
        <v>1</v>
      </c>
      <c r="F180" s="35">
        <v>1.1000000000000001</v>
      </c>
      <c r="G180" s="35">
        <v>1.1000000000000001</v>
      </c>
      <c r="H180" s="35">
        <v>1.1000000000000001</v>
      </c>
      <c r="O180" s="34" t="s">
        <v>2995</v>
      </c>
    </row>
    <row r="181" spans="1:15" ht="15" hidden="1" customHeight="1">
      <c r="A181" s="34" t="s">
        <v>61</v>
      </c>
      <c r="B181" s="34" t="s">
        <v>3295</v>
      </c>
      <c r="C181" s="34" t="s">
        <v>435</v>
      </c>
      <c r="D181" s="35">
        <v>1.4</v>
      </c>
      <c r="E181" s="35">
        <v>1.3</v>
      </c>
      <c r="F181" s="35">
        <v>1.4</v>
      </c>
      <c r="G181" s="35">
        <v>1.6</v>
      </c>
      <c r="H181" s="35">
        <v>1.3</v>
      </c>
      <c r="M181" s="34" t="s">
        <v>423</v>
      </c>
    </row>
    <row r="182" spans="1:15" ht="15" hidden="1" customHeight="1">
      <c r="A182" s="34" t="s">
        <v>61</v>
      </c>
      <c r="B182" s="34" t="s">
        <v>3296</v>
      </c>
      <c r="C182" s="34" t="s">
        <v>384</v>
      </c>
      <c r="D182" s="35">
        <v>1.1000000000000001</v>
      </c>
      <c r="E182" s="35">
        <v>1.3</v>
      </c>
      <c r="F182" s="35">
        <v>1.4</v>
      </c>
      <c r="G182" s="35">
        <v>1.2</v>
      </c>
      <c r="H182" s="35">
        <v>1.2</v>
      </c>
      <c r="N182" s="34" t="s">
        <v>3297</v>
      </c>
    </row>
    <row r="183" spans="1:15" ht="15" hidden="1" customHeight="1">
      <c r="A183" s="34" t="s">
        <v>61</v>
      </c>
      <c r="B183" s="34" t="s">
        <v>3298</v>
      </c>
      <c r="C183" s="34" t="s">
        <v>384</v>
      </c>
      <c r="D183" s="35" t="s">
        <v>107</v>
      </c>
      <c r="E183" s="35" t="s">
        <v>107</v>
      </c>
      <c r="F183" s="35" t="s">
        <v>107</v>
      </c>
      <c r="G183" s="35" t="s">
        <v>107</v>
      </c>
      <c r="H183" s="35">
        <v>1</v>
      </c>
    </row>
    <row r="184" spans="1:15" ht="15" hidden="1" customHeight="1">
      <c r="A184" s="34" t="s">
        <v>61</v>
      </c>
      <c r="B184" s="34" t="s">
        <v>3299</v>
      </c>
      <c r="C184" s="34" t="s">
        <v>403</v>
      </c>
      <c r="D184" s="35">
        <v>1.3</v>
      </c>
      <c r="E184" s="35">
        <v>1.3</v>
      </c>
      <c r="F184" s="35">
        <v>1.2</v>
      </c>
      <c r="G184" s="35">
        <v>1.3</v>
      </c>
      <c r="H184" s="35">
        <v>1.3</v>
      </c>
      <c r="I184" s="35" t="s">
        <v>3300</v>
      </c>
      <c r="L184" s="34" t="s">
        <v>3301</v>
      </c>
      <c r="O184" s="34" t="s">
        <v>2995</v>
      </c>
    </row>
    <row r="185" spans="1:15" ht="15" hidden="1" customHeight="1">
      <c r="A185" s="34" t="s">
        <v>61</v>
      </c>
      <c r="B185" s="34" t="s">
        <v>3302</v>
      </c>
      <c r="C185" s="34" t="s">
        <v>390</v>
      </c>
      <c r="D185" s="35">
        <v>1.8</v>
      </c>
      <c r="E185" s="35">
        <v>2.1</v>
      </c>
      <c r="F185" s="35">
        <v>2.4</v>
      </c>
      <c r="G185" s="35">
        <v>2.4</v>
      </c>
      <c r="H185" s="35">
        <v>2.6</v>
      </c>
      <c r="I185" s="35" t="s">
        <v>465</v>
      </c>
      <c r="K185" s="36" t="s">
        <v>465</v>
      </c>
      <c r="M185" s="34" t="s">
        <v>465</v>
      </c>
      <c r="N185" s="34" t="s">
        <v>3303</v>
      </c>
      <c r="O185" s="34" t="s">
        <v>3304</v>
      </c>
    </row>
    <row r="186" spans="1:15" ht="15" hidden="1" customHeight="1">
      <c r="A186" s="34" t="s">
        <v>61</v>
      </c>
      <c r="B186" s="34" t="s">
        <v>3305</v>
      </c>
      <c r="C186" s="34" t="s">
        <v>435</v>
      </c>
      <c r="D186" s="35">
        <v>1.8</v>
      </c>
      <c r="E186" s="35">
        <v>1.8</v>
      </c>
      <c r="F186" s="35">
        <v>2.2999999999999998</v>
      </c>
      <c r="G186" s="35">
        <v>1.8</v>
      </c>
      <c r="H186" s="35">
        <v>1.7</v>
      </c>
      <c r="I186" s="35" t="s">
        <v>423</v>
      </c>
      <c r="K186" s="36" t="s">
        <v>423</v>
      </c>
      <c r="M186" s="34" t="s">
        <v>3306</v>
      </c>
      <c r="N186" s="34" t="s">
        <v>3307</v>
      </c>
    </row>
    <row r="187" spans="1:15" ht="15" hidden="1" customHeight="1">
      <c r="A187" s="34" t="s">
        <v>61</v>
      </c>
      <c r="B187" s="34" t="s">
        <v>3308</v>
      </c>
      <c r="C187" s="34" t="s">
        <v>390</v>
      </c>
      <c r="D187" s="35">
        <v>2</v>
      </c>
      <c r="E187" s="35">
        <v>2.2000000000000002</v>
      </c>
      <c r="F187" s="35">
        <v>2.2999999999999998</v>
      </c>
      <c r="G187" s="35">
        <v>2.2000000000000002</v>
      </c>
      <c r="H187" s="35">
        <v>2.5</v>
      </c>
      <c r="I187" s="35" t="s">
        <v>3309</v>
      </c>
      <c r="K187" s="36" t="s">
        <v>465</v>
      </c>
      <c r="L187" s="34" t="s">
        <v>3310</v>
      </c>
      <c r="M187" s="34" t="s">
        <v>3309</v>
      </c>
      <c r="N187" s="34" t="s">
        <v>2981</v>
      </c>
      <c r="O187" s="34" t="s">
        <v>3311</v>
      </c>
    </row>
    <row r="188" spans="1:15" ht="15" hidden="1" customHeight="1">
      <c r="A188" s="34" t="s">
        <v>61</v>
      </c>
      <c r="B188" s="34" t="s">
        <v>3312</v>
      </c>
      <c r="C188" s="34" t="s">
        <v>435</v>
      </c>
      <c r="D188" s="35">
        <v>1</v>
      </c>
      <c r="E188" s="35">
        <v>1</v>
      </c>
      <c r="F188" s="35">
        <v>1.1000000000000001</v>
      </c>
      <c r="G188" s="35">
        <v>1.1000000000000001</v>
      </c>
      <c r="H188" s="35">
        <v>1.1000000000000001</v>
      </c>
      <c r="I188" s="35" t="s">
        <v>423</v>
      </c>
      <c r="M188" s="34" t="s">
        <v>423</v>
      </c>
      <c r="N188" s="34" t="s">
        <v>423</v>
      </c>
    </row>
    <row r="189" spans="1:15" ht="15" hidden="1" customHeight="1">
      <c r="A189" s="34" t="s">
        <v>61</v>
      </c>
      <c r="B189" s="34" t="s">
        <v>3313</v>
      </c>
      <c r="C189" s="34" t="s">
        <v>435</v>
      </c>
      <c r="D189" s="35">
        <v>1.5</v>
      </c>
      <c r="E189" s="35">
        <v>1.6</v>
      </c>
      <c r="F189" s="35">
        <v>2.4</v>
      </c>
      <c r="G189" s="35">
        <v>1.6</v>
      </c>
      <c r="H189" s="35">
        <v>1.8</v>
      </c>
      <c r="I189" s="35" t="s">
        <v>3314</v>
      </c>
      <c r="K189" s="36" t="s">
        <v>471</v>
      </c>
      <c r="M189" s="34" t="s">
        <v>440</v>
      </c>
      <c r="N189" s="34" t="s">
        <v>425</v>
      </c>
      <c r="O189" s="34" t="s">
        <v>2995</v>
      </c>
    </row>
    <row r="190" spans="1:15" ht="15" hidden="1" customHeight="1">
      <c r="A190" s="34" t="s">
        <v>61</v>
      </c>
      <c r="B190" s="34" t="s">
        <v>3315</v>
      </c>
      <c r="C190" s="34" t="s">
        <v>546</v>
      </c>
      <c r="D190" s="35">
        <v>23.5</v>
      </c>
      <c r="E190" s="35">
        <v>24.7</v>
      </c>
      <c r="F190" s="35">
        <v>24.4</v>
      </c>
      <c r="G190" s="35">
        <v>23.8</v>
      </c>
      <c r="H190" s="35">
        <v>23.9</v>
      </c>
      <c r="I190" s="35" t="s">
        <v>3309</v>
      </c>
      <c r="K190" s="36" t="s">
        <v>3316</v>
      </c>
      <c r="M190" s="34" t="s">
        <v>3309</v>
      </c>
      <c r="N190" s="34" t="s">
        <v>3317</v>
      </c>
      <c r="O190" s="34" t="s">
        <v>2995</v>
      </c>
    </row>
    <row r="191" spans="1:15" ht="15" hidden="1" customHeight="1">
      <c r="A191" s="34" t="s">
        <v>61</v>
      </c>
      <c r="B191" s="34" t="s">
        <v>3318</v>
      </c>
      <c r="C191" s="34" t="s">
        <v>457</v>
      </c>
      <c r="D191" s="35">
        <v>3.5</v>
      </c>
      <c r="E191" s="35">
        <v>3.7</v>
      </c>
      <c r="F191" s="35">
        <v>3.7</v>
      </c>
      <c r="G191" s="35">
        <v>3.9</v>
      </c>
      <c r="H191" s="35">
        <v>3.8</v>
      </c>
      <c r="I191" s="35" t="s">
        <v>413</v>
      </c>
      <c r="M191" s="34" t="s">
        <v>3319</v>
      </c>
      <c r="N191" s="34" t="s">
        <v>3319</v>
      </c>
    </row>
    <row r="192" spans="1:15" ht="15" hidden="1" customHeight="1">
      <c r="A192" s="34" t="s">
        <v>61</v>
      </c>
      <c r="B192" s="34" t="s">
        <v>3320</v>
      </c>
      <c r="C192" s="34" t="s">
        <v>399</v>
      </c>
      <c r="D192" s="35">
        <v>2.1</v>
      </c>
      <c r="E192" s="35">
        <v>2.1</v>
      </c>
      <c r="F192" s="35">
        <v>2.1</v>
      </c>
      <c r="G192" s="35">
        <v>2.2999999999999998</v>
      </c>
      <c r="H192" s="35">
        <v>2.8</v>
      </c>
      <c r="I192" s="35" t="s">
        <v>465</v>
      </c>
      <c r="K192" s="36" t="s">
        <v>465</v>
      </c>
      <c r="M192" s="34" t="s">
        <v>465</v>
      </c>
      <c r="N192" s="34" t="s">
        <v>2981</v>
      </c>
    </row>
    <row r="193" spans="1:15" ht="15" hidden="1" customHeight="1">
      <c r="A193" s="34" t="s">
        <v>61</v>
      </c>
      <c r="B193" s="34" t="s">
        <v>3321</v>
      </c>
      <c r="C193" s="34" t="s">
        <v>385</v>
      </c>
      <c r="D193" s="35">
        <v>1.8</v>
      </c>
      <c r="E193" s="35">
        <v>1.8</v>
      </c>
      <c r="F193" s="35">
        <v>1.9</v>
      </c>
      <c r="G193" s="35">
        <v>1.9</v>
      </c>
      <c r="H193" s="35">
        <v>1.9</v>
      </c>
      <c r="I193" s="35" t="s">
        <v>423</v>
      </c>
      <c r="K193" s="36" t="s">
        <v>423</v>
      </c>
      <c r="N193" s="34" t="s">
        <v>423</v>
      </c>
      <c r="O193" s="34" t="s">
        <v>2995</v>
      </c>
    </row>
    <row r="194" spans="1:15" ht="15" hidden="1" customHeight="1">
      <c r="A194" s="34" t="s">
        <v>61</v>
      </c>
      <c r="B194" s="34" t="s">
        <v>3322</v>
      </c>
      <c r="C194" s="34" t="s">
        <v>470</v>
      </c>
      <c r="D194" s="35">
        <v>39</v>
      </c>
      <c r="E194" s="35">
        <v>40.6</v>
      </c>
      <c r="F194" s="35">
        <v>40.299999999999997</v>
      </c>
      <c r="G194" s="35">
        <v>40.200000000000003</v>
      </c>
      <c r="H194" s="35">
        <v>41.6</v>
      </c>
      <c r="I194" s="35" t="s">
        <v>465</v>
      </c>
      <c r="K194" s="36" t="s">
        <v>465</v>
      </c>
      <c r="M194" s="34" t="s">
        <v>3145</v>
      </c>
      <c r="N194" s="34" t="s">
        <v>3323</v>
      </c>
    </row>
    <row r="195" spans="1:15" ht="15" hidden="1" customHeight="1">
      <c r="A195" s="34" t="s">
        <v>61</v>
      </c>
      <c r="B195" s="34" t="s">
        <v>3324</v>
      </c>
      <c r="C195" s="34" t="s">
        <v>439</v>
      </c>
      <c r="D195" s="35">
        <v>2</v>
      </c>
      <c r="E195" s="35">
        <v>2</v>
      </c>
      <c r="F195" s="35">
        <v>2.2999999999999998</v>
      </c>
      <c r="G195" s="35">
        <v>2.2000000000000002</v>
      </c>
      <c r="H195" s="35">
        <v>2.5</v>
      </c>
      <c r="I195" s="35" t="s">
        <v>3300</v>
      </c>
      <c r="K195" s="36" t="s">
        <v>465</v>
      </c>
      <c r="L195" s="34" t="s">
        <v>3325</v>
      </c>
      <c r="M195" s="34" t="s">
        <v>3326</v>
      </c>
      <c r="N195" s="34" t="s">
        <v>3327</v>
      </c>
      <c r="O195" s="34" t="s">
        <v>2995</v>
      </c>
    </row>
    <row r="196" spans="1:15" ht="15" hidden="1" customHeight="1">
      <c r="A196" s="34" t="s">
        <v>61</v>
      </c>
      <c r="B196" s="34" t="s">
        <v>3328</v>
      </c>
      <c r="C196" s="34" t="s">
        <v>393</v>
      </c>
      <c r="D196" s="35">
        <v>1.6</v>
      </c>
      <c r="E196" s="35">
        <v>1.6</v>
      </c>
      <c r="F196" s="35">
        <v>2.4</v>
      </c>
      <c r="G196" s="35">
        <v>1.7</v>
      </c>
      <c r="H196" s="35">
        <v>1.8</v>
      </c>
      <c r="L196" s="34" t="s">
        <v>3329</v>
      </c>
    </row>
    <row r="197" spans="1:15" ht="15" hidden="1" customHeight="1">
      <c r="A197" s="34" t="s">
        <v>61</v>
      </c>
      <c r="B197" s="34" t="s">
        <v>3330</v>
      </c>
      <c r="C197" s="34" t="s">
        <v>435</v>
      </c>
      <c r="D197" s="35">
        <v>2.2000000000000002</v>
      </c>
      <c r="E197" s="35">
        <v>3</v>
      </c>
      <c r="F197" s="35">
        <v>2.4</v>
      </c>
      <c r="G197" s="35">
        <v>2.2999999999999998</v>
      </c>
      <c r="H197" s="35">
        <v>2.5</v>
      </c>
      <c r="I197" s="35" t="s">
        <v>3300</v>
      </c>
      <c r="K197" s="36" t="s">
        <v>3331</v>
      </c>
      <c r="L197" s="34" t="s">
        <v>3034</v>
      </c>
      <c r="M197" s="34" t="s">
        <v>440</v>
      </c>
      <c r="N197" s="34" t="s">
        <v>3275</v>
      </c>
    </row>
    <row r="198" spans="1:15" ht="15" hidden="1" customHeight="1">
      <c r="A198" s="34" t="s">
        <v>61</v>
      </c>
      <c r="B198" s="34" t="s">
        <v>3332</v>
      </c>
      <c r="C198" s="34" t="s">
        <v>664</v>
      </c>
      <c r="D198" s="35">
        <v>8.6</v>
      </c>
      <c r="E198" s="35">
        <v>8.6</v>
      </c>
      <c r="F198" s="35">
        <v>8.6999999999999993</v>
      </c>
      <c r="G198" s="35">
        <v>8.8000000000000007</v>
      </c>
      <c r="H198" s="35">
        <v>8.6999999999999993</v>
      </c>
      <c r="J198" s="35" t="s">
        <v>3333</v>
      </c>
      <c r="M198" s="34" t="s">
        <v>465</v>
      </c>
      <c r="N198" s="34" t="s">
        <v>2981</v>
      </c>
    </row>
    <row r="199" spans="1:15" ht="15" hidden="1" customHeight="1">
      <c r="A199" s="34" t="s">
        <v>61</v>
      </c>
      <c r="B199" s="34" t="s">
        <v>3334</v>
      </c>
      <c r="C199" s="34" t="s">
        <v>389</v>
      </c>
      <c r="D199" s="35">
        <v>1.4</v>
      </c>
      <c r="E199" s="35">
        <v>1.4</v>
      </c>
      <c r="F199" s="35">
        <v>1.5</v>
      </c>
      <c r="G199" s="35">
        <v>1.7</v>
      </c>
      <c r="H199" s="35">
        <v>1.9</v>
      </c>
      <c r="O199" s="34" t="s">
        <v>2995</v>
      </c>
    </row>
    <row r="200" spans="1:15" ht="15" hidden="1" customHeight="1">
      <c r="A200" s="34" t="s">
        <v>61</v>
      </c>
      <c r="B200" s="34" t="s">
        <v>3335</v>
      </c>
      <c r="C200" s="34" t="s">
        <v>1431</v>
      </c>
      <c r="D200" s="35">
        <v>1.4</v>
      </c>
      <c r="E200" s="35">
        <v>1.4</v>
      </c>
      <c r="F200" s="35">
        <v>1.4</v>
      </c>
      <c r="G200" s="35">
        <v>1.2</v>
      </c>
      <c r="H200" s="35">
        <v>1.4</v>
      </c>
      <c r="I200" s="35" t="s">
        <v>423</v>
      </c>
      <c r="K200" s="36" t="s">
        <v>423</v>
      </c>
      <c r="M200" s="34" t="s">
        <v>423</v>
      </c>
      <c r="N200" s="34" t="s">
        <v>423</v>
      </c>
    </row>
    <row r="201" spans="1:15" ht="15" hidden="1" customHeight="1">
      <c r="A201" s="34" t="s">
        <v>61</v>
      </c>
      <c r="B201" s="34" t="s">
        <v>3336</v>
      </c>
      <c r="C201" s="34" t="s">
        <v>470</v>
      </c>
      <c r="D201" s="35">
        <v>1.5</v>
      </c>
      <c r="E201" s="35">
        <v>1.5</v>
      </c>
      <c r="F201" s="35">
        <v>1.6</v>
      </c>
      <c r="G201" s="35">
        <v>1.6</v>
      </c>
      <c r="H201" s="35">
        <v>1.6</v>
      </c>
      <c r="K201" s="36" t="s">
        <v>423</v>
      </c>
      <c r="N201" s="34" t="s">
        <v>423</v>
      </c>
    </row>
    <row r="202" spans="1:15" ht="15" hidden="1" customHeight="1">
      <c r="A202" s="34" t="s">
        <v>61</v>
      </c>
      <c r="B202" s="34" t="s">
        <v>3337</v>
      </c>
      <c r="C202" s="34" t="s">
        <v>555</v>
      </c>
      <c r="D202" s="35">
        <v>1.7</v>
      </c>
      <c r="E202" s="35">
        <v>1.6</v>
      </c>
      <c r="F202" s="35" t="s">
        <v>2997</v>
      </c>
      <c r="G202" s="35" t="s">
        <v>2997</v>
      </c>
      <c r="H202" s="35" t="s">
        <v>2997</v>
      </c>
      <c r="L202" s="34" t="s">
        <v>3338</v>
      </c>
      <c r="O202" s="34" t="s">
        <v>3339</v>
      </c>
    </row>
    <row r="203" spans="1:15" ht="15" hidden="1" customHeight="1">
      <c r="A203" s="34" t="s">
        <v>61</v>
      </c>
      <c r="B203" s="34" t="s">
        <v>3340</v>
      </c>
      <c r="C203" s="34" t="s">
        <v>546</v>
      </c>
      <c r="D203" s="35">
        <v>21.1</v>
      </c>
      <c r="E203" s="35">
        <v>20.9</v>
      </c>
      <c r="F203" s="35">
        <v>21</v>
      </c>
      <c r="G203" s="35">
        <v>21</v>
      </c>
      <c r="H203" s="35">
        <v>21.5</v>
      </c>
      <c r="I203" s="35" t="s">
        <v>465</v>
      </c>
      <c r="K203" s="36" t="s">
        <v>465</v>
      </c>
      <c r="M203" s="34" t="s">
        <v>3341</v>
      </c>
      <c r="N203" s="34" t="s">
        <v>3342</v>
      </c>
      <c r="O203" s="34" t="s">
        <v>3343</v>
      </c>
    </row>
    <row r="204" spans="1:15" ht="15" hidden="1" customHeight="1">
      <c r="A204" s="34" t="s">
        <v>61</v>
      </c>
      <c r="B204" s="34" t="s">
        <v>3344</v>
      </c>
      <c r="C204" s="34" t="s">
        <v>389</v>
      </c>
      <c r="D204" s="35">
        <v>1.3</v>
      </c>
      <c r="E204" s="35">
        <v>1.4</v>
      </c>
      <c r="F204" s="35">
        <v>1.8</v>
      </c>
      <c r="G204" s="35">
        <v>2.1</v>
      </c>
      <c r="H204" s="35">
        <v>2.5</v>
      </c>
      <c r="O204" s="34" t="s">
        <v>2995</v>
      </c>
    </row>
    <row r="205" spans="1:15" ht="15" hidden="1" customHeight="1">
      <c r="A205" s="34" t="s">
        <v>61</v>
      </c>
      <c r="B205" s="34" t="s">
        <v>3345</v>
      </c>
      <c r="C205" s="34" t="s">
        <v>399</v>
      </c>
      <c r="D205" s="35">
        <v>3.1</v>
      </c>
      <c r="E205" s="35">
        <v>3</v>
      </c>
      <c r="F205" s="35">
        <v>3.1</v>
      </c>
      <c r="G205" s="35">
        <v>3.1</v>
      </c>
      <c r="H205" s="35">
        <v>3.2</v>
      </c>
      <c r="M205" s="34" t="s">
        <v>3346</v>
      </c>
      <c r="N205" s="34" t="s">
        <v>2981</v>
      </c>
    </row>
    <row r="206" spans="1:15" ht="15" hidden="1" customHeight="1">
      <c r="A206" s="34" t="s">
        <v>61</v>
      </c>
      <c r="B206" s="34" t="s">
        <v>3347</v>
      </c>
      <c r="C206" s="34" t="s">
        <v>859</v>
      </c>
      <c r="D206" s="35">
        <v>3.1</v>
      </c>
      <c r="E206" s="35">
        <v>3.1</v>
      </c>
      <c r="F206" s="35">
        <v>3.2</v>
      </c>
      <c r="G206" s="35">
        <v>3.4</v>
      </c>
      <c r="H206" s="35">
        <v>3.3</v>
      </c>
    </row>
    <row r="207" spans="1:15" ht="15" hidden="1" customHeight="1">
      <c r="A207" s="34" t="s">
        <v>61</v>
      </c>
      <c r="B207" s="34" t="s">
        <v>3348</v>
      </c>
      <c r="C207" s="34" t="s">
        <v>435</v>
      </c>
      <c r="D207" s="35">
        <v>7.6</v>
      </c>
      <c r="E207" s="35">
        <v>7.6</v>
      </c>
      <c r="F207" s="35">
        <v>8</v>
      </c>
      <c r="G207" s="35">
        <v>7.8</v>
      </c>
      <c r="H207" s="35">
        <v>7.8</v>
      </c>
      <c r="I207" s="35" t="s">
        <v>465</v>
      </c>
      <c r="K207" s="36" t="s">
        <v>465</v>
      </c>
      <c r="L207" s="34" t="s">
        <v>3034</v>
      </c>
      <c r="M207" s="34" t="s">
        <v>465</v>
      </c>
      <c r="N207" s="34" t="s">
        <v>2981</v>
      </c>
    </row>
    <row r="208" spans="1:15" ht="15" hidden="1" customHeight="1">
      <c r="A208" s="34" t="s">
        <v>61</v>
      </c>
      <c r="B208" s="34" t="s">
        <v>3349</v>
      </c>
      <c r="C208" s="34" t="s">
        <v>546</v>
      </c>
      <c r="D208" s="35">
        <v>10.6</v>
      </c>
      <c r="E208" s="35">
        <v>10.8</v>
      </c>
      <c r="F208" s="35">
        <v>11.4</v>
      </c>
      <c r="G208" s="35">
        <v>10.9</v>
      </c>
      <c r="H208" s="35">
        <v>11</v>
      </c>
      <c r="K208" s="36" t="s">
        <v>465</v>
      </c>
      <c r="M208" s="34" t="s">
        <v>465</v>
      </c>
      <c r="N208" s="34" t="s">
        <v>2981</v>
      </c>
      <c r="O208" s="34" t="s">
        <v>2995</v>
      </c>
    </row>
    <row r="209" spans="1:15" ht="15" hidden="1" customHeight="1">
      <c r="A209" s="34" t="s">
        <v>61</v>
      </c>
      <c r="B209" s="34" t="s">
        <v>3350</v>
      </c>
      <c r="C209" s="34" t="s">
        <v>546</v>
      </c>
      <c r="D209" s="38">
        <v>10</v>
      </c>
      <c r="E209" s="38">
        <v>10.6</v>
      </c>
      <c r="F209" s="38">
        <v>11</v>
      </c>
      <c r="G209" s="38" t="s">
        <v>2997</v>
      </c>
      <c r="H209" s="38">
        <v>11.7</v>
      </c>
      <c r="I209" s="38"/>
      <c r="J209" s="35" t="s">
        <v>3351</v>
      </c>
      <c r="K209" s="57" t="s">
        <v>465</v>
      </c>
      <c r="L209" s="34" t="s">
        <v>3352</v>
      </c>
      <c r="M209" s="34" t="s">
        <v>465</v>
      </c>
      <c r="N209" s="34" t="s">
        <v>2981</v>
      </c>
      <c r="O209" s="34" t="s">
        <v>2995</v>
      </c>
    </row>
    <row r="210" spans="1:15" ht="15" hidden="1" customHeight="1">
      <c r="A210" s="34" t="s">
        <v>61</v>
      </c>
      <c r="B210" s="34" t="s">
        <v>3353</v>
      </c>
      <c r="C210" s="34" t="s">
        <v>479</v>
      </c>
      <c r="D210" s="35" t="s">
        <v>107</v>
      </c>
      <c r="E210" s="35">
        <v>1.1000000000000001</v>
      </c>
      <c r="F210" s="35" t="s">
        <v>2988</v>
      </c>
      <c r="G210" s="35">
        <v>1</v>
      </c>
      <c r="H210" s="35">
        <v>1.2</v>
      </c>
      <c r="K210" s="36" t="s">
        <v>3354</v>
      </c>
      <c r="N210" s="34" t="s">
        <v>3355</v>
      </c>
      <c r="O210" s="36"/>
    </row>
    <row r="211" spans="1:15" ht="15" hidden="1" customHeight="1">
      <c r="A211" s="34" t="s">
        <v>61</v>
      </c>
      <c r="B211" s="34" t="s">
        <v>3356</v>
      </c>
      <c r="C211" s="34" t="s">
        <v>403</v>
      </c>
      <c r="D211" s="35" t="s">
        <v>107</v>
      </c>
      <c r="E211" s="35">
        <v>1</v>
      </c>
      <c r="F211" s="35">
        <v>1.4</v>
      </c>
      <c r="G211" s="35">
        <v>1.1000000000000001</v>
      </c>
      <c r="H211" s="35">
        <v>1.1000000000000001</v>
      </c>
      <c r="I211" s="35" t="s">
        <v>465</v>
      </c>
      <c r="K211" s="36" t="s">
        <v>465</v>
      </c>
      <c r="M211" s="34" t="s">
        <v>465</v>
      </c>
      <c r="N211" s="34" t="s">
        <v>2981</v>
      </c>
    </row>
    <row r="212" spans="1:15" ht="15" hidden="1" customHeight="1">
      <c r="A212" s="34" t="s">
        <v>61</v>
      </c>
      <c r="B212" s="34" t="s">
        <v>3357</v>
      </c>
      <c r="C212" s="34" t="s">
        <v>389</v>
      </c>
      <c r="D212" s="35" t="s">
        <v>107</v>
      </c>
      <c r="E212" s="35">
        <v>1</v>
      </c>
      <c r="F212" s="35">
        <v>1.2</v>
      </c>
      <c r="G212" s="35">
        <v>1.3</v>
      </c>
      <c r="H212" s="35" t="s">
        <v>2989</v>
      </c>
    </row>
    <row r="213" spans="1:15" ht="15" hidden="1" customHeight="1">
      <c r="A213" s="34" t="s">
        <v>61</v>
      </c>
      <c r="B213" s="34" t="s">
        <v>3358</v>
      </c>
      <c r="C213" s="34" t="s">
        <v>385</v>
      </c>
      <c r="D213" s="35" t="s">
        <v>107</v>
      </c>
      <c r="E213" s="35">
        <v>1.2</v>
      </c>
      <c r="F213" s="35">
        <v>1.3</v>
      </c>
      <c r="G213" s="35">
        <v>1</v>
      </c>
      <c r="H213" s="35">
        <v>1.2</v>
      </c>
      <c r="I213" s="35" t="s">
        <v>425</v>
      </c>
    </row>
    <row r="214" spans="1:15" ht="15" hidden="1" customHeight="1">
      <c r="A214" s="34" t="s">
        <v>61</v>
      </c>
      <c r="B214" s="34" t="s">
        <v>3359</v>
      </c>
      <c r="C214" s="34" t="s">
        <v>416</v>
      </c>
      <c r="D214" s="35" t="s">
        <v>107</v>
      </c>
      <c r="E214" s="35">
        <v>1.3</v>
      </c>
      <c r="F214" s="35">
        <v>1.2</v>
      </c>
      <c r="G214" s="35">
        <v>1</v>
      </c>
      <c r="H214" s="35">
        <v>1</v>
      </c>
    </row>
    <row r="215" spans="1:15" ht="15" hidden="1" customHeight="1">
      <c r="A215" s="34" t="s">
        <v>61</v>
      </c>
      <c r="B215" s="34" t="s">
        <v>3360</v>
      </c>
      <c r="C215" s="34" t="s">
        <v>416</v>
      </c>
      <c r="D215" s="35" t="s">
        <v>107</v>
      </c>
      <c r="E215" s="35">
        <v>1</v>
      </c>
      <c r="F215" s="35">
        <v>1.1000000000000001</v>
      </c>
      <c r="G215" s="35">
        <v>1.2</v>
      </c>
      <c r="H215" s="35">
        <v>1.1000000000000001</v>
      </c>
    </row>
    <row r="216" spans="1:15" ht="15" hidden="1" customHeight="1">
      <c r="A216" s="34" t="s">
        <v>61</v>
      </c>
      <c r="B216" s="34" t="s">
        <v>3361</v>
      </c>
      <c r="C216" s="34" t="s">
        <v>389</v>
      </c>
      <c r="D216" s="35" t="s">
        <v>107</v>
      </c>
      <c r="E216" s="35">
        <v>1</v>
      </c>
      <c r="F216" s="35">
        <v>1.3</v>
      </c>
      <c r="G216" s="35">
        <v>1.3</v>
      </c>
      <c r="H216" s="35">
        <v>1</v>
      </c>
      <c r="J216" s="35" t="s">
        <v>3081</v>
      </c>
    </row>
    <row r="217" spans="1:15" ht="15" hidden="1" customHeight="1">
      <c r="A217" s="34" t="s">
        <v>61</v>
      </c>
      <c r="B217" s="34" t="s">
        <v>3362</v>
      </c>
      <c r="C217" s="34" t="s">
        <v>389</v>
      </c>
      <c r="D217" s="35" t="s">
        <v>107</v>
      </c>
      <c r="E217" s="35" t="s">
        <v>107</v>
      </c>
      <c r="F217" s="35">
        <v>1</v>
      </c>
      <c r="G217" s="35">
        <v>1.2</v>
      </c>
      <c r="H217" s="35">
        <v>1.1000000000000001</v>
      </c>
    </row>
    <row r="218" spans="1:15" ht="15" hidden="1" customHeight="1">
      <c r="A218" s="34" t="s">
        <v>61</v>
      </c>
      <c r="B218" s="34" t="s">
        <v>3363</v>
      </c>
      <c r="C218" s="34" t="s">
        <v>416</v>
      </c>
      <c r="D218" s="35" t="s">
        <v>107</v>
      </c>
      <c r="E218" s="35" t="s">
        <v>107</v>
      </c>
      <c r="F218" s="35">
        <v>1</v>
      </c>
      <c r="G218" s="35">
        <v>1.1000000000000001</v>
      </c>
      <c r="H218" s="35">
        <v>1.1000000000000001</v>
      </c>
    </row>
    <row r="219" spans="1:15" ht="15" hidden="1" customHeight="1">
      <c r="A219" s="34" t="s">
        <v>61</v>
      </c>
      <c r="B219" s="34" t="s">
        <v>3364</v>
      </c>
      <c r="C219" s="34" t="s">
        <v>416</v>
      </c>
      <c r="D219" s="35" t="s">
        <v>107</v>
      </c>
      <c r="E219" s="35" t="s">
        <v>107</v>
      </c>
      <c r="F219" s="35">
        <v>1</v>
      </c>
      <c r="G219" s="35">
        <v>0.9</v>
      </c>
      <c r="H219" s="35">
        <v>0.9</v>
      </c>
    </row>
    <row r="220" spans="1:15" ht="15" hidden="1" customHeight="1">
      <c r="A220" s="34" t="s">
        <v>61</v>
      </c>
      <c r="B220" s="34" t="s">
        <v>3365</v>
      </c>
      <c r="C220" s="34" t="s">
        <v>484</v>
      </c>
      <c r="D220" s="35" t="s">
        <v>107</v>
      </c>
      <c r="E220" s="35" t="s">
        <v>107</v>
      </c>
      <c r="F220" s="35">
        <v>1.1000000000000001</v>
      </c>
      <c r="G220" s="35">
        <v>1</v>
      </c>
      <c r="H220" s="35" t="s">
        <v>2997</v>
      </c>
    </row>
    <row r="221" spans="1:15" ht="15" hidden="1" customHeight="1">
      <c r="A221" s="34" t="s">
        <v>61</v>
      </c>
      <c r="B221" s="34" t="s">
        <v>3366</v>
      </c>
      <c r="C221" s="34" t="s">
        <v>389</v>
      </c>
      <c r="D221" s="35" t="s">
        <v>107</v>
      </c>
      <c r="E221" s="35" t="s">
        <v>107</v>
      </c>
      <c r="F221" s="35">
        <v>1</v>
      </c>
      <c r="G221" s="35">
        <v>1.1000000000000001</v>
      </c>
      <c r="H221" s="35" t="s">
        <v>107</v>
      </c>
      <c r="J221" s="35" t="s">
        <v>3367</v>
      </c>
      <c r="K221" s="36" t="s">
        <v>3277</v>
      </c>
    </row>
    <row r="222" spans="1:15" ht="15" hidden="1" customHeight="1">
      <c r="A222" s="34" t="s">
        <v>61</v>
      </c>
      <c r="B222" s="34" t="s">
        <v>3368</v>
      </c>
      <c r="C222" s="34" t="s">
        <v>389</v>
      </c>
      <c r="D222" s="35" t="s">
        <v>107</v>
      </c>
      <c r="E222" s="35" t="s">
        <v>107</v>
      </c>
      <c r="F222" s="35">
        <v>1.7</v>
      </c>
      <c r="G222" s="35">
        <v>1.7</v>
      </c>
      <c r="H222" s="35">
        <v>1.7</v>
      </c>
      <c r="I222" s="35" t="s">
        <v>3369</v>
      </c>
      <c r="K222" s="36" t="s">
        <v>3370</v>
      </c>
      <c r="M222" s="34" t="s">
        <v>3369</v>
      </c>
      <c r="O222" s="34" t="s">
        <v>3371</v>
      </c>
    </row>
    <row r="223" spans="1:15" ht="15" hidden="1" customHeight="1">
      <c r="A223" s="34" t="s">
        <v>61</v>
      </c>
      <c r="B223" s="34" t="s">
        <v>3372</v>
      </c>
      <c r="C223" s="34" t="s">
        <v>439</v>
      </c>
      <c r="D223" s="35" t="s">
        <v>107</v>
      </c>
      <c r="E223" s="35" t="s">
        <v>107</v>
      </c>
      <c r="F223" s="35">
        <v>4.4000000000000004</v>
      </c>
      <c r="G223" s="35">
        <v>4.4000000000000004</v>
      </c>
      <c r="H223" s="35">
        <v>4.7</v>
      </c>
      <c r="I223" s="35" t="s">
        <v>3373</v>
      </c>
      <c r="K223" s="36" t="s">
        <v>3374</v>
      </c>
      <c r="L223" s="34" t="s">
        <v>3375</v>
      </c>
      <c r="O223" s="34" t="s">
        <v>3376</v>
      </c>
    </row>
    <row r="224" spans="1:15" ht="15" hidden="1" customHeight="1">
      <c r="A224" s="34" t="s">
        <v>61</v>
      </c>
      <c r="B224" s="34" t="s">
        <v>3377</v>
      </c>
      <c r="C224" s="34" t="s">
        <v>390</v>
      </c>
      <c r="D224" s="35" t="s">
        <v>107</v>
      </c>
      <c r="E224" s="35" t="s">
        <v>107</v>
      </c>
      <c r="F224" s="35">
        <v>1.1000000000000001</v>
      </c>
      <c r="G224" s="35">
        <v>1.2</v>
      </c>
      <c r="H224" s="35">
        <v>1.2</v>
      </c>
    </row>
    <row r="225" spans="1:15" ht="15" hidden="1" customHeight="1">
      <c r="A225" s="34" t="s">
        <v>61</v>
      </c>
      <c r="B225" s="34" t="s">
        <v>3378</v>
      </c>
      <c r="C225" s="34" t="s">
        <v>390</v>
      </c>
      <c r="D225" s="35" t="s">
        <v>107</v>
      </c>
      <c r="E225" s="35" t="s">
        <v>107</v>
      </c>
      <c r="F225" s="35" t="s">
        <v>107</v>
      </c>
      <c r="G225" s="35" t="s">
        <v>107</v>
      </c>
      <c r="H225" s="35">
        <v>1.1000000000000001</v>
      </c>
    </row>
    <row r="226" spans="1:15" ht="15" hidden="1" customHeight="1">
      <c r="A226" s="34" t="s">
        <v>61</v>
      </c>
      <c r="B226" s="34" t="s">
        <v>3379</v>
      </c>
      <c r="C226" s="34" t="s">
        <v>468</v>
      </c>
      <c r="D226" s="35" t="s">
        <v>107</v>
      </c>
      <c r="E226" s="35" t="s">
        <v>107</v>
      </c>
      <c r="F226" s="35" t="s">
        <v>107</v>
      </c>
      <c r="G226" s="35" t="s">
        <v>107</v>
      </c>
      <c r="H226" s="35">
        <v>1</v>
      </c>
    </row>
    <row r="227" spans="1:15" ht="15" hidden="1" customHeight="1">
      <c r="A227" s="34" t="s">
        <v>67</v>
      </c>
      <c r="B227" s="34" t="s">
        <v>3380</v>
      </c>
      <c r="C227" s="34" t="s">
        <v>2733</v>
      </c>
      <c r="D227" s="35">
        <v>6.7</v>
      </c>
      <c r="E227" s="35">
        <v>7</v>
      </c>
      <c r="F227" s="35">
        <v>7</v>
      </c>
      <c r="G227" s="35">
        <v>7.2</v>
      </c>
      <c r="H227" s="35">
        <v>7.2</v>
      </c>
      <c r="I227" s="35" t="s">
        <v>465</v>
      </c>
      <c r="K227" s="36" t="s">
        <v>465</v>
      </c>
      <c r="M227" s="34" t="s">
        <v>465</v>
      </c>
      <c r="N227" s="34" t="s">
        <v>465</v>
      </c>
    </row>
    <row r="228" spans="1:15" ht="15" hidden="1" customHeight="1">
      <c r="A228" s="34" t="s">
        <v>67</v>
      </c>
      <c r="B228" s="34" t="s">
        <v>3381</v>
      </c>
      <c r="C228" s="34" t="s">
        <v>399</v>
      </c>
      <c r="D228" s="35">
        <v>2</v>
      </c>
      <c r="E228" s="35">
        <v>2.2000000000000002</v>
      </c>
      <c r="F228" s="35">
        <v>2.2000000000000002</v>
      </c>
      <c r="G228" s="35">
        <v>2.5</v>
      </c>
      <c r="H228" s="35">
        <v>2.5</v>
      </c>
      <c r="I228" s="35" t="s">
        <v>465</v>
      </c>
      <c r="K228" s="36" t="s">
        <v>465</v>
      </c>
      <c r="M228" s="34" t="s">
        <v>465</v>
      </c>
    </row>
    <row r="229" spans="1:15" ht="15" hidden="1" customHeight="1">
      <c r="A229" s="34" t="s">
        <v>67</v>
      </c>
      <c r="B229" s="34" t="s">
        <v>3382</v>
      </c>
      <c r="C229" s="34" t="s">
        <v>399</v>
      </c>
      <c r="D229" s="35">
        <v>2.1</v>
      </c>
      <c r="E229" s="35">
        <v>2.2999999999999998</v>
      </c>
      <c r="F229" s="35">
        <v>2.4</v>
      </c>
      <c r="G229" s="35">
        <v>2.6</v>
      </c>
      <c r="H229" s="35">
        <v>2.6</v>
      </c>
      <c r="O229" s="34" t="s">
        <v>2995</v>
      </c>
    </row>
    <row r="230" spans="1:15" ht="15" hidden="1" customHeight="1">
      <c r="A230" s="34" t="s">
        <v>67</v>
      </c>
      <c r="B230" s="34" t="s">
        <v>3383</v>
      </c>
      <c r="C230" s="34" t="s">
        <v>432</v>
      </c>
      <c r="D230" s="35">
        <v>13.5</v>
      </c>
      <c r="E230" s="35">
        <v>14.7</v>
      </c>
      <c r="F230" s="35">
        <v>15.2</v>
      </c>
      <c r="G230" s="35">
        <v>15.8</v>
      </c>
      <c r="H230" s="35">
        <v>17</v>
      </c>
      <c r="I230" s="35" t="s">
        <v>465</v>
      </c>
      <c r="K230" s="36" t="s">
        <v>465</v>
      </c>
      <c r="L230" s="34" t="s">
        <v>434</v>
      </c>
      <c r="M230" s="34" t="s">
        <v>465</v>
      </c>
    </row>
    <row r="231" spans="1:15" ht="15" hidden="1" customHeight="1">
      <c r="A231" s="34" t="s">
        <v>67</v>
      </c>
      <c r="B231" s="34" t="s">
        <v>3384</v>
      </c>
      <c r="C231" s="34" t="s">
        <v>399</v>
      </c>
      <c r="D231" s="35">
        <v>1.2</v>
      </c>
      <c r="E231" s="35" t="s">
        <v>2988</v>
      </c>
      <c r="F231" s="35" t="s">
        <v>2988</v>
      </c>
      <c r="G231" s="35">
        <v>1.4</v>
      </c>
      <c r="H231" s="35">
        <v>1.6</v>
      </c>
      <c r="L231" s="34" t="s">
        <v>3105</v>
      </c>
      <c r="O231" s="34" t="s">
        <v>2995</v>
      </c>
    </row>
    <row r="232" spans="1:15" ht="15" hidden="1" customHeight="1">
      <c r="A232" s="34" t="s">
        <v>67</v>
      </c>
      <c r="B232" s="34" t="s">
        <v>3385</v>
      </c>
      <c r="C232" s="34" t="s">
        <v>399</v>
      </c>
      <c r="D232" s="35">
        <v>2.8</v>
      </c>
      <c r="E232" s="35">
        <v>3.2</v>
      </c>
      <c r="F232" s="35">
        <v>3.3</v>
      </c>
      <c r="G232" s="35">
        <v>3.4</v>
      </c>
      <c r="H232" s="35">
        <v>3.7</v>
      </c>
      <c r="O232" s="34" t="s">
        <v>2995</v>
      </c>
    </row>
    <row r="233" spans="1:15" ht="15" hidden="1" customHeight="1">
      <c r="A233" s="34" t="s">
        <v>67</v>
      </c>
      <c r="B233" s="34" t="s">
        <v>3386</v>
      </c>
      <c r="C233" s="34" t="s">
        <v>399</v>
      </c>
      <c r="D233" s="35">
        <v>1</v>
      </c>
      <c r="E233" s="35">
        <v>1.2</v>
      </c>
      <c r="F233" s="35">
        <v>1.3</v>
      </c>
      <c r="G233" s="35">
        <v>1.5</v>
      </c>
      <c r="H233" s="35">
        <v>1.4</v>
      </c>
      <c r="O233" s="34" t="s">
        <v>2995</v>
      </c>
    </row>
    <row r="234" spans="1:15" ht="15" hidden="1" customHeight="1">
      <c r="A234" s="34" t="s">
        <v>67</v>
      </c>
      <c r="B234" s="34" t="s">
        <v>3387</v>
      </c>
      <c r="C234" s="34" t="s">
        <v>475</v>
      </c>
      <c r="D234" s="35">
        <v>1.1000000000000001</v>
      </c>
      <c r="E234" s="35">
        <v>1.3</v>
      </c>
      <c r="F234" s="35">
        <v>1.1000000000000001</v>
      </c>
      <c r="G234" s="35">
        <v>1.3</v>
      </c>
      <c r="H234" s="35">
        <v>1.4</v>
      </c>
      <c r="J234" s="35" t="s">
        <v>3388</v>
      </c>
      <c r="O234" s="34" t="s">
        <v>3060</v>
      </c>
    </row>
    <row r="235" spans="1:15" ht="15" hidden="1" customHeight="1">
      <c r="A235" s="34" t="s">
        <v>67</v>
      </c>
      <c r="B235" s="34" t="s">
        <v>3389</v>
      </c>
      <c r="C235" s="34" t="s">
        <v>484</v>
      </c>
      <c r="D235" s="35">
        <v>9</v>
      </c>
      <c r="E235" s="35">
        <v>9.6999999999999993</v>
      </c>
      <c r="F235" s="35">
        <v>10.3</v>
      </c>
      <c r="G235" s="35">
        <v>10.8</v>
      </c>
      <c r="H235" s="35">
        <v>11.6</v>
      </c>
      <c r="I235" s="35" t="s">
        <v>465</v>
      </c>
      <c r="K235" s="58" t="s">
        <v>465</v>
      </c>
      <c r="M235" s="34" t="s">
        <v>465</v>
      </c>
      <c r="N235" s="34" t="s">
        <v>465</v>
      </c>
      <c r="O235" s="34" t="s">
        <v>2995</v>
      </c>
    </row>
    <row r="236" spans="1:15" ht="15" hidden="1" customHeight="1">
      <c r="A236" s="34" t="s">
        <v>67</v>
      </c>
      <c r="B236" s="34" t="s">
        <v>3390</v>
      </c>
      <c r="C236" s="34" t="s">
        <v>399</v>
      </c>
      <c r="D236" s="35">
        <v>1.6</v>
      </c>
      <c r="E236" s="35">
        <v>1.6</v>
      </c>
      <c r="F236" s="35">
        <v>1.7</v>
      </c>
      <c r="G236" s="35">
        <v>1.7</v>
      </c>
      <c r="H236" s="35">
        <v>1.7</v>
      </c>
      <c r="O236" s="34" t="s">
        <v>2995</v>
      </c>
    </row>
    <row r="237" spans="1:15" ht="15" hidden="1" customHeight="1">
      <c r="A237" s="34" t="s">
        <v>67</v>
      </c>
      <c r="B237" s="34" t="s">
        <v>3391</v>
      </c>
      <c r="C237" s="34" t="s">
        <v>435</v>
      </c>
      <c r="D237" s="35" t="s">
        <v>107</v>
      </c>
      <c r="E237" s="35">
        <v>1</v>
      </c>
      <c r="F237" s="35">
        <v>0.9</v>
      </c>
      <c r="G237" s="35">
        <v>1.1000000000000001</v>
      </c>
      <c r="H237" s="35">
        <v>1.1000000000000001</v>
      </c>
    </row>
    <row r="238" spans="1:15" ht="15" hidden="1" customHeight="1">
      <c r="A238" s="34" t="s">
        <v>67</v>
      </c>
      <c r="B238" s="34" t="s">
        <v>3392</v>
      </c>
      <c r="C238" t="s">
        <v>679</v>
      </c>
      <c r="D238" s="35" t="s">
        <v>107</v>
      </c>
      <c r="E238" s="35" t="s">
        <v>107</v>
      </c>
      <c r="F238" s="35">
        <v>1</v>
      </c>
      <c r="G238" s="35">
        <v>1.1000000000000001</v>
      </c>
      <c r="H238" s="35">
        <v>1.1000000000000001</v>
      </c>
      <c r="O238" s="34" t="s">
        <v>3393</v>
      </c>
    </row>
    <row r="239" spans="1:15" ht="15" hidden="1" customHeight="1">
      <c r="A239" s="34" t="s">
        <v>67</v>
      </c>
      <c r="B239" s="34" t="s">
        <v>3394</v>
      </c>
      <c r="C239" s="34" t="s">
        <v>399</v>
      </c>
      <c r="D239" s="35" t="s">
        <v>107</v>
      </c>
      <c r="E239" s="35" t="s">
        <v>107</v>
      </c>
      <c r="F239" s="35">
        <v>1</v>
      </c>
      <c r="G239" s="35">
        <v>1</v>
      </c>
      <c r="H239" s="35">
        <v>1</v>
      </c>
      <c r="I239" s="35" t="s">
        <v>465</v>
      </c>
      <c r="K239" s="58" t="s">
        <v>465</v>
      </c>
      <c r="M239" s="34" t="s">
        <v>465</v>
      </c>
    </row>
    <row r="240" spans="1:15" ht="15" hidden="1" customHeight="1">
      <c r="A240" s="34" t="s">
        <v>67</v>
      </c>
      <c r="B240" s="34" t="s">
        <v>3395</v>
      </c>
      <c r="C240" s="34" t="s">
        <v>435</v>
      </c>
      <c r="D240" s="35" t="s">
        <v>107</v>
      </c>
      <c r="E240" s="35" t="s">
        <v>107</v>
      </c>
      <c r="F240" s="35" t="s">
        <v>107</v>
      </c>
      <c r="G240" s="35">
        <v>1</v>
      </c>
      <c r="H240" s="35">
        <v>1</v>
      </c>
      <c r="K240" s="36" t="s">
        <v>465</v>
      </c>
    </row>
    <row r="241" spans="1:14" ht="15" hidden="1" customHeight="1">
      <c r="A241" s="34" t="s">
        <v>67</v>
      </c>
      <c r="B241" s="34" t="s">
        <v>3396</v>
      </c>
      <c r="C241" s="34" t="s">
        <v>475</v>
      </c>
      <c r="D241" s="35" t="s">
        <v>107</v>
      </c>
      <c r="E241" s="35" t="s">
        <v>107</v>
      </c>
      <c r="F241" s="35" t="s">
        <v>107</v>
      </c>
      <c r="G241" s="35">
        <v>1</v>
      </c>
      <c r="H241" s="35">
        <v>1</v>
      </c>
    </row>
    <row r="242" spans="1:14" ht="15" hidden="1" customHeight="1">
      <c r="A242" s="34" t="s">
        <v>67</v>
      </c>
      <c r="B242" s="34" t="s">
        <v>3397</v>
      </c>
      <c r="C242" s="34" t="s">
        <v>399</v>
      </c>
      <c r="D242" s="35" t="s">
        <v>107</v>
      </c>
      <c r="E242" s="35" t="s">
        <v>107</v>
      </c>
      <c r="F242" s="35" t="s">
        <v>107</v>
      </c>
      <c r="G242" s="35">
        <v>1.8</v>
      </c>
      <c r="H242" s="35">
        <v>1.9</v>
      </c>
    </row>
    <row r="243" spans="1:14" ht="15" hidden="1" customHeight="1">
      <c r="A243" s="34" t="s">
        <v>67</v>
      </c>
      <c r="B243" s="34" t="s">
        <v>3398</v>
      </c>
      <c r="C243" s="34" t="s">
        <v>435</v>
      </c>
      <c r="D243" s="35" t="s">
        <v>107</v>
      </c>
      <c r="E243" s="35" t="s">
        <v>107</v>
      </c>
      <c r="F243" s="35" t="s">
        <v>107</v>
      </c>
      <c r="G243" s="35">
        <v>1</v>
      </c>
      <c r="H243" s="35">
        <v>1</v>
      </c>
    </row>
    <row r="244" spans="1:14" ht="15" hidden="1" customHeight="1">
      <c r="A244" s="34" t="s">
        <v>67</v>
      </c>
      <c r="B244" s="34" t="s">
        <v>3399</v>
      </c>
      <c r="C244" s="34" t="s">
        <v>435</v>
      </c>
      <c r="D244" s="35" t="s">
        <v>107</v>
      </c>
      <c r="E244" s="35" t="s">
        <v>107</v>
      </c>
      <c r="F244" s="35" t="s">
        <v>107</v>
      </c>
      <c r="G244" s="35">
        <v>1</v>
      </c>
      <c r="H244" s="35">
        <v>0.9</v>
      </c>
      <c r="I244" s="35" t="s">
        <v>465</v>
      </c>
      <c r="K244" s="36" t="s">
        <v>465</v>
      </c>
    </row>
    <row r="245" spans="1:14" ht="15" hidden="1" customHeight="1">
      <c r="A245" s="34" t="s">
        <v>67</v>
      </c>
      <c r="B245" s="34" t="s">
        <v>3400</v>
      </c>
      <c r="C245" s="34" t="s">
        <v>399</v>
      </c>
      <c r="D245" s="35" t="s">
        <v>107</v>
      </c>
      <c r="E245" s="35" t="s">
        <v>107</v>
      </c>
      <c r="F245" s="35" t="s">
        <v>107</v>
      </c>
      <c r="G245" s="35">
        <v>1</v>
      </c>
      <c r="H245" s="35">
        <v>1</v>
      </c>
    </row>
    <row r="246" spans="1:14" ht="15" hidden="1" customHeight="1">
      <c r="A246" s="34" t="s">
        <v>67</v>
      </c>
      <c r="B246" s="34" t="s">
        <v>3401</v>
      </c>
      <c r="C246" s="34" t="s">
        <v>421</v>
      </c>
      <c r="D246" s="35" t="s">
        <v>107</v>
      </c>
      <c r="E246" s="35" t="s">
        <v>107</v>
      </c>
      <c r="F246" s="35" t="s">
        <v>107</v>
      </c>
      <c r="G246" s="35">
        <v>1</v>
      </c>
      <c r="H246" s="35">
        <v>1.1000000000000001</v>
      </c>
      <c r="I246" s="35" t="s">
        <v>2126</v>
      </c>
      <c r="K246" s="36" t="s">
        <v>2126</v>
      </c>
    </row>
    <row r="247" spans="1:14" ht="15" hidden="1" customHeight="1">
      <c r="A247" s="34" t="s">
        <v>67</v>
      </c>
      <c r="B247" s="34" t="s">
        <v>3402</v>
      </c>
      <c r="C247" s="34" t="s">
        <v>484</v>
      </c>
      <c r="D247" s="35">
        <v>12</v>
      </c>
      <c r="E247" s="35">
        <v>12.4</v>
      </c>
      <c r="F247" s="35">
        <v>12.4</v>
      </c>
      <c r="G247" s="35">
        <v>12.5</v>
      </c>
      <c r="H247" s="35">
        <v>12.8</v>
      </c>
      <c r="I247" s="35" t="s">
        <v>465</v>
      </c>
      <c r="K247" s="36" t="s">
        <v>465</v>
      </c>
      <c r="M247" s="34" t="s">
        <v>465</v>
      </c>
      <c r="N247" s="34" t="s">
        <v>3403</v>
      </c>
    </row>
    <row r="248" spans="1:14" ht="15" hidden="1" customHeight="1">
      <c r="A248" s="34" t="s">
        <v>67</v>
      </c>
      <c r="B248" s="34" t="s">
        <v>3404</v>
      </c>
      <c r="C248" s="34" t="s">
        <v>403</v>
      </c>
      <c r="D248" s="35" t="s">
        <v>107</v>
      </c>
      <c r="E248" s="35" t="s">
        <v>107</v>
      </c>
      <c r="F248" s="35" t="s">
        <v>107</v>
      </c>
      <c r="G248" s="35">
        <v>1.1000000000000001</v>
      </c>
      <c r="H248" s="35">
        <v>1.1000000000000001</v>
      </c>
      <c r="I248" s="35" t="s">
        <v>424</v>
      </c>
    </row>
    <row r="249" spans="1:14" ht="15" hidden="1" customHeight="1">
      <c r="A249" s="34" t="s">
        <v>67</v>
      </c>
      <c r="B249" s="34" t="s">
        <v>3405</v>
      </c>
      <c r="C249" s="34" t="s">
        <v>399</v>
      </c>
      <c r="D249" s="35" t="s">
        <v>107</v>
      </c>
      <c r="E249" s="35" t="s">
        <v>107</v>
      </c>
      <c r="F249" s="35" t="s">
        <v>107</v>
      </c>
      <c r="G249" s="35">
        <v>1</v>
      </c>
      <c r="H249" s="35">
        <v>0.9</v>
      </c>
      <c r="J249" s="35" t="s">
        <v>3081</v>
      </c>
    </row>
    <row r="250" spans="1:14" ht="15" hidden="1" customHeight="1">
      <c r="A250" s="34" t="s">
        <v>67</v>
      </c>
      <c r="B250" s="34" t="s">
        <v>3406</v>
      </c>
      <c r="C250" s="34" t="s">
        <v>399</v>
      </c>
      <c r="D250" s="35" t="s">
        <v>107</v>
      </c>
      <c r="E250" s="35" t="s">
        <v>107</v>
      </c>
      <c r="F250" s="35" t="s">
        <v>107</v>
      </c>
      <c r="G250" s="35">
        <v>1</v>
      </c>
      <c r="H250" s="35" t="s">
        <v>2989</v>
      </c>
      <c r="K250" s="36" t="s">
        <v>424</v>
      </c>
    </row>
    <row r="251" spans="1:14" ht="15" hidden="1" customHeight="1">
      <c r="A251" s="34" t="s">
        <v>67</v>
      </c>
      <c r="B251" s="34" t="s">
        <v>3407</v>
      </c>
      <c r="C251" s="34" t="s">
        <v>419</v>
      </c>
      <c r="D251" s="35" t="s">
        <v>107</v>
      </c>
      <c r="E251" s="35" t="s">
        <v>107</v>
      </c>
      <c r="F251" s="35" t="s">
        <v>107</v>
      </c>
      <c r="G251" s="35">
        <v>1</v>
      </c>
      <c r="H251" s="35">
        <v>1.1000000000000001</v>
      </c>
      <c r="K251" s="36" t="s">
        <v>3369</v>
      </c>
    </row>
    <row r="252" spans="1:14" ht="15" hidden="1" customHeight="1">
      <c r="A252" s="34" t="s">
        <v>67</v>
      </c>
      <c r="B252" s="34" t="s">
        <v>3408</v>
      </c>
      <c r="C252" s="34" t="s">
        <v>475</v>
      </c>
      <c r="D252" s="35" t="s">
        <v>107</v>
      </c>
      <c r="E252" s="35" t="s">
        <v>107</v>
      </c>
      <c r="F252" s="35" t="s">
        <v>107</v>
      </c>
      <c r="G252" s="35">
        <v>1</v>
      </c>
      <c r="H252" s="35">
        <v>1.2</v>
      </c>
    </row>
    <row r="253" spans="1:14" ht="15" hidden="1" customHeight="1">
      <c r="A253" s="34" t="s">
        <v>67</v>
      </c>
      <c r="B253" s="34" t="s">
        <v>3409</v>
      </c>
      <c r="C253" s="34" t="s">
        <v>439</v>
      </c>
      <c r="D253" s="35" t="s">
        <v>107</v>
      </c>
      <c r="E253" s="35" t="s">
        <v>107</v>
      </c>
      <c r="F253" s="35" t="s">
        <v>107</v>
      </c>
      <c r="G253" s="35">
        <v>1.2</v>
      </c>
      <c r="H253" s="35">
        <v>1</v>
      </c>
      <c r="I253" s="35" t="s">
        <v>465</v>
      </c>
    </row>
    <row r="254" spans="1:14" ht="15" hidden="1" customHeight="1">
      <c r="A254" s="34" t="s">
        <v>67</v>
      </c>
      <c r="B254" s="34" t="s">
        <v>3410</v>
      </c>
      <c r="C254" s="34" t="s">
        <v>435</v>
      </c>
      <c r="D254" s="35" t="s">
        <v>107</v>
      </c>
      <c r="E254" s="35" t="s">
        <v>107</v>
      </c>
      <c r="F254" s="35" t="s">
        <v>107</v>
      </c>
      <c r="G254" s="35">
        <v>1</v>
      </c>
      <c r="H254" s="35">
        <v>1</v>
      </c>
    </row>
    <row r="255" spans="1:14" ht="15" hidden="1" customHeight="1">
      <c r="A255" s="34" t="s">
        <v>67</v>
      </c>
      <c r="B255" s="34" t="s">
        <v>3411</v>
      </c>
      <c r="C255" s="34" t="s">
        <v>389</v>
      </c>
      <c r="D255" s="35" t="s">
        <v>107</v>
      </c>
      <c r="E255" s="35" t="s">
        <v>107</v>
      </c>
      <c r="F255" s="35" t="s">
        <v>107</v>
      </c>
      <c r="G255" s="35" t="s">
        <v>107</v>
      </c>
      <c r="H255" s="35">
        <v>1</v>
      </c>
    </row>
    <row r="256" spans="1:14" ht="15" hidden="1" customHeight="1">
      <c r="A256" s="34" t="s">
        <v>67</v>
      </c>
      <c r="B256" s="34" t="s">
        <v>3412</v>
      </c>
      <c r="C256" s="34" t="s">
        <v>399</v>
      </c>
      <c r="D256" s="35" t="s">
        <v>107</v>
      </c>
      <c r="E256" s="35" t="s">
        <v>107</v>
      </c>
      <c r="F256" s="35" t="s">
        <v>107</v>
      </c>
      <c r="G256" s="35" t="s">
        <v>107</v>
      </c>
      <c r="H256" s="35">
        <v>1.8</v>
      </c>
      <c r="I256" s="35" t="s">
        <v>3413</v>
      </c>
    </row>
    <row r="257" spans="1:15" ht="15" hidden="1" customHeight="1">
      <c r="A257" s="34" t="s">
        <v>67</v>
      </c>
      <c r="B257" s="34" t="s">
        <v>3414</v>
      </c>
      <c r="C257" s="34" t="s">
        <v>435</v>
      </c>
      <c r="D257" s="35" t="s">
        <v>107</v>
      </c>
      <c r="E257" s="35" t="s">
        <v>107</v>
      </c>
      <c r="F257" s="35" t="s">
        <v>107</v>
      </c>
      <c r="G257" s="35" t="s">
        <v>107</v>
      </c>
      <c r="H257" s="35">
        <v>1</v>
      </c>
    </row>
    <row r="258" spans="1:15" ht="15" hidden="1" customHeight="1">
      <c r="A258" s="34" t="s">
        <v>67</v>
      </c>
      <c r="B258" s="34" t="s">
        <v>3415</v>
      </c>
      <c r="C258" s="34" t="s">
        <v>419</v>
      </c>
      <c r="D258" s="35">
        <v>6</v>
      </c>
      <c r="E258" s="35">
        <v>7</v>
      </c>
      <c r="F258" s="35">
        <v>7.3</v>
      </c>
      <c r="G258" s="35">
        <v>7.7</v>
      </c>
      <c r="H258" s="35">
        <v>8.3000000000000007</v>
      </c>
      <c r="I258" s="35" t="s">
        <v>465</v>
      </c>
      <c r="K258" s="36" t="s">
        <v>3416</v>
      </c>
      <c r="M258" s="34" t="s">
        <v>465</v>
      </c>
      <c r="N258" s="34" t="s">
        <v>465</v>
      </c>
    </row>
    <row r="259" spans="1:15" ht="15" hidden="1" customHeight="1">
      <c r="A259" s="34" t="s">
        <v>67</v>
      </c>
      <c r="B259" s="34" t="s">
        <v>3417</v>
      </c>
      <c r="C259" s="34" t="s">
        <v>435</v>
      </c>
      <c r="D259" s="35" t="s">
        <v>107</v>
      </c>
      <c r="E259" s="35" t="s">
        <v>107</v>
      </c>
      <c r="F259" s="35" t="s">
        <v>107</v>
      </c>
      <c r="G259" s="35" t="s">
        <v>107</v>
      </c>
      <c r="H259" s="35">
        <v>1.1000000000000001</v>
      </c>
      <c r="I259" s="35" t="s">
        <v>465</v>
      </c>
    </row>
    <row r="260" spans="1:15" ht="15" hidden="1" customHeight="1">
      <c r="A260" s="34" t="s">
        <v>67</v>
      </c>
      <c r="B260" s="34" t="s">
        <v>3418</v>
      </c>
      <c r="C260" s="34" t="s">
        <v>664</v>
      </c>
      <c r="D260" s="35">
        <v>1.3</v>
      </c>
      <c r="E260" s="35" t="s">
        <v>2988</v>
      </c>
      <c r="F260" s="35">
        <v>1.3</v>
      </c>
      <c r="G260" s="35">
        <v>1.5</v>
      </c>
      <c r="H260" s="35">
        <v>1.3</v>
      </c>
      <c r="I260" s="35" t="s">
        <v>3419</v>
      </c>
      <c r="K260" s="36" t="s">
        <v>537</v>
      </c>
      <c r="M260" s="34" t="s">
        <v>465</v>
      </c>
    </row>
    <row r="261" spans="1:15" ht="15" hidden="1" customHeight="1">
      <c r="A261" s="34" t="s">
        <v>67</v>
      </c>
      <c r="B261" s="34" t="s">
        <v>3420</v>
      </c>
      <c r="C261" s="34" t="s">
        <v>399</v>
      </c>
      <c r="D261" s="35">
        <v>2.9</v>
      </c>
      <c r="E261" s="35">
        <v>3.2</v>
      </c>
      <c r="F261" s="35">
        <v>3.4</v>
      </c>
      <c r="G261" s="35">
        <v>3.6</v>
      </c>
      <c r="H261" s="35">
        <v>3.7</v>
      </c>
      <c r="I261" s="35" t="s">
        <v>3421</v>
      </c>
      <c r="K261" s="36" t="s">
        <v>3422</v>
      </c>
      <c r="M261" s="34" t="s">
        <v>3423</v>
      </c>
      <c r="N261" s="34" t="s">
        <v>3424</v>
      </c>
      <c r="O261" s="34" t="s">
        <v>2995</v>
      </c>
    </row>
    <row r="262" spans="1:15" ht="15" hidden="1" customHeight="1">
      <c r="A262" s="34" t="s">
        <v>67</v>
      </c>
      <c r="B262" s="34" t="s">
        <v>3425</v>
      </c>
      <c r="C262" s="34" t="s">
        <v>399</v>
      </c>
      <c r="D262" s="35">
        <v>1.8</v>
      </c>
      <c r="E262" s="35">
        <v>2.1</v>
      </c>
      <c r="F262" s="35">
        <v>1.9</v>
      </c>
      <c r="G262" s="35">
        <v>2.1</v>
      </c>
      <c r="H262" s="35">
        <v>2</v>
      </c>
      <c r="I262" s="35" t="s">
        <v>465</v>
      </c>
      <c r="K262" s="36" t="s">
        <v>3426</v>
      </c>
      <c r="M262" s="34" t="s">
        <v>3427</v>
      </c>
      <c r="N262" s="34" t="s">
        <v>465</v>
      </c>
      <c r="O262" s="34" t="s">
        <v>2995</v>
      </c>
    </row>
    <row r="263" spans="1:15" ht="15" hidden="1" customHeight="1">
      <c r="A263" s="34" t="s">
        <v>67</v>
      </c>
      <c r="B263" s="34" t="s">
        <v>3428</v>
      </c>
      <c r="C263" s="34" t="s">
        <v>435</v>
      </c>
      <c r="D263" s="35">
        <v>2</v>
      </c>
      <c r="E263" s="35">
        <v>2.4</v>
      </c>
      <c r="F263" s="35">
        <v>2.4</v>
      </c>
      <c r="G263" s="35">
        <v>2.2999999999999998</v>
      </c>
      <c r="H263" s="35">
        <v>2.6</v>
      </c>
      <c r="I263" s="35" t="s">
        <v>465</v>
      </c>
      <c r="K263" s="36" t="s">
        <v>465</v>
      </c>
      <c r="L263" s="34" t="s">
        <v>3034</v>
      </c>
      <c r="M263" s="34" t="s">
        <v>3429</v>
      </c>
      <c r="N263" s="34" t="s">
        <v>3430</v>
      </c>
    </row>
    <row r="264" spans="1:15" ht="15" hidden="1" customHeight="1">
      <c r="A264" s="34" t="s">
        <v>67</v>
      </c>
      <c r="B264" s="34" t="s">
        <v>3431</v>
      </c>
      <c r="C264" s="34" t="s">
        <v>435</v>
      </c>
      <c r="D264" s="35">
        <v>1.9</v>
      </c>
      <c r="E264" s="35">
        <v>1.8</v>
      </c>
      <c r="F264" s="35">
        <v>1.8</v>
      </c>
      <c r="G264" s="35">
        <v>1.9</v>
      </c>
      <c r="H264" s="35">
        <v>1.8</v>
      </c>
      <c r="L264" s="34" t="s">
        <v>3034</v>
      </c>
      <c r="M264" s="34" t="s">
        <v>465</v>
      </c>
    </row>
    <row r="265" spans="1:15" ht="15" hidden="1" customHeight="1">
      <c r="A265" s="34" t="s">
        <v>67</v>
      </c>
      <c r="B265" s="34" t="s">
        <v>3432</v>
      </c>
      <c r="C265" s="34" t="s">
        <v>432</v>
      </c>
      <c r="D265" s="35">
        <v>3</v>
      </c>
      <c r="E265" s="35">
        <v>3.4</v>
      </c>
      <c r="F265" s="35">
        <v>3.5</v>
      </c>
      <c r="G265" s="35">
        <v>2.6</v>
      </c>
      <c r="H265" s="35">
        <v>3.5</v>
      </c>
      <c r="I265" s="35" t="s">
        <v>465</v>
      </c>
      <c r="K265" s="36" t="s">
        <v>465</v>
      </c>
      <c r="L265" s="34" t="s">
        <v>434</v>
      </c>
      <c r="M265" s="34" t="s">
        <v>465</v>
      </c>
      <c r="N265" s="34" t="s">
        <v>3403</v>
      </c>
    </row>
    <row r="266" spans="1:15" ht="15" hidden="1" customHeight="1">
      <c r="A266" s="34" t="s">
        <v>67</v>
      </c>
      <c r="B266" s="34" t="s">
        <v>3433</v>
      </c>
      <c r="C266" s="34" t="s">
        <v>435</v>
      </c>
      <c r="D266" s="35">
        <v>1.2</v>
      </c>
      <c r="E266" s="35">
        <v>1.3</v>
      </c>
      <c r="F266" s="35">
        <v>1.3</v>
      </c>
      <c r="G266" s="35">
        <v>1.5</v>
      </c>
      <c r="H266" s="35">
        <v>1.3</v>
      </c>
      <c r="K266" s="36" t="s">
        <v>465</v>
      </c>
      <c r="L266" s="34" t="s">
        <v>3034</v>
      </c>
      <c r="M266" s="34" t="s">
        <v>465</v>
      </c>
      <c r="N266" s="34" t="s">
        <v>465</v>
      </c>
    </row>
    <row r="267" spans="1:15" ht="15" hidden="1" customHeight="1">
      <c r="A267" s="34" t="s">
        <v>67</v>
      </c>
      <c r="B267" s="34" t="s">
        <v>3434</v>
      </c>
      <c r="C267" s="34" t="s">
        <v>439</v>
      </c>
      <c r="D267" s="35">
        <v>4.9000000000000004</v>
      </c>
      <c r="E267" s="35">
        <v>5.6</v>
      </c>
      <c r="F267" s="35">
        <v>5.9</v>
      </c>
      <c r="G267" s="35">
        <v>6.1</v>
      </c>
      <c r="H267" s="35">
        <v>6.2</v>
      </c>
      <c r="I267" s="35" t="s">
        <v>465</v>
      </c>
      <c r="K267" s="36" t="s">
        <v>3145</v>
      </c>
      <c r="M267" s="34" t="s">
        <v>465</v>
      </c>
      <c r="N267" s="34" t="s">
        <v>465</v>
      </c>
      <c r="O267" s="34" t="s">
        <v>2995</v>
      </c>
    </row>
    <row r="268" spans="1:15" ht="15" hidden="1" customHeight="1">
      <c r="A268" s="34" t="s">
        <v>67</v>
      </c>
      <c r="B268" s="34" t="s">
        <v>3435</v>
      </c>
      <c r="C268" s="34" t="s">
        <v>484</v>
      </c>
      <c r="D268" s="35">
        <v>4.0999999999999996</v>
      </c>
      <c r="E268" s="35">
        <v>4.2</v>
      </c>
      <c r="F268" s="35">
        <v>4.4000000000000004</v>
      </c>
      <c r="G268" s="35">
        <v>4.0999999999999996</v>
      </c>
      <c r="H268" s="35">
        <v>4.0999999999999996</v>
      </c>
      <c r="I268" s="35" t="s">
        <v>465</v>
      </c>
      <c r="K268" s="36" t="s">
        <v>465</v>
      </c>
      <c r="M268" s="34" t="s">
        <v>465</v>
      </c>
      <c r="N268" s="34" t="s">
        <v>465</v>
      </c>
    </row>
    <row r="269" spans="1:15" ht="15" hidden="1" customHeight="1">
      <c r="A269" s="34" t="s">
        <v>67</v>
      </c>
      <c r="B269" s="34" t="s">
        <v>3436</v>
      </c>
      <c r="C269" s="34" t="s">
        <v>399</v>
      </c>
      <c r="D269" s="35">
        <v>1</v>
      </c>
      <c r="E269" s="35" t="s">
        <v>2988</v>
      </c>
      <c r="F269" s="35" t="s">
        <v>2988</v>
      </c>
      <c r="G269" s="35" t="s">
        <v>2988</v>
      </c>
      <c r="H269" s="35" t="s">
        <v>2989</v>
      </c>
      <c r="O269" s="34" t="s">
        <v>2995</v>
      </c>
    </row>
    <row r="270" spans="1:15" ht="15" hidden="1" customHeight="1">
      <c r="A270" s="34" t="s">
        <v>67</v>
      </c>
      <c r="B270" s="34" t="s">
        <v>3437</v>
      </c>
      <c r="C270" s="34" t="s">
        <v>594</v>
      </c>
      <c r="D270" s="35">
        <v>1</v>
      </c>
      <c r="E270" s="35">
        <v>1.1000000000000001</v>
      </c>
      <c r="F270" s="35">
        <v>1.1000000000000001</v>
      </c>
      <c r="G270" s="35">
        <v>1.5</v>
      </c>
      <c r="H270" s="35">
        <v>1.2</v>
      </c>
    </row>
    <row r="271" spans="1:15" ht="15" hidden="1" customHeight="1">
      <c r="A271" s="34" t="s">
        <v>67</v>
      </c>
      <c r="B271" s="34" t="s">
        <v>3438</v>
      </c>
      <c r="C271" s="34" t="s">
        <v>399</v>
      </c>
      <c r="D271" s="35">
        <v>1.7</v>
      </c>
      <c r="E271" s="35">
        <v>1.8</v>
      </c>
      <c r="F271" s="35">
        <v>2.2000000000000002</v>
      </c>
      <c r="G271" s="35">
        <v>2.1</v>
      </c>
      <c r="H271" s="35">
        <v>2</v>
      </c>
      <c r="K271" s="36" t="s">
        <v>3145</v>
      </c>
      <c r="M271" s="34" t="s">
        <v>465</v>
      </c>
      <c r="N271" s="34" t="s">
        <v>465</v>
      </c>
      <c r="O271" s="34" t="s">
        <v>2995</v>
      </c>
    </row>
    <row r="272" spans="1:15" ht="15" hidden="1" customHeight="1">
      <c r="A272" s="34" t="s">
        <v>67</v>
      </c>
      <c r="B272" s="34" t="s">
        <v>3439</v>
      </c>
      <c r="C272" s="34" t="s">
        <v>399</v>
      </c>
      <c r="D272" s="35">
        <v>1.9</v>
      </c>
      <c r="E272" s="35">
        <v>1.9</v>
      </c>
      <c r="F272" s="35">
        <v>1.8</v>
      </c>
      <c r="G272" s="35">
        <v>1.9</v>
      </c>
      <c r="H272" s="35">
        <v>2</v>
      </c>
      <c r="I272" s="35" t="s">
        <v>3145</v>
      </c>
      <c r="M272" s="34" t="s">
        <v>465</v>
      </c>
      <c r="N272" s="34" t="s">
        <v>3430</v>
      </c>
    </row>
    <row r="273" spans="1:15" ht="15" hidden="1" customHeight="1">
      <c r="A273" s="34" t="s">
        <v>67</v>
      </c>
      <c r="B273" s="34" t="s">
        <v>3440</v>
      </c>
      <c r="C273" s="34" t="s">
        <v>400</v>
      </c>
      <c r="D273" s="35">
        <v>1.1000000000000001</v>
      </c>
      <c r="E273" s="35">
        <v>1.2</v>
      </c>
      <c r="F273" s="35">
        <v>1.1000000000000001</v>
      </c>
      <c r="G273" s="35" t="s">
        <v>2997</v>
      </c>
      <c r="H273" s="35">
        <v>1.1000000000000001</v>
      </c>
      <c r="J273" s="35" t="s">
        <v>3441</v>
      </c>
      <c r="K273" s="36" t="s">
        <v>465</v>
      </c>
      <c r="L273" s="34" t="s">
        <v>3250</v>
      </c>
      <c r="M273" s="34" t="s">
        <v>465</v>
      </c>
      <c r="N273" s="34" t="s">
        <v>465</v>
      </c>
    </row>
    <row r="274" spans="1:15" ht="15" hidden="1" customHeight="1">
      <c r="A274" s="34" t="s">
        <v>67</v>
      </c>
      <c r="B274" s="34" t="s">
        <v>3442</v>
      </c>
      <c r="C274" s="34" t="s">
        <v>399</v>
      </c>
      <c r="D274" s="35">
        <v>2</v>
      </c>
      <c r="E274" s="35">
        <v>2.1</v>
      </c>
      <c r="F274" s="35">
        <v>2.2999999999999998</v>
      </c>
      <c r="G274" s="35">
        <v>2.4</v>
      </c>
      <c r="H274" s="35">
        <v>2.5</v>
      </c>
      <c r="I274" s="35" t="s">
        <v>465</v>
      </c>
      <c r="K274" s="36" t="s">
        <v>465</v>
      </c>
      <c r="M274" s="34" t="s">
        <v>465</v>
      </c>
      <c r="N274" s="34" t="s">
        <v>465</v>
      </c>
      <c r="O274" s="34" t="s">
        <v>2995</v>
      </c>
    </row>
    <row r="275" spans="1:15" ht="15" hidden="1" customHeight="1">
      <c r="A275" s="34" t="s">
        <v>67</v>
      </c>
      <c r="B275" s="34" t="s">
        <v>3443</v>
      </c>
      <c r="C275" s="34" t="s">
        <v>477</v>
      </c>
      <c r="D275" s="35">
        <v>1</v>
      </c>
      <c r="E275" s="35">
        <v>1.2</v>
      </c>
      <c r="F275" s="35">
        <v>1.3</v>
      </c>
      <c r="G275" s="35">
        <v>1.3</v>
      </c>
      <c r="H275" s="35">
        <v>1.1000000000000001</v>
      </c>
      <c r="I275" s="35" t="s">
        <v>465</v>
      </c>
      <c r="K275" s="36" t="s">
        <v>465</v>
      </c>
      <c r="M275" s="34" t="s">
        <v>465</v>
      </c>
      <c r="N275" s="34" t="s">
        <v>465</v>
      </c>
    </row>
    <row r="276" spans="1:15" ht="15" hidden="1" customHeight="1">
      <c r="A276" s="34" t="s">
        <v>67</v>
      </c>
      <c r="B276" s="34" t="s">
        <v>3444</v>
      </c>
      <c r="C276" s="34" t="s">
        <v>399</v>
      </c>
      <c r="D276" s="35">
        <v>2.4</v>
      </c>
      <c r="E276" s="35">
        <v>2.2999999999999998</v>
      </c>
      <c r="F276" s="35">
        <v>2.4</v>
      </c>
      <c r="G276" s="35">
        <v>2.5</v>
      </c>
      <c r="H276" s="35">
        <v>2.4</v>
      </c>
      <c r="I276" s="35" t="s">
        <v>424</v>
      </c>
      <c r="M276" s="34" t="s">
        <v>465</v>
      </c>
      <c r="N276" s="34" t="s">
        <v>465</v>
      </c>
    </row>
    <row r="277" spans="1:15" ht="15" hidden="1" customHeight="1">
      <c r="A277" s="34" t="s">
        <v>67</v>
      </c>
      <c r="B277" s="34" t="s">
        <v>3445</v>
      </c>
      <c r="C277" s="34" t="s">
        <v>435</v>
      </c>
      <c r="D277" s="35">
        <v>1</v>
      </c>
      <c r="E277" s="35">
        <v>1.3</v>
      </c>
      <c r="F277" s="35">
        <v>1.7</v>
      </c>
      <c r="G277" s="35">
        <v>1.4</v>
      </c>
      <c r="H277" s="35">
        <v>1.4</v>
      </c>
      <c r="I277" s="35" t="s">
        <v>465</v>
      </c>
      <c r="K277" s="36" t="s">
        <v>465</v>
      </c>
      <c r="L277" s="34" t="s">
        <v>3034</v>
      </c>
      <c r="M277" s="34" t="s">
        <v>465</v>
      </c>
    </row>
    <row r="278" spans="1:15" ht="15" hidden="1" customHeight="1">
      <c r="A278" s="34" t="s">
        <v>67</v>
      </c>
      <c r="B278" s="34" t="s">
        <v>3446</v>
      </c>
      <c r="C278" s="34" t="s">
        <v>477</v>
      </c>
      <c r="D278" s="35">
        <v>3.5</v>
      </c>
      <c r="E278" s="35">
        <v>3.4</v>
      </c>
      <c r="F278" s="35">
        <v>3.3</v>
      </c>
      <c r="G278" s="35">
        <v>3.4</v>
      </c>
      <c r="H278" s="35">
        <v>3.5</v>
      </c>
      <c r="I278" s="35" t="s">
        <v>465</v>
      </c>
      <c r="K278" s="36" t="s">
        <v>465</v>
      </c>
      <c r="N278" s="34" t="s">
        <v>465</v>
      </c>
    </row>
    <row r="279" spans="1:15" ht="15" hidden="1" customHeight="1">
      <c r="A279" s="34" t="s">
        <v>67</v>
      </c>
      <c r="B279" s="34" t="s">
        <v>3447</v>
      </c>
      <c r="C279" s="34" t="s">
        <v>399</v>
      </c>
      <c r="D279" s="35">
        <v>3.7</v>
      </c>
      <c r="E279" s="35">
        <v>3.7</v>
      </c>
      <c r="F279" s="35">
        <v>3.9</v>
      </c>
      <c r="G279" s="35">
        <v>4</v>
      </c>
      <c r="H279" s="35">
        <v>4</v>
      </c>
      <c r="M279" s="34" t="s">
        <v>465</v>
      </c>
      <c r="N279" s="34" t="s">
        <v>465</v>
      </c>
    </row>
    <row r="280" spans="1:15" ht="15" hidden="1" customHeight="1">
      <c r="A280" s="34" t="s">
        <v>67</v>
      </c>
      <c r="B280" s="34" t="s">
        <v>3448</v>
      </c>
      <c r="C280" s="34" t="s">
        <v>435</v>
      </c>
      <c r="D280" s="35">
        <v>2.5</v>
      </c>
      <c r="E280" s="35">
        <v>2.7</v>
      </c>
      <c r="F280" s="35">
        <v>2.8</v>
      </c>
      <c r="G280" s="35">
        <v>3</v>
      </c>
      <c r="H280" s="35">
        <v>3.1</v>
      </c>
      <c r="I280" s="35" t="s">
        <v>3430</v>
      </c>
      <c r="K280" s="36" t="s">
        <v>3449</v>
      </c>
      <c r="L280" s="34" t="s">
        <v>3034</v>
      </c>
      <c r="M280" s="34" t="s">
        <v>3145</v>
      </c>
      <c r="N280" s="34" t="s">
        <v>3430</v>
      </c>
    </row>
    <row r="281" spans="1:15" ht="15" hidden="1" customHeight="1">
      <c r="A281" s="34" t="s">
        <v>67</v>
      </c>
      <c r="B281" s="34" t="s">
        <v>3450</v>
      </c>
      <c r="C281" s="34" t="s">
        <v>435</v>
      </c>
      <c r="D281" s="35">
        <v>2.2999999999999998</v>
      </c>
      <c r="E281" s="35">
        <v>2.6</v>
      </c>
      <c r="F281" s="35">
        <v>3.3</v>
      </c>
      <c r="G281" s="35">
        <v>2.8</v>
      </c>
      <c r="H281" s="35">
        <v>2.9</v>
      </c>
      <c r="I281" s="35" t="s">
        <v>3451</v>
      </c>
      <c r="K281" s="36" t="s">
        <v>3452</v>
      </c>
      <c r="L281" s="34" t="s">
        <v>3034</v>
      </c>
      <c r="M281" s="34" t="s">
        <v>3453</v>
      </c>
      <c r="N281" s="34" t="s">
        <v>3419</v>
      </c>
    </row>
    <row r="282" spans="1:15" ht="15" hidden="1" customHeight="1">
      <c r="A282" s="34" t="s">
        <v>67</v>
      </c>
      <c r="B282" s="34" t="s">
        <v>3454</v>
      </c>
      <c r="C282" s="34" t="s">
        <v>399</v>
      </c>
      <c r="D282" s="35">
        <v>2.2999999999999998</v>
      </c>
      <c r="E282" s="35">
        <v>2.5</v>
      </c>
      <c r="F282" s="35">
        <v>2.7</v>
      </c>
      <c r="G282" s="35">
        <v>2.6</v>
      </c>
      <c r="H282" s="35">
        <v>2.8</v>
      </c>
      <c r="K282" s="36" t="s">
        <v>424</v>
      </c>
      <c r="L282" s="34" t="s">
        <v>3455</v>
      </c>
      <c r="M282" s="34" t="s">
        <v>3430</v>
      </c>
      <c r="N282" s="34" t="s">
        <v>3430</v>
      </c>
    </row>
    <row r="283" spans="1:15" ht="15" hidden="1" customHeight="1">
      <c r="A283" s="34" t="s">
        <v>67</v>
      </c>
      <c r="B283" s="34" t="s">
        <v>3456</v>
      </c>
      <c r="C283" s="34" t="s">
        <v>435</v>
      </c>
      <c r="D283" s="35">
        <v>1.5</v>
      </c>
      <c r="E283" s="35">
        <v>1.9</v>
      </c>
      <c r="F283" s="35">
        <v>2.2000000000000002</v>
      </c>
      <c r="G283" s="35">
        <v>2.2999999999999998</v>
      </c>
      <c r="H283" s="35">
        <v>2.4</v>
      </c>
      <c r="I283" s="35" t="s">
        <v>3004</v>
      </c>
      <c r="K283" s="36" t="s">
        <v>3004</v>
      </c>
      <c r="M283" s="34" t="s">
        <v>3004</v>
      </c>
      <c r="N283" s="34" t="s">
        <v>3457</v>
      </c>
    </row>
    <row r="284" spans="1:15" ht="15" hidden="1" customHeight="1">
      <c r="A284" s="34" t="s">
        <v>67</v>
      </c>
      <c r="B284" s="34" t="s">
        <v>3458</v>
      </c>
      <c r="C284" s="34" t="s">
        <v>399</v>
      </c>
      <c r="D284" s="35">
        <v>1.7</v>
      </c>
      <c r="E284" s="35">
        <v>1.8</v>
      </c>
      <c r="F284" s="35">
        <v>1.9</v>
      </c>
      <c r="G284" s="35">
        <v>1.8</v>
      </c>
      <c r="H284" s="35">
        <v>1.9</v>
      </c>
      <c r="I284" s="35" t="s">
        <v>3430</v>
      </c>
      <c r="K284" s="36" t="s">
        <v>3451</v>
      </c>
      <c r="M284" s="34" t="s">
        <v>3459</v>
      </c>
      <c r="N284" s="34" t="s">
        <v>3460</v>
      </c>
      <c r="O284" s="34" t="s">
        <v>2995</v>
      </c>
    </row>
    <row r="285" spans="1:15" ht="15" hidden="1" customHeight="1">
      <c r="A285" s="34" t="s">
        <v>67</v>
      </c>
      <c r="B285" s="34" t="s">
        <v>3461</v>
      </c>
      <c r="C285" s="34" t="s">
        <v>435</v>
      </c>
      <c r="D285" s="35">
        <v>1.1000000000000001</v>
      </c>
      <c r="E285" s="35">
        <v>1.4</v>
      </c>
      <c r="F285" s="35">
        <v>1.8</v>
      </c>
      <c r="G285" s="35">
        <v>2</v>
      </c>
      <c r="H285" s="35">
        <v>2.1</v>
      </c>
      <c r="I285" s="35" t="s">
        <v>465</v>
      </c>
      <c r="K285" s="36" t="s">
        <v>465</v>
      </c>
      <c r="L285" s="34" t="s">
        <v>2143</v>
      </c>
      <c r="M285" s="34" t="s">
        <v>465</v>
      </c>
      <c r="N285" s="34" t="s">
        <v>465</v>
      </c>
    </row>
    <row r="286" spans="1:15" ht="15" hidden="1" customHeight="1">
      <c r="A286" s="34" t="s">
        <v>67</v>
      </c>
      <c r="B286" s="34" t="s">
        <v>3462</v>
      </c>
      <c r="C286" s="34" t="s">
        <v>419</v>
      </c>
      <c r="D286" s="35">
        <v>1.8</v>
      </c>
      <c r="E286" s="35">
        <v>1.9</v>
      </c>
      <c r="F286" s="35">
        <v>2</v>
      </c>
      <c r="G286" s="35" t="s">
        <v>2997</v>
      </c>
      <c r="H286" s="35" t="s">
        <v>2997</v>
      </c>
      <c r="L286" s="34" t="s">
        <v>3463</v>
      </c>
      <c r="M286" s="34" t="s">
        <v>424</v>
      </c>
      <c r="N286" s="34" t="s">
        <v>3430</v>
      </c>
      <c r="O286" s="34" t="s">
        <v>3464</v>
      </c>
    </row>
    <row r="287" spans="1:15" ht="15" hidden="1" customHeight="1">
      <c r="A287" s="34" t="s">
        <v>67</v>
      </c>
      <c r="B287" s="34" t="s">
        <v>3465</v>
      </c>
      <c r="C287" s="34" t="s">
        <v>419</v>
      </c>
      <c r="D287" s="35" t="s">
        <v>107</v>
      </c>
      <c r="E287" s="35">
        <v>1.1000000000000001</v>
      </c>
      <c r="F287" s="35">
        <v>1.6</v>
      </c>
      <c r="G287" s="35">
        <v>1.9</v>
      </c>
      <c r="H287" s="35">
        <v>2</v>
      </c>
      <c r="M287" s="36" t="s">
        <v>3466</v>
      </c>
      <c r="O287" s="34" t="s">
        <v>3467</v>
      </c>
    </row>
    <row r="288" spans="1:15" ht="15" hidden="1" customHeight="1">
      <c r="A288" s="34" t="s">
        <v>67</v>
      </c>
      <c r="B288" s="34" t="s">
        <v>3468</v>
      </c>
      <c r="C288" s="34" t="s">
        <v>477</v>
      </c>
      <c r="D288" s="35">
        <v>1</v>
      </c>
      <c r="E288" s="35" t="s">
        <v>2988</v>
      </c>
      <c r="F288" s="35">
        <v>1.3</v>
      </c>
      <c r="G288" s="35">
        <v>1.6</v>
      </c>
      <c r="H288" s="35">
        <v>1.6</v>
      </c>
      <c r="L288" s="34" t="s">
        <v>3469</v>
      </c>
      <c r="M288" s="34" t="s">
        <v>465</v>
      </c>
      <c r="O288" s="34" t="s">
        <v>3371</v>
      </c>
    </row>
    <row r="289" spans="1:15" ht="15" hidden="1" customHeight="1">
      <c r="A289" s="34" t="s">
        <v>67</v>
      </c>
      <c r="B289" s="34" t="s">
        <v>3470</v>
      </c>
      <c r="C289" s="34" t="s">
        <v>439</v>
      </c>
      <c r="D289" s="35">
        <v>2.4</v>
      </c>
      <c r="E289" s="35">
        <v>2.2999999999999998</v>
      </c>
      <c r="F289" s="35">
        <v>2.2999999999999998</v>
      </c>
      <c r="G289" s="35">
        <v>2.7</v>
      </c>
      <c r="H289" s="35">
        <v>2.7</v>
      </c>
      <c r="I289" s="35" t="s">
        <v>3004</v>
      </c>
      <c r="K289" s="36" t="s">
        <v>465</v>
      </c>
      <c r="M289" s="34" t="s">
        <v>465</v>
      </c>
      <c r="N289" s="34" t="s">
        <v>3430</v>
      </c>
      <c r="O289" s="34" t="s">
        <v>2995</v>
      </c>
    </row>
    <row r="290" spans="1:15" ht="15" hidden="1" customHeight="1">
      <c r="A290" s="34" t="s">
        <v>67</v>
      </c>
      <c r="B290" s="34" t="s">
        <v>3471</v>
      </c>
      <c r="C290" s="34" t="s">
        <v>399</v>
      </c>
      <c r="D290" s="35">
        <v>1.1000000000000001</v>
      </c>
      <c r="E290" s="35">
        <v>1.3</v>
      </c>
      <c r="F290" s="35">
        <v>1.3</v>
      </c>
      <c r="G290" s="35">
        <v>1.7</v>
      </c>
      <c r="H290" s="35">
        <v>1.6</v>
      </c>
      <c r="I290" s="35" t="s">
        <v>456</v>
      </c>
      <c r="K290" s="34" t="s">
        <v>661</v>
      </c>
      <c r="M290" s="34" t="s">
        <v>465</v>
      </c>
      <c r="N290" s="34" t="s">
        <v>3472</v>
      </c>
      <c r="O290" s="34" t="s">
        <v>2995</v>
      </c>
    </row>
    <row r="291" spans="1:15" ht="15" hidden="1" customHeight="1">
      <c r="A291" s="34" t="s">
        <v>67</v>
      </c>
      <c r="B291" s="34" t="s">
        <v>3473</v>
      </c>
      <c r="C291" s="34" t="s">
        <v>439</v>
      </c>
      <c r="D291" s="35">
        <v>4.8</v>
      </c>
      <c r="E291" s="35">
        <v>5.7</v>
      </c>
      <c r="F291" s="35">
        <v>6.4</v>
      </c>
      <c r="G291" s="35">
        <v>7</v>
      </c>
      <c r="H291" s="35">
        <v>7.8</v>
      </c>
      <c r="I291" s="35" t="s">
        <v>465</v>
      </c>
      <c r="K291" s="36" t="s">
        <v>465</v>
      </c>
      <c r="M291" s="34" t="s">
        <v>465</v>
      </c>
      <c r="N291" s="34" t="s">
        <v>465</v>
      </c>
      <c r="O291" s="34" t="s">
        <v>2995</v>
      </c>
    </row>
    <row r="292" spans="1:15" ht="15" hidden="1" customHeight="1">
      <c r="A292" s="34" t="s">
        <v>67</v>
      </c>
      <c r="B292" s="34" t="s">
        <v>3474</v>
      </c>
      <c r="C292" s="34" t="s">
        <v>389</v>
      </c>
      <c r="D292" s="35">
        <v>1.1000000000000001</v>
      </c>
      <c r="E292" s="35">
        <v>1.7</v>
      </c>
      <c r="F292" s="35">
        <v>2.5</v>
      </c>
      <c r="G292" s="35">
        <v>3</v>
      </c>
      <c r="H292" s="35">
        <v>3</v>
      </c>
      <c r="M292" s="34" t="s">
        <v>465</v>
      </c>
      <c r="O292" s="34" t="s">
        <v>2995</v>
      </c>
    </row>
    <row r="293" spans="1:15" ht="15" hidden="1" customHeight="1">
      <c r="A293" s="34" t="s">
        <v>67</v>
      </c>
      <c r="B293" s="34" t="s">
        <v>3475</v>
      </c>
      <c r="C293" s="34" t="s">
        <v>2733</v>
      </c>
      <c r="D293" s="35">
        <v>5.6</v>
      </c>
      <c r="E293" s="35">
        <v>5.8</v>
      </c>
      <c r="F293" s="35">
        <v>5.8</v>
      </c>
      <c r="G293" s="35">
        <v>6</v>
      </c>
      <c r="H293" s="35">
        <v>5.9</v>
      </c>
      <c r="K293" s="36" t="s">
        <v>3416</v>
      </c>
      <c r="M293" s="34" t="s">
        <v>3476</v>
      </c>
      <c r="N293" s="34" t="s">
        <v>3477</v>
      </c>
    </row>
    <row r="294" spans="1:15" ht="15" hidden="1" customHeight="1">
      <c r="A294" s="34" t="s">
        <v>67</v>
      </c>
      <c r="B294" s="34" t="s">
        <v>3478</v>
      </c>
      <c r="C294" s="34" t="s">
        <v>399</v>
      </c>
      <c r="D294" s="35">
        <v>1</v>
      </c>
      <c r="E294" s="35">
        <v>1.1000000000000001</v>
      </c>
      <c r="F294" s="35">
        <v>1.2</v>
      </c>
      <c r="G294" s="35">
        <v>1.5</v>
      </c>
      <c r="H294" s="35">
        <v>2.5</v>
      </c>
      <c r="I294" s="35" t="s">
        <v>424</v>
      </c>
      <c r="J294" s="35" t="s">
        <v>3479</v>
      </c>
      <c r="K294" s="36" t="s">
        <v>3145</v>
      </c>
      <c r="M294" s="34" t="s">
        <v>465</v>
      </c>
      <c r="N294" s="34" t="s">
        <v>465</v>
      </c>
      <c r="O294" s="34" t="s">
        <v>2995</v>
      </c>
    </row>
    <row r="295" spans="1:15" ht="15" hidden="1" customHeight="1">
      <c r="A295" s="34" t="s">
        <v>67</v>
      </c>
      <c r="B295" s="34" t="s">
        <v>3480</v>
      </c>
      <c r="C295" s="34" t="s">
        <v>477</v>
      </c>
      <c r="D295" s="35">
        <v>1.9</v>
      </c>
      <c r="E295" s="35">
        <v>2.8</v>
      </c>
      <c r="F295" s="35">
        <v>3</v>
      </c>
      <c r="G295" s="35">
        <v>2.6</v>
      </c>
      <c r="H295" s="35">
        <v>2.5</v>
      </c>
      <c r="I295" s="35" t="s">
        <v>3472</v>
      </c>
      <c r="K295" s="36" t="s">
        <v>3481</v>
      </c>
      <c r="L295" s="34" t="s">
        <v>3482</v>
      </c>
      <c r="M295" s="34" t="s">
        <v>465</v>
      </c>
      <c r="N295" s="34" t="s">
        <v>3472</v>
      </c>
    </row>
    <row r="296" spans="1:15" ht="15" hidden="1" customHeight="1">
      <c r="A296" s="34" t="s">
        <v>67</v>
      </c>
      <c r="B296" s="34" t="s">
        <v>3483</v>
      </c>
      <c r="C296" s="34" t="s">
        <v>419</v>
      </c>
      <c r="D296" s="35">
        <v>13.9</v>
      </c>
      <c r="E296" s="35">
        <v>14.6</v>
      </c>
      <c r="F296" s="35">
        <v>15.3</v>
      </c>
      <c r="G296" s="35">
        <v>15.9</v>
      </c>
      <c r="H296" s="35">
        <v>16.600000000000001</v>
      </c>
      <c r="I296" s="35" t="s">
        <v>3004</v>
      </c>
      <c r="K296" s="36" t="s">
        <v>2126</v>
      </c>
      <c r="M296" s="34" t="s">
        <v>465</v>
      </c>
      <c r="N296" s="34" t="s">
        <v>465</v>
      </c>
    </row>
    <row r="297" spans="1:15" ht="15" hidden="1" customHeight="1">
      <c r="A297" s="34" t="s">
        <v>67</v>
      </c>
      <c r="B297" s="34" t="s">
        <v>3484</v>
      </c>
      <c r="C297" s="34" t="s">
        <v>403</v>
      </c>
      <c r="D297" s="35">
        <v>3</v>
      </c>
      <c r="E297" s="35">
        <v>3.2</v>
      </c>
      <c r="F297" s="35">
        <v>3.3</v>
      </c>
      <c r="G297" s="35">
        <v>3.4</v>
      </c>
      <c r="H297" s="35">
        <v>3.5</v>
      </c>
      <c r="I297" s="35" t="s">
        <v>465</v>
      </c>
      <c r="K297" s="36" t="s">
        <v>465</v>
      </c>
      <c r="N297" s="34" t="s">
        <v>3485</v>
      </c>
      <c r="O297" s="34" t="s">
        <v>2995</v>
      </c>
    </row>
    <row r="298" spans="1:15" ht="15" hidden="1" customHeight="1">
      <c r="A298" s="34" t="s">
        <v>67</v>
      </c>
      <c r="B298" s="34" t="s">
        <v>3486</v>
      </c>
      <c r="C298" s="34" t="s">
        <v>3487</v>
      </c>
      <c r="D298" s="35">
        <v>3.6</v>
      </c>
      <c r="E298" s="35">
        <v>3.8</v>
      </c>
      <c r="F298" s="35">
        <v>3.9</v>
      </c>
      <c r="G298" s="35" t="s">
        <v>2988</v>
      </c>
      <c r="H298" s="35">
        <v>4.4000000000000004</v>
      </c>
      <c r="I298" s="35" t="s">
        <v>2126</v>
      </c>
      <c r="M298" s="34" t="s">
        <v>2126</v>
      </c>
      <c r="O298" s="34" t="s">
        <v>3488</v>
      </c>
    </row>
    <row r="299" spans="1:15" ht="15" hidden="1" customHeight="1">
      <c r="A299" s="34" t="s">
        <v>67</v>
      </c>
      <c r="B299" s="34" t="s">
        <v>3489</v>
      </c>
      <c r="C299" s="34" t="s">
        <v>477</v>
      </c>
      <c r="D299" s="35">
        <v>2.9</v>
      </c>
      <c r="E299" s="35">
        <v>3.4</v>
      </c>
      <c r="F299" s="35">
        <v>3.4</v>
      </c>
      <c r="G299" s="35">
        <v>3.5</v>
      </c>
      <c r="H299" s="35">
        <v>3.5</v>
      </c>
      <c r="I299" s="35" t="s">
        <v>3004</v>
      </c>
      <c r="K299" s="36" t="s">
        <v>3004</v>
      </c>
      <c r="M299" s="34" t="s">
        <v>3476</v>
      </c>
      <c r="N299" s="34" t="s">
        <v>3457</v>
      </c>
    </row>
    <row r="300" spans="1:15" ht="15" hidden="1" customHeight="1">
      <c r="A300" s="34" t="s">
        <v>67</v>
      </c>
      <c r="B300" s="34" t="s">
        <v>3490</v>
      </c>
      <c r="C300" s="34" t="s">
        <v>399</v>
      </c>
      <c r="D300" s="35">
        <v>3.3</v>
      </c>
      <c r="E300" s="35">
        <v>3.8</v>
      </c>
      <c r="F300" s="35">
        <v>4</v>
      </c>
      <c r="G300" s="35">
        <v>4.5</v>
      </c>
      <c r="H300" s="35">
        <v>4.5</v>
      </c>
      <c r="O300" s="34" t="s">
        <v>2995</v>
      </c>
    </row>
    <row r="301" spans="1:15" ht="15" hidden="1" customHeight="1">
      <c r="A301" s="34" t="s">
        <v>67</v>
      </c>
      <c r="B301" s="34" t="s">
        <v>3491</v>
      </c>
      <c r="C301" s="34" t="s">
        <v>435</v>
      </c>
      <c r="D301" s="35">
        <v>1.2</v>
      </c>
      <c r="E301" s="35">
        <v>1.3</v>
      </c>
      <c r="F301" s="35">
        <v>1.3</v>
      </c>
      <c r="G301" s="35">
        <v>1.4</v>
      </c>
      <c r="H301" s="35">
        <v>1.3</v>
      </c>
    </row>
    <row r="302" spans="1:15" ht="15" hidden="1" customHeight="1">
      <c r="A302" s="34" t="s">
        <v>67</v>
      </c>
      <c r="B302" s="34" t="s">
        <v>3492</v>
      </c>
      <c r="C302" s="34" t="s">
        <v>484</v>
      </c>
      <c r="D302" s="35">
        <v>5</v>
      </c>
      <c r="E302" s="35">
        <v>5.6</v>
      </c>
      <c r="F302" s="35">
        <v>5.9</v>
      </c>
      <c r="G302" s="35">
        <v>6</v>
      </c>
      <c r="H302" s="35">
        <v>6.3</v>
      </c>
      <c r="O302" s="34" t="s">
        <v>2995</v>
      </c>
    </row>
    <row r="303" spans="1:15" ht="15" hidden="1" customHeight="1">
      <c r="A303" s="34" t="s">
        <v>67</v>
      </c>
      <c r="B303" s="34" t="s">
        <v>3493</v>
      </c>
      <c r="C303" s="34" t="s">
        <v>399</v>
      </c>
      <c r="D303" s="35">
        <v>2</v>
      </c>
      <c r="E303" s="35">
        <v>2.2999999999999998</v>
      </c>
      <c r="F303" s="35">
        <v>2.2999999999999998</v>
      </c>
      <c r="G303" s="35">
        <v>2.5</v>
      </c>
      <c r="H303" s="35">
        <v>2.5</v>
      </c>
      <c r="O303" s="34" t="s">
        <v>2995</v>
      </c>
    </row>
    <row r="304" spans="1:15" ht="15" hidden="1" customHeight="1">
      <c r="A304" s="34" t="s">
        <v>67</v>
      </c>
      <c r="B304" s="34" t="s">
        <v>3494</v>
      </c>
      <c r="C304" s="34" t="s">
        <v>399</v>
      </c>
      <c r="D304" s="35">
        <v>1.3</v>
      </c>
      <c r="E304" s="35">
        <v>1.3</v>
      </c>
      <c r="F304" s="35">
        <v>1.3</v>
      </c>
      <c r="G304" s="35">
        <v>4.3</v>
      </c>
      <c r="H304" s="35">
        <v>1.3</v>
      </c>
      <c r="J304" s="35" t="s">
        <v>3495</v>
      </c>
      <c r="N304" s="34" t="s">
        <v>465</v>
      </c>
      <c r="O304" s="34" t="s">
        <v>2995</v>
      </c>
    </row>
    <row r="305" spans="1:15" ht="15" hidden="1" customHeight="1">
      <c r="A305" s="34" t="s">
        <v>67</v>
      </c>
      <c r="B305" s="34" t="s">
        <v>3496</v>
      </c>
      <c r="C305" s="34" t="s">
        <v>435</v>
      </c>
      <c r="D305" s="35">
        <v>1.4</v>
      </c>
      <c r="E305" s="35">
        <v>1.5</v>
      </c>
      <c r="F305" s="35">
        <v>1.5</v>
      </c>
      <c r="G305" s="35">
        <v>1.7</v>
      </c>
      <c r="H305" s="35">
        <v>1.5</v>
      </c>
      <c r="O305" s="34" t="s">
        <v>2995</v>
      </c>
    </row>
    <row r="306" spans="1:15" ht="15" hidden="1" customHeight="1">
      <c r="A306" s="34" t="s">
        <v>67</v>
      </c>
      <c r="B306" s="34" t="s">
        <v>3497</v>
      </c>
      <c r="C306" s="34" t="s">
        <v>399</v>
      </c>
      <c r="D306" s="35">
        <v>2.9</v>
      </c>
      <c r="E306" s="35">
        <v>3.1</v>
      </c>
      <c r="F306" s="35">
        <v>3.3</v>
      </c>
      <c r="G306" s="35">
        <v>3.4</v>
      </c>
      <c r="H306" s="35">
        <v>3.5</v>
      </c>
      <c r="I306" s="35" t="s">
        <v>488</v>
      </c>
      <c r="N306" s="34" t="s">
        <v>423</v>
      </c>
      <c r="O306" s="34" t="s">
        <v>2995</v>
      </c>
    </row>
    <row r="307" spans="1:15" ht="15" hidden="1" customHeight="1">
      <c r="A307" s="34" t="s">
        <v>67</v>
      </c>
      <c r="B307" s="34" t="s">
        <v>3498</v>
      </c>
      <c r="C307" s="34" t="s">
        <v>399</v>
      </c>
      <c r="D307" s="35">
        <v>3.3</v>
      </c>
      <c r="E307" s="35">
        <v>3.6</v>
      </c>
      <c r="F307" s="35">
        <v>3.9</v>
      </c>
      <c r="G307" s="35">
        <v>4.2</v>
      </c>
      <c r="H307" s="35">
        <v>4.4000000000000004</v>
      </c>
      <c r="I307" s="35" t="s">
        <v>661</v>
      </c>
      <c r="M307" s="34" t="s">
        <v>3481</v>
      </c>
      <c r="N307" s="34" t="s">
        <v>465</v>
      </c>
      <c r="O307" s="34" t="s">
        <v>2995</v>
      </c>
    </row>
    <row r="308" spans="1:15" ht="15" hidden="1" customHeight="1">
      <c r="A308" s="34" t="s">
        <v>67</v>
      </c>
      <c r="B308" s="34" t="s">
        <v>3499</v>
      </c>
      <c r="C308" s="34" t="s">
        <v>435</v>
      </c>
      <c r="D308" s="35">
        <v>1</v>
      </c>
      <c r="E308" s="35">
        <v>1.1000000000000001</v>
      </c>
      <c r="F308" s="35">
        <v>1.1000000000000001</v>
      </c>
      <c r="G308" s="35">
        <v>1</v>
      </c>
      <c r="H308" s="35">
        <v>1.2</v>
      </c>
      <c r="I308" s="35" t="s">
        <v>465</v>
      </c>
      <c r="M308" s="34" t="s">
        <v>465</v>
      </c>
      <c r="N308" s="34" t="s">
        <v>465</v>
      </c>
    </row>
    <row r="309" spans="1:15" ht="15" hidden="1" customHeight="1">
      <c r="A309" s="34" t="s">
        <v>67</v>
      </c>
      <c r="B309" s="34" t="s">
        <v>3500</v>
      </c>
      <c r="C309" s="34" t="s">
        <v>435</v>
      </c>
      <c r="D309" s="35">
        <v>1.2</v>
      </c>
      <c r="E309" s="35">
        <v>1.5</v>
      </c>
      <c r="F309" s="35">
        <v>1.4</v>
      </c>
      <c r="G309" s="35">
        <v>1.4</v>
      </c>
      <c r="H309" s="35">
        <v>1.6</v>
      </c>
      <c r="O309" s="34" t="s">
        <v>2995</v>
      </c>
    </row>
    <row r="310" spans="1:15" ht="15" hidden="1" customHeight="1">
      <c r="A310" s="34" t="s">
        <v>67</v>
      </c>
      <c r="B310" s="34" t="s">
        <v>3501</v>
      </c>
      <c r="C310" s="34" t="s">
        <v>399</v>
      </c>
      <c r="D310" s="35">
        <v>2</v>
      </c>
      <c r="E310" s="35">
        <v>2.2999999999999998</v>
      </c>
      <c r="F310" s="35">
        <v>2.4</v>
      </c>
      <c r="G310" s="35">
        <v>2.5</v>
      </c>
      <c r="H310" s="35">
        <v>2.7</v>
      </c>
      <c r="I310" s="35" t="s">
        <v>3004</v>
      </c>
      <c r="K310" s="36" t="s">
        <v>465</v>
      </c>
      <c r="M310" s="34" t="s">
        <v>465</v>
      </c>
      <c r="N310" s="34" t="s">
        <v>465</v>
      </c>
      <c r="O310" s="34" t="s">
        <v>2995</v>
      </c>
    </row>
    <row r="311" spans="1:15" ht="15" hidden="1" customHeight="1">
      <c r="A311" s="34" t="s">
        <v>67</v>
      </c>
      <c r="B311" s="34" t="s">
        <v>3502</v>
      </c>
      <c r="C311" s="34" t="s">
        <v>399</v>
      </c>
      <c r="D311" s="35">
        <v>1.2</v>
      </c>
      <c r="E311" s="35">
        <v>1.3</v>
      </c>
      <c r="F311" s="35">
        <v>1.3</v>
      </c>
      <c r="G311" s="35">
        <v>1.4</v>
      </c>
      <c r="H311" s="35">
        <v>1.5</v>
      </c>
      <c r="I311" s="35" t="s">
        <v>465</v>
      </c>
      <c r="K311" s="36" t="s">
        <v>465</v>
      </c>
      <c r="M311" s="34" t="s">
        <v>465</v>
      </c>
      <c r="N311" s="34" t="s">
        <v>465</v>
      </c>
      <c r="O311" s="34" t="s">
        <v>2995</v>
      </c>
    </row>
    <row r="312" spans="1:15" ht="15" hidden="1" customHeight="1">
      <c r="A312" s="34" t="s">
        <v>67</v>
      </c>
      <c r="B312" s="34" t="s">
        <v>3503</v>
      </c>
      <c r="C312" s="34" t="s">
        <v>435</v>
      </c>
      <c r="D312" s="35">
        <v>1.3</v>
      </c>
      <c r="E312" s="35">
        <v>1.4</v>
      </c>
      <c r="F312" s="35">
        <v>1.4</v>
      </c>
      <c r="G312" s="35">
        <v>1.4</v>
      </c>
      <c r="H312" s="35">
        <v>1.3</v>
      </c>
      <c r="K312" s="36" t="s">
        <v>465</v>
      </c>
      <c r="M312" s="34" t="s">
        <v>465</v>
      </c>
      <c r="N312" s="34" t="s">
        <v>3419</v>
      </c>
      <c r="O312" s="34" t="s">
        <v>2995</v>
      </c>
    </row>
    <row r="313" spans="1:15" ht="15" hidden="1" customHeight="1">
      <c r="A313" s="34" t="s">
        <v>67</v>
      </c>
      <c r="B313" s="34" t="s">
        <v>3504</v>
      </c>
      <c r="C313" s="34" t="s">
        <v>399</v>
      </c>
      <c r="D313" s="35">
        <v>2.4</v>
      </c>
      <c r="E313" s="35">
        <v>2.6</v>
      </c>
      <c r="F313" s="35">
        <v>2.6</v>
      </c>
      <c r="G313" s="35" t="s">
        <v>2997</v>
      </c>
      <c r="H313" s="35" t="s">
        <v>2997</v>
      </c>
      <c r="I313" s="35" t="s">
        <v>3145</v>
      </c>
      <c r="J313" s="35" t="s">
        <v>3505</v>
      </c>
      <c r="K313" s="36" t="s">
        <v>465</v>
      </c>
      <c r="L313" s="34" t="s">
        <v>3506</v>
      </c>
      <c r="M313" s="34" t="s">
        <v>465</v>
      </c>
      <c r="N313" s="34" t="s">
        <v>3430</v>
      </c>
      <c r="O313" s="34" t="s">
        <v>2995</v>
      </c>
    </row>
    <row r="314" spans="1:15" ht="15" hidden="1" customHeight="1">
      <c r="A314" s="34" t="s">
        <v>67</v>
      </c>
      <c r="B314" s="34" t="s">
        <v>3507</v>
      </c>
      <c r="C314" s="34" t="s">
        <v>540</v>
      </c>
      <c r="D314" s="35">
        <v>6.4</v>
      </c>
      <c r="E314" s="35">
        <v>6.7</v>
      </c>
      <c r="F314" s="35">
        <v>6.5</v>
      </c>
      <c r="G314" s="35">
        <v>6.3</v>
      </c>
      <c r="H314" s="35" t="s">
        <v>2997</v>
      </c>
      <c r="J314" s="35" t="s">
        <v>3508</v>
      </c>
      <c r="L314" s="34" t="s">
        <v>3509</v>
      </c>
      <c r="O314" s="34" t="s">
        <v>3510</v>
      </c>
    </row>
    <row r="315" spans="1:15" ht="15" hidden="1" customHeight="1">
      <c r="A315" s="34" t="s">
        <v>67</v>
      </c>
      <c r="B315" s="34" t="s">
        <v>3511</v>
      </c>
      <c r="C315" s="34" t="s">
        <v>400</v>
      </c>
      <c r="D315" s="35">
        <v>1.2</v>
      </c>
      <c r="E315" s="35">
        <v>1.2</v>
      </c>
      <c r="F315" s="35">
        <v>1.5</v>
      </c>
      <c r="G315" s="35">
        <v>1.3</v>
      </c>
      <c r="H315" s="35">
        <v>1.2</v>
      </c>
      <c r="I315" s="35" t="s">
        <v>465</v>
      </c>
      <c r="K315" s="36" t="s">
        <v>465</v>
      </c>
      <c r="M315" s="34" t="s">
        <v>465</v>
      </c>
      <c r="N315" s="34" t="s">
        <v>465</v>
      </c>
    </row>
    <row r="316" spans="1:15" ht="15" hidden="1" customHeight="1">
      <c r="A316" s="34" t="s">
        <v>67</v>
      </c>
      <c r="B316" s="34" t="s">
        <v>3512</v>
      </c>
      <c r="C316" s="34" t="s">
        <v>399</v>
      </c>
      <c r="D316" s="35">
        <v>1.8</v>
      </c>
      <c r="E316" s="35">
        <v>1.9</v>
      </c>
      <c r="F316" s="35">
        <v>1.9</v>
      </c>
      <c r="G316" s="35">
        <v>2.1</v>
      </c>
      <c r="H316" s="35">
        <v>1.9</v>
      </c>
      <c r="O316" s="34" t="s">
        <v>2995</v>
      </c>
    </row>
    <row r="317" spans="1:15" ht="15" hidden="1" customHeight="1">
      <c r="A317" s="34" t="s">
        <v>67</v>
      </c>
      <c r="B317" s="34" t="s">
        <v>3513</v>
      </c>
      <c r="C317" s="34" t="s">
        <v>435</v>
      </c>
      <c r="D317" s="35">
        <v>2</v>
      </c>
      <c r="E317" s="35">
        <v>2.2999999999999998</v>
      </c>
      <c r="F317" s="35">
        <v>2.2999999999999998</v>
      </c>
      <c r="G317" s="35">
        <v>2.2999999999999998</v>
      </c>
      <c r="H317" s="35">
        <v>2.2999999999999998</v>
      </c>
      <c r="I317" s="35" t="s">
        <v>3451</v>
      </c>
      <c r="K317" s="36" t="s">
        <v>465</v>
      </c>
      <c r="L317" s="34" t="s">
        <v>3034</v>
      </c>
      <c r="M317" s="34" t="s">
        <v>3453</v>
      </c>
      <c r="N317" s="34" t="s">
        <v>3514</v>
      </c>
    </row>
    <row r="318" spans="1:15" ht="15" hidden="1" customHeight="1">
      <c r="A318" s="34" t="s">
        <v>67</v>
      </c>
      <c r="B318" s="34" t="s">
        <v>3515</v>
      </c>
      <c r="C318" s="34" t="s">
        <v>435</v>
      </c>
      <c r="D318" s="35">
        <v>1</v>
      </c>
      <c r="E318" s="35">
        <v>1.2</v>
      </c>
      <c r="F318" s="35">
        <v>1.2</v>
      </c>
      <c r="G318" s="35">
        <v>1.3</v>
      </c>
      <c r="H318" s="35">
        <v>1.3</v>
      </c>
      <c r="I318" s="35" t="s">
        <v>3451</v>
      </c>
      <c r="K318" s="36" t="s">
        <v>465</v>
      </c>
      <c r="L318" s="34" t="s">
        <v>3034</v>
      </c>
      <c r="M318" s="34" t="s">
        <v>3451</v>
      </c>
      <c r="N318" s="34" t="s">
        <v>3516</v>
      </c>
    </row>
    <row r="319" spans="1:15" ht="15" hidden="1" customHeight="1">
      <c r="A319" s="34" t="s">
        <v>67</v>
      </c>
      <c r="B319" s="34" t="s">
        <v>3517</v>
      </c>
      <c r="C319" s="34" t="s">
        <v>399</v>
      </c>
      <c r="D319" s="35">
        <v>5.5</v>
      </c>
      <c r="E319" s="35">
        <v>6.2</v>
      </c>
      <c r="F319" s="35">
        <v>6.6</v>
      </c>
      <c r="G319" s="35">
        <v>7.2</v>
      </c>
      <c r="H319" s="35">
        <v>8.1</v>
      </c>
      <c r="I319" s="35" t="s">
        <v>423</v>
      </c>
      <c r="O319" s="34" t="s">
        <v>2995</v>
      </c>
    </row>
    <row r="320" spans="1:15" ht="15" hidden="1" customHeight="1">
      <c r="A320" s="34" t="s">
        <v>67</v>
      </c>
      <c r="B320" s="34" t="s">
        <v>3518</v>
      </c>
      <c r="C320" s="34" t="s">
        <v>399</v>
      </c>
      <c r="D320" s="35">
        <v>1.3</v>
      </c>
      <c r="E320" s="35">
        <v>1.4</v>
      </c>
      <c r="F320" s="35">
        <v>1.4</v>
      </c>
      <c r="G320" s="35">
        <v>1.5</v>
      </c>
      <c r="H320" s="35">
        <v>1.4</v>
      </c>
      <c r="I320" s="35" t="s">
        <v>469</v>
      </c>
      <c r="K320" s="36" t="s">
        <v>469</v>
      </c>
      <c r="M320" s="34" t="s">
        <v>469</v>
      </c>
      <c r="N320" s="34" t="s">
        <v>469</v>
      </c>
      <c r="O320" s="34" t="s">
        <v>2995</v>
      </c>
    </row>
    <row r="321" spans="1:15" ht="15" hidden="1" customHeight="1">
      <c r="A321" s="34" t="s">
        <v>67</v>
      </c>
      <c r="B321" s="34" t="s">
        <v>3519</v>
      </c>
      <c r="C321" s="34" t="s">
        <v>399</v>
      </c>
      <c r="D321" s="35">
        <v>1.5</v>
      </c>
      <c r="E321" s="35">
        <v>1.7</v>
      </c>
      <c r="F321" s="35">
        <v>1.6</v>
      </c>
      <c r="G321" s="35">
        <v>1.7</v>
      </c>
      <c r="H321" s="35">
        <v>1.7</v>
      </c>
      <c r="I321" s="35" t="s">
        <v>3309</v>
      </c>
      <c r="K321" s="36" t="s">
        <v>465</v>
      </c>
      <c r="M321" s="34" t="s">
        <v>3451</v>
      </c>
      <c r="N321" s="34" t="s">
        <v>465</v>
      </c>
      <c r="O321" s="34" t="s">
        <v>2995</v>
      </c>
    </row>
    <row r="322" spans="1:15" ht="15" hidden="1" customHeight="1">
      <c r="A322" s="34" t="s">
        <v>67</v>
      </c>
      <c r="B322" s="34" t="s">
        <v>3520</v>
      </c>
      <c r="C322" s="34" t="s">
        <v>435</v>
      </c>
      <c r="D322" s="35">
        <v>2.4</v>
      </c>
      <c r="E322" s="35">
        <v>2.7</v>
      </c>
      <c r="F322" s="35">
        <v>2.6</v>
      </c>
      <c r="G322" s="35">
        <v>2.8</v>
      </c>
      <c r="H322" s="35">
        <v>2.8</v>
      </c>
      <c r="M322" s="34" t="s">
        <v>465</v>
      </c>
      <c r="N322" s="34" t="s">
        <v>465</v>
      </c>
    </row>
    <row r="323" spans="1:15" ht="15" hidden="1" customHeight="1">
      <c r="A323" s="34" t="s">
        <v>67</v>
      </c>
      <c r="B323" s="34" t="s">
        <v>3521</v>
      </c>
      <c r="C323" s="34" t="s">
        <v>399</v>
      </c>
      <c r="D323" s="35">
        <v>1.1000000000000001</v>
      </c>
      <c r="E323" s="35">
        <v>1.2</v>
      </c>
      <c r="F323" s="35">
        <v>1.1000000000000001</v>
      </c>
      <c r="G323" s="35">
        <v>1.2</v>
      </c>
      <c r="H323" s="35">
        <v>1.2</v>
      </c>
      <c r="K323" s="36" t="s">
        <v>465</v>
      </c>
      <c r="M323" s="34" t="s">
        <v>465</v>
      </c>
      <c r="N323" s="34" t="s">
        <v>465</v>
      </c>
    </row>
    <row r="324" spans="1:15" ht="15" hidden="1" customHeight="1">
      <c r="A324" s="34" t="s">
        <v>67</v>
      </c>
      <c r="B324" s="34" t="s">
        <v>3522</v>
      </c>
      <c r="C324" s="34" t="s">
        <v>454</v>
      </c>
      <c r="D324" s="35">
        <v>3.8</v>
      </c>
      <c r="E324" s="35">
        <v>4</v>
      </c>
      <c r="F324" s="35">
        <v>3.8</v>
      </c>
      <c r="G324" s="35">
        <v>4</v>
      </c>
      <c r="H324" s="35">
        <v>3.9</v>
      </c>
      <c r="I324" s="35" t="s">
        <v>465</v>
      </c>
      <c r="O324" s="34" t="s">
        <v>2995</v>
      </c>
    </row>
    <row r="325" spans="1:15" ht="15" hidden="1" customHeight="1">
      <c r="A325" s="34" t="s">
        <v>67</v>
      </c>
      <c r="B325" s="34" t="s">
        <v>3523</v>
      </c>
      <c r="C325" s="34" t="s">
        <v>484</v>
      </c>
      <c r="D325" s="35">
        <v>14.5</v>
      </c>
      <c r="E325" s="35">
        <v>15.3</v>
      </c>
      <c r="F325" s="35">
        <v>15.5</v>
      </c>
      <c r="G325" s="35">
        <v>15.5</v>
      </c>
      <c r="H325" s="35">
        <v>15.5</v>
      </c>
      <c r="I325" s="35" t="s">
        <v>465</v>
      </c>
      <c r="K325" s="36" t="s">
        <v>465</v>
      </c>
      <c r="M325" s="34" t="s">
        <v>465</v>
      </c>
      <c r="N325" s="34" t="s">
        <v>3419</v>
      </c>
    </row>
    <row r="326" spans="1:15" ht="15" hidden="1" customHeight="1">
      <c r="A326" s="34" t="s">
        <v>67</v>
      </c>
      <c r="B326" s="34" t="s">
        <v>3524</v>
      </c>
      <c r="C326" s="34" t="s">
        <v>399</v>
      </c>
      <c r="D326" s="35">
        <v>1.2</v>
      </c>
      <c r="E326" s="35">
        <v>1.2</v>
      </c>
      <c r="F326" s="35" t="s">
        <v>2988</v>
      </c>
      <c r="G326" s="35">
        <v>1.7</v>
      </c>
      <c r="H326" s="35">
        <v>1.1000000000000001</v>
      </c>
      <c r="I326" s="35" t="s">
        <v>465</v>
      </c>
      <c r="N326" s="34" t="s">
        <v>465</v>
      </c>
      <c r="O326" s="34" t="s">
        <v>2995</v>
      </c>
    </row>
    <row r="327" spans="1:15" ht="15" hidden="1" customHeight="1">
      <c r="A327" s="34" t="s">
        <v>67</v>
      </c>
      <c r="B327" s="34" t="s">
        <v>3525</v>
      </c>
      <c r="C327" s="34" t="s">
        <v>546</v>
      </c>
      <c r="D327" s="35">
        <v>19.2</v>
      </c>
      <c r="E327" s="35">
        <v>19.100000000000001</v>
      </c>
      <c r="F327" s="35">
        <v>19</v>
      </c>
      <c r="G327" s="35">
        <v>19</v>
      </c>
      <c r="H327" s="35">
        <v>19</v>
      </c>
      <c r="I327" s="35" t="s">
        <v>465</v>
      </c>
      <c r="K327" s="36" t="s">
        <v>465</v>
      </c>
      <c r="M327" s="34" t="s">
        <v>465</v>
      </c>
      <c r="N327" s="34" t="s">
        <v>465</v>
      </c>
      <c r="O327" s="34" t="s">
        <v>2995</v>
      </c>
    </row>
    <row r="328" spans="1:15" ht="15" hidden="1" customHeight="1">
      <c r="A328" s="34" t="s">
        <v>67</v>
      </c>
      <c r="B328" s="34" t="s">
        <v>3526</v>
      </c>
      <c r="C328" s="34" t="s">
        <v>546</v>
      </c>
      <c r="D328" s="35" t="s">
        <v>107</v>
      </c>
      <c r="E328" s="35">
        <v>11.3</v>
      </c>
      <c r="F328" s="35">
        <v>11.2</v>
      </c>
      <c r="G328" s="35" t="s">
        <v>2997</v>
      </c>
      <c r="H328" s="35" t="s">
        <v>2997</v>
      </c>
      <c r="J328" s="35" t="s">
        <v>3089</v>
      </c>
      <c r="L328" s="34" t="s">
        <v>3527</v>
      </c>
      <c r="M328" s="34" t="s">
        <v>465</v>
      </c>
      <c r="N328" s="34" t="s">
        <v>465</v>
      </c>
    </row>
    <row r="329" spans="1:15" ht="15" hidden="1" customHeight="1">
      <c r="A329" s="34" t="s">
        <v>67</v>
      </c>
      <c r="B329" s="34" t="s">
        <v>3528</v>
      </c>
      <c r="C329" s="34" t="s">
        <v>399</v>
      </c>
      <c r="D329" s="35">
        <v>1</v>
      </c>
      <c r="E329" s="35">
        <v>1</v>
      </c>
      <c r="F329" s="35">
        <v>1.1000000000000001</v>
      </c>
      <c r="G329" s="35">
        <v>1.2</v>
      </c>
      <c r="H329" s="35" t="s">
        <v>2997</v>
      </c>
      <c r="L329" s="34" t="s">
        <v>3529</v>
      </c>
      <c r="O329" s="34" t="s">
        <v>3530</v>
      </c>
    </row>
    <row r="330" spans="1:15" ht="15" hidden="1" customHeight="1">
      <c r="A330" s="34" t="s">
        <v>67</v>
      </c>
      <c r="B330" s="34" t="s">
        <v>3531</v>
      </c>
      <c r="C330" s="34" t="s">
        <v>399</v>
      </c>
      <c r="D330" s="35">
        <v>1</v>
      </c>
      <c r="E330" s="35" t="s">
        <v>2988</v>
      </c>
      <c r="F330" s="35">
        <v>1</v>
      </c>
      <c r="G330" s="35">
        <v>1.3</v>
      </c>
      <c r="H330" s="35">
        <v>1.1000000000000001</v>
      </c>
      <c r="I330" s="35" t="s">
        <v>465</v>
      </c>
      <c r="K330" s="36" t="s">
        <v>465</v>
      </c>
      <c r="M330" s="34" t="s">
        <v>465</v>
      </c>
      <c r="O330" s="34" t="s">
        <v>2995</v>
      </c>
    </row>
    <row r="331" spans="1:15" ht="15" hidden="1" customHeight="1">
      <c r="A331" s="34" t="s">
        <v>67</v>
      </c>
      <c r="B331" s="34" t="s">
        <v>3532</v>
      </c>
      <c r="C331" s="34" t="s">
        <v>399</v>
      </c>
      <c r="D331" s="35">
        <v>1.2</v>
      </c>
      <c r="E331" s="35">
        <v>1.3</v>
      </c>
      <c r="F331" s="35">
        <v>1.3</v>
      </c>
      <c r="G331" s="35">
        <v>2.5</v>
      </c>
      <c r="H331" s="35">
        <v>1.2</v>
      </c>
      <c r="I331" s="35" t="s">
        <v>3145</v>
      </c>
      <c r="K331" s="36" t="s">
        <v>3533</v>
      </c>
      <c r="N331" s="34" t="s">
        <v>3430</v>
      </c>
      <c r="O331" s="34" t="s">
        <v>2995</v>
      </c>
    </row>
    <row r="332" spans="1:15" ht="15" hidden="1" customHeight="1">
      <c r="A332" s="34" t="s">
        <v>67</v>
      </c>
      <c r="B332" s="34" t="s">
        <v>3534</v>
      </c>
      <c r="C332" s="34" t="s">
        <v>399</v>
      </c>
      <c r="D332" s="35">
        <v>2.1</v>
      </c>
      <c r="E332" s="35">
        <v>2.2999999999999998</v>
      </c>
      <c r="F332" s="35">
        <v>2.4</v>
      </c>
      <c r="G332" s="35">
        <v>2.5</v>
      </c>
      <c r="H332" s="35">
        <v>2.5</v>
      </c>
      <c r="K332" s="36" t="s">
        <v>465</v>
      </c>
      <c r="M332" s="34" t="s">
        <v>465</v>
      </c>
      <c r="N332" s="34" t="s">
        <v>465</v>
      </c>
      <c r="O332" s="34" t="s">
        <v>2995</v>
      </c>
    </row>
    <row r="333" spans="1:15" ht="15" hidden="1" customHeight="1">
      <c r="A333" s="34" t="s">
        <v>67</v>
      </c>
      <c r="B333" s="34" t="s">
        <v>3535</v>
      </c>
      <c r="C333" s="34" t="s">
        <v>399</v>
      </c>
      <c r="D333" s="35">
        <v>1.2</v>
      </c>
      <c r="E333" s="35">
        <v>1.2</v>
      </c>
      <c r="F333" s="35">
        <v>1.3</v>
      </c>
      <c r="G333" s="35">
        <v>1.8</v>
      </c>
      <c r="H333" s="35">
        <v>1.2</v>
      </c>
      <c r="O333" s="34" t="s">
        <v>2995</v>
      </c>
    </row>
    <row r="334" spans="1:15" ht="15" hidden="1" customHeight="1">
      <c r="A334" s="34" t="s">
        <v>67</v>
      </c>
      <c r="B334" s="34" t="s">
        <v>3536</v>
      </c>
      <c r="C334" s="34" t="s">
        <v>399</v>
      </c>
      <c r="D334" s="35">
        <v>1.9</v>
      </c>
      <c r="E334" s="35">
        <v>2.1</v>
      </c>
      <c r="F334" s="35">
        <v>2.2999999999999998</v>
      </c>
      <c r="G334" s="35">
        <v>2.2999999999999998</v>
      </c>
      <c r="H334" s="35">
        <v>2.4</v>
      </c>
      <c r="I334" s="35" t="s">
        <v>465</v>
      </c>
      <c r="M334" s="34" t="s">
        <v>3145</v>
      </c>
      <c r="N334" s="34" t="s">
        <v>465</v>
      </c>
      <c r="O334" s="34" t="s">
        <v>2995</v>
      </c>
    </row>
    <row r="335" spans="1:15" ht="15" hidden="1" customHeight="1">
      <c r="A335" s="34" t="s">
        <v>67</v>
      </c>
      <c r="B335" s="34" t="s">
        <v>3537</v>
      </c>
      <c r="C335" s="34" t="s">
        <v>399</v>
      </c>
      <c r="D335" s="35">
        <v>2.1</v>
      </c>
      <c r="E335" s="35">
        <v>2.2000000000000002</v>
      </c>
      <c r="F335" s="35">
        <v>2.2000000000000002</v>
      </c>
      <c r="G335" s="35">
        <v>2.4</v>
      </c>
      <c r="H335" s="35">
        <v>2.2999999999999998</v>
      </c>
      <c r="I335" s="35" t="s">
        <v>537</v>
      </c>
      <c r="K335" s="36" t="s">
        <v>465</v>
      </c>
      <c r="M335" s="34" t="s">
        <v>537</v>
      </c>
      <c r="N335" s="34" t="s">
        <v>537</v>
      </c>
      <c r="O335" s="34" t="s">
        <v>2995</v>
      </c>
    </row>
    <row r="336" spans="1:15" ht="15" hidden="1" customHeight="1">
      <c r="A336" s="34" t="s">
        <v>67</v>
      </c>
      <c r="B336" s="34" t="s">
        <v>3538</v>
      </c>
      <c r="C336" s="34" t="s">
        <v>399</v>
      </c>
      <c r="D336" s="35">
        <v>3.2</v>
      </c>
      <c r="E336" s="35">
        <v>3.4</v>
      </c>
      <c r="F336" s="35">
        <v>3.5</v>
      </c>
      <c r="G336" s="35">
        <v>3.4</v>
      </c>
      <c r="H336" s="35">
        <v>3.9</v>
      </c>
      <c r="I336" s="35" t="s">
        <v>465</v>
      </c>
      <c r="K336" s="36" t="s">
        <v>465</v>
      </c>
      <c r="M336" s="34" t="s">
        <v>465</v>
      </c>
      <c r="O336" s="34" t="s">
        <v>2995</v>
      </c>
    </row>
    <row r="337" spans="1:15" ht="15" hidden="1" customHeight="1">
      <c r="A337" s="34" t="s">
        <v>67</v>
      </c>
      <c r="B337" s="34" t="s">
        <v>3539</v>
      </c>
      <c r="C337" s="34" t="s">
        <v>399</v>
      </c>
      <c r="D337" s="35">
        <v>1.2</v>
      </c>
      <c r="E337" s="35">
        <v>1.3</v>
      </c>
      <c r="F337" s="35">
        <v>1.4</v>
      </c>
      <c r="G337" s="35">
        <v>1.5</v>
      </c>
      <c r="H337" s="35">
        <v>1.3</v>
      </c>
      <c r="O337" s="34" t="s">
        <v>3272</v>
      </c>
    </row>
    <row r="338" spans="1:15" ht="15" hidden="1" customHeight="1">
      <c r="A338" s="34" t="s">
        <v>67</v>
      </c>
      <c r="B338" s="34" t="s">
        <v>3540</v>
      </c>
      <c r="C338" s="34" t="s">
        <v>399</v>
      </c>
      <c r="D338" s="35">
        <v>1.4</v>
      </c>
      <c r="E338" s="35">
        <v>1.3</v>
      </c>
      <c r="F338" s="35">
        <v>1.3</v>
      </c>
      <c r="G338" s="35">
        <v>1.6</v>
      </c>
      <c r="H338" s="35">
        <v>1.4</v>
      </c>
      <c r="K338" s="36" t="s">
        <v>465</v>
      </c>
      <c r="N338" s="34" t="s">
        <v>465</v>
      </c>
      <c r="O338" s="34" t="s">
        <v>2995</v>
      </c>
    </row>
    <row r="339" spans="1:15" ht="15" hidden="1" customHeight="1">
      <c r="A339" s="34" t="s">
        <v>67</v>
      </c>
      <c r="B339" s="34" t="s">
        <v>3541</v>
      </c>
      <c r="C339" s="34" t="s">
        <v>399</v>
      </c>
      <c r="D339" s="35">
        <v>1</v>
      </c>
      <c r="E339" s="35">
        <v>1.1000000000000001</v>
      </c>
      <c r="F339" s="35">
        <v>1</v>
      </c>
      <c r="G339" s="35">
        <v>1.1000000000000001</v>
      </c>
      <c r="H339" s="35">
        <v>1.2</v>
      </c>
      <c r="I339" s="35" t="s">
        <v>465</v>
      </c>
      <c r="K339" s="36" t="s">
        <v>465</v>
      </c>
      <c r="M339" s="34" t="s">
        <v>465</v>
      </c>
      <c r="N339" s="34" t="s">
        <v>465</v>
      </c>
      <c r="O339" s="34" t="s">
        <v>2995</v>
      </c>
    </row>
    <row r="340" spans="1:15" ht="15" hidden="1" customHeight="1">
      <c r="A340" s="34" t="s">
        <v>67</v>
      </c>
      <c r="B340" s="34" t="s">
        <v>3542</v>
      </c>
      <c r="C340" s="34" t="s">
        <v>399</v>
      </c>
      <c r="D340" s="35">
        <v>1</v>
      </c>
      <c r="E340" s="35" t="s">
        <v>3039</v>
      </c>
      <c r="F340" s="35">
        <v>1</v>
      </c>
      <c r="G340" s="35">
        <v>1.2</v>
      </c>
      <c r="H340" s="35">
        <v>1.2</v>
      </c>
      <c r="M340" s="34" t="s">
        <v>488</v>
      </c>
      <c r="O340" s="34" t="s">
        <v>3543</v>
      </c>
    </row>
    <row r="341" spans="1:15" ht="15" hidden="1" customHeight="1">
      <c r="A341" s="34" t="s">
        <v>67</v>
      </c>
      <c r="B341" s="34" t="s">
        <v>3544</v>
      </c>
      <c r="C341" s="34" t="s">
        <v>399</v>
      </c>
      <c r="D341" s="35">
        <v>1</v>
      </c>
      <c r="E341" s="35">
        <v>1.2</v>
      </c>
      <c r="F341" s="35">
        <v>1.1000000000000001</v>
      </c>
      <c r="G341" s="35">
        <v>1.4</v>
      </c>
      <c r="H341" s="35">
        <v>1.2</v>
      </c>
      <c r="I341" s="35" t="s">
        <v>469</v>
      </c>
      <c r="K341" s="36" t="s">
        <v>3451</v>
      </c>
      <c r="M341" s="34" t="s">
        <v>465</v>
      </c>
      <c r="N341" s="34" t="s">
        <v>465</v>
      </c>
      <c r="O341" s="34" t="s">
        <v>2995</v>
      </c>
    </row>
    <row r="342" spans="1:15" ht="15" hidden="1" customHeight="1">
      <c r="A342" s="34" t="s">
        <v>67</v>
      </c>
      <c r="B342" s="34" t="s">
        <v>3545</v>
      </c>
      <c r="C342" s="34" t="s">
        <v>435</v>
      </c>
      <c r="D342" s="35">
        <v>1</v>
      </c>
      <c r="E342" s="35" t="s">
        <v>2988</v>
      </c>
      <c r="F342" s="35">
        <v>1.1000000000000001</v>
      </c>
      <c r="G342" s="35" t="s">
        <v>2997</v>
      </c>
      <c r="H342" s="35" t="s">
        <v>2997</v>
      </c>
      <c r="L342" s="34" t="s">
        <v>3546</v>
      </c>
      <c r="O342" s="34" t="s">
        <v>2995</v>
      </c>
    </row>
    <row r="343" spans="1:15" ht="15" hidden="1" customHeight="1">
      <c r="A343" s="34" t="s">
        <v>67</v>
      </c>
      <c r="B343" s="34" t="s">
        <v>3547</v>
      </c>
      <c r="C343" s="34" t="s">
        <v>546</v>
      </c>
      <c r="D343" s="35">
        <v>35.5</v>
      </c>
      <c r="E343" s="35">
        <v>36</v>
      </c>
      <c r="F343" s="35">
        <v>35.5</v>
      </c>
      <c r="G343" s="35">
        <v>36.5</v>
      </c>
      <c r="H343" s="35">
        <v>36.299999999999997</v>
      </c>
      <c r="K343" s="36" t="s">
        <v>3416</v>
      </c>
      <c r="M343" s="34" t="s">
        <v>465</v>
      </c>
      <c r="N343" s="34" t="s">
        <v>465</v>
      </c>
      <c r="O343" s="34" t="s">
        <v>2995</v>
      </c>
    </row>
    <row r="344" spans="1:15" ht="15" hidden="1" customHeight="1">
      <c r="A344" s="34" t="s">
        <v>67</v>
      </c>
      <c r="B344" s="34" t="s">
        <v>3548</v>
      </c>
      <c r="C344" s="34" t="s">
        <v>546</v>
      </c>
      <c r="D344" s="35" t="s">
        <v>107</v>
      </c>
      <c r="E344" s="35">
        <v>1.1000000000000001</v>
      </c>
      <c r="F344" s="35">
        <v>1</v>
      </c>
      <c r="G344" s="35" t="s">
        <v>2997</v>
      </c>
      <c r="H344" s="35" t="s">
        <v>2997</v>
      </c>
      <c r="L344" s="34" t="s">
        <v>3549</v>
      </c>
    </row>
    <row r="345" spans="1:15" ht="15" hidden="1" customHeight="1">
      <c r="A345" s="34" t="s">
        <v>67</v>
      </c>
      <c r="B345" s="34" t="s">
        <v>3550</v>
      </c>
      <c r="C345" s="34" t="s">
        <v>546</v>
      </c>
      <c r="D345" s="35" t="s">
        <v>107</v>
      </c>
      <c r="E345" s="35" t="s">
        <v>107</v>
      </c>
      <c r="F345" s="35" t="s">
        <v>107</v>
      </c>
      <c r="G345" s="35" t="s">
        <v>107</v>
      </c>
      <c r="H345" s="35">
        <v>1.1000000000000001</v>
      </c>
      <c r="J345" s="35" t="s">
        <v>3551</v>
      </c>
    </row>
    <row r="346" spans="1:15" ht="15" hidden="1" customHeight="1">
      <c r="A346" s="34" t="s">
        <v>67</v>
      </c>
      <c r="B346" s="34" t="s">
        <v>3552</v>
      </c>
      <c r="C346" s="34" t="s">
        <v>439</v>
      </c>
      <c r="D346" s="35">
        <v>1.1000000000000001</v>
      </c>
      <c r="E346" s="35">
        <v>1.3</v>
      </c>
      <c r="F346" s="35">
        <v>1.3</v>
      </c>
      <c r="G346" s="35">
        <v>1.5</v>
      </c>
      <c r="H346" s="35">
        <v>1.4</v>
      </c>
      <c r="I346" s="35" t="s">
        <v>465</v>
      </c>
      <c r="K346" s="36" t="s">
        <v>465</v>
      </c>
      <c r="M346" s="34" t="s">
        <v>465</v>
      </c>
      <c r="N346" s="34" t="s">
        <v>465</v>
      </c>
      <c r="O346" s="34" t="s">
        <v>2995</v>
      </c>
    </row>
    <row r="347" spans="1:15" ht="15" hidden="1" customHeight="1">
      <c r="A347" s="34" t="s">
        <v>67</v>
      </c>
      <c r="B347" s="34" t="s">
        <v>3553</v>
      </c>
      <c r="C347" s="34" t="s">
        <v>435</v>
      </c>
      <c r="D347" s="35">
        <v>1.4</v>
      </c>
      <c r="E347" s="35">
        <v>1.6</v>
      </c>
      <c r="F347" s="35">
        <v>1.9</v>
      </c>
      <c r="G347" s="35">
        <v>2</v>
      </c>
      <c r="H347" s="35">
        <v>2.2000000000000002</v>
      </c>
      <c r="I347" s="35" t="s">
        <v>3421</v>
      </c>
      <c r="K347" s="36" t="s">
        <v>3416</v>
      </c>
      <c r="L347" s="34" t="s">
        <v>3034</v>
      </c>
      <c r="M347" s="34" t="s">
        <v>3554</v>
      </c>
      <c r="N347" s="34" t="s">
        <v>3555</v>
      </c>
      <c r="O347" s="34" t="s">
        <v>2995</v>
      </c>
    </row>
    <row r="348" spans="1:15" ht="15" hidden="1" customHeight="1">
      <c r="A348" s="34" t="s">
        <v>67</v>
      </c>
      <c r="B348" s="34" t="s">
        <v>3556</v>
      </c>
      <c r="C348" s="34" t="s">
        <v>435</v>
      </c>
      <c r="D348" s="35">
        <v>1</v>
      </c>
      <c r="E348" s="35" t="s">
        <v>2988</v>
      </c>
      <c r="F348" s="35" t="s">
        <v>2988</v>
      </c>
      <c r="G348" s="35" t="s">
        <v>2997</v>
      </c>
      <c r="H348" s="35" t="s">
        <v>2997</v>
      </c>
      <c r="L348" s="34" t="s">
        <v>3549</v>
      </c>
      <c r="O348" s="34" t="s">
        <v>2995</v>
      </c>
    </row>
    <row r="349" spans="1:15" ht="15" hidden="1" customHeight="1">
      <c r="A349" s="34" t="s">
        <v>67</v>
      </c>
      <c r="B349" s="34" t="s">
        <v>3557</v>
      </c>
      <c r="C349" s="34" t="s">
        <v>473</v>
      </c>
      <c r="D349" s="35" t="s">
        <v>107</v>
      </c>
      <c r="E349" s="35">
        <v>1</v>
      </c>
      <c r="F349" s="35">
        <v>1.1000000000000001</v>
      </c>
      <c r="G349" s="35">
        <v>1.5</v>
      </c>
      <c r="H349" s="35">
        <v>1.6</v>
      </c>
    </row>
    <row r="350" spans="1:15" ht="15" hidden="1" customHeight="1">
      <c r="A350" s="34" t="s">
        <v>67</v>
      </c>
      <c r="B350" s="34" t="s">
        <v>3558</v>
      </c>
      <c r="C350" s="34" t="s">
        <v>399</v>
      </c>
      <c r="D350" s="35" t="s">
        <v>107</v>
      </c>
      <c r="E350" s="35">
        <v>1</v>
      </c>
      <c r="F350" s="35">
        <v>1</v>
      </c>
      <c r="G350" s="35" t="s">
        <v>2997</v>
      </c>
      <c r="H350" s="35" t="s">
        <v>2997</v>
      </c>
      <c r="I350" s="35" t="s">
        <v>465</v>
      </c>
      <c r="J350" s="35" t="s">
        <v>3559</v>
      </c>
      <c r="L350" s="34" t="s">
        <v>3560</v>
      </c>
      <c r="M350" s="34" t="s">
        <v>465</v>
      </c>
      <c r="N350" s="34" t="s">
        <v>465</v>
      </c>
    </row>
    <row r="351" spans="1:15" ht="15" hidden="1" customHeight="1">
      <c r="A351" s="34" t="s">
        <v>70</v>
      </c>
      <c r="B351" s="34" t="s">
        <v>3561</v>
      </c>
      <c r="C351" s="34" t="s">
        <v>477</v>
      </c>
      <c r="D351" s="35">
        <v>1.5</v>
      </c>
      <c r="E351" s="35">
        <v>1.8</v>
      </c>
      <c r="F351" s="35">
        <v>2</v>
      </c>
      <c r="G351" s="35">
        <v>2</v>
      </c>
      <c r="H351" s="35">
        <v>2.2000000000000002</v>
      </c>
      <c r="I351" s="35" t="s">
        <v>465</v>
      </c>
      <c r="K351" s="36" t="s">
        <v>465</v>
      </c>
      <c r="L351" s="34" t="s">
        <v>3562</v>
      </c>
      <c r="M351" s="34" t="s">
        <v>3563</v>
      </c>
      <c r="N351" s="34" t="s">
        <v>3564</v>
      </c>
    </row>
    <row r="352" spans="1:15" ht="15" hidden="1" customHeight="1">
      <c r="A352" s="34" t="s">
        <v>70</v>
      </c>
      <c r="B352" s="34" t="s">
        <v>3565</v>
      </c>
      <c r="C352" s="34" t="s">
        <v>477</v>
      </c>
      <c r="D352" s="35" t="s">
        <v>107</v>
      </c>
      <c r="E352" s="35">
        <v>1.4</v>
      </c>
      <c r="F352" s="35">
        <v>1.3</v>
      </c>
      <c r="G352" s="35">
        <v>1.7</v>
      </c>
      <c r="H352" s="35">
        <v>1.7</v>
      </c>
      <c r="I352" s="35" t="s">
        <v>3566</v>
      </c>
      <c r="K352" s="34" t="s">
        <v>3567</v>
      </c>
      <c r="L352" s="34" t="s">
        <v>3568</v>
      </c>
      <c r="M352" s="34" t="s">
        <v>465</v>
      </c>
      <c r="N352" s="34" t="s">
        <v>440</v>
      </c>
    </row>
    <row r="353" spans="1:15" ht="15" hidden="1" customHeight="1">
      <c r="A353" s="34" t="s">
        <v>70</v>
      </c>
      <c r="B353" s="34" t="s">
        <v>3569</v>
      </c>
      <c r="C353" s="34" t="s">
        <v>477</v>
      </c>
      <c r="D353" s="35">
        <v>4.5999999999999996</v>
      </c>
      <c r="E353" s="35">
        <v>5.4</v>
      </c>
      <c r="F353" s="35">
        <v>5</v>
      </c>
      <c r="G353" s="35">
        <v>6.4</v>
      </c>
      <c r="H353" s="35">
        <v>6.5</v>
      </c>
      <c r="I353" s="35" t="s">
        <v>465</v>
      </c>
      <c r="K353" s="43" t="s">
        <v>3570</v>
      </c>
      <c r="M353" s="34" t="s">
        <v>465</v>
      </c>
      <c r="N353" s="34" t="s">
        <v>3571</v>
      </c>
    </row>
    <row r="354" spans="1:15" ht="15" hidden="1" customHeight="1">
      <c r="A354" s="34" t="s">
        <v>70</v>
      </c>
      <c r="B354" s="34" t="s">
        <v>3572</v>
      </c>
      <c r="C354" s="34" t="s">
        <v>477</v>
      </c>
      <c r="D354" s="35">
        <v>1.5</v>
      </c>
      <c r="E354" s="35">
        <v>1.5</v>
      </c>
      <c r="F354" s="35">
        <v>1.5</v>
      </c>
      <c r="G354" s="35">
        <v>1.8</v>
      </c>
      <c r="H354" s="35" t="s">
        <v>2997</v>
      </c>
      <c r="M354" s="34" t="s">
        <v>2126</v>
      </c>
      <c r="N354" s="34" t="s">
        <v>1967</v>
      </c>
      <c r="O354" s="34" t="s">
        <v>3573</v>
      </c>
    </row>
    <row r="355" spans="1:15" ht="15" hidden="1" customHeight="1">
      <c r="A355" s="34" t="s">
        <v>70</v>
      </c>
      <c r="B355" s="34" t="s">
        <v>3574</v>
      </c>
      <c r="C355" s="34" t="s">
        <v>477</v>
      </c>
      <c r="D355" s="35" t="s">
        <v>107</v>
      </c>
      <c r="E355" s="35" t="s">
        <v>107</v>
      </c>
      <c r="F355" s="35">
        <v>1</v>
      </c>
      <c r="G355" s="35">
        <v>1.1000000000000001</v>
      </c>
      <c r="H355" s="35">
        <v>1.1000000000000001</v>
      </c>
      <c r="I355" s="35" t="s">
        <v>3575</v>
      </c>
      <c r="M355" s="34" t="s">
        <v>663</v>
      </c>
    </row>
    <row r="356" spans="1:15" ht="15" hidden="1" customHeight="1">
      <c r="A356" s="34" t="s">
        <v>70</v>
      </c>
      <c r="B356" s="34" t="s">
        <v>3576</v>
      </c>
      <c r="C356" s="34" t="s">
        <v>477</v>
      </c>
      <c r="D356" s="35" t="s">
        <v>107</v>
      </c>
      <c r="E356" s="35" t="s">
        <v>107</v>
      </c>
      <c r="F356" s="35">
        <v>1</v>
      </c>
      <c r="G356" s="35">
        <v>1.3</v>
      </c>
      <c r="H356" s="35">
        <v>1.4</v>
      </c>
      <c r="I356" s="35" t="s">
        <v>766</v>
      </c>
    </row>
    <row r="357" spans="1:15" ht="15" hidden="1" customHeight="1">
      <c r="A357" s="34" t="s">
        <v>70</v>
      </c>
      <c r="B357" s="34" t="s">
        <v>3577</v>
      </c>
      <c r="C357" s="34" t="s">
        <v>416</v>
      </c>
      <c r="D357" s="35">
        <v>2.2000000000000002</v>
      </c>
      <c r="E357" s="35">
        <v>2.4</v>
      </c>
      <c r="F357" s="35">
        <v>2.5</v>
      </c>
      <c r="G357" s="35">
        <v>2.6</v>
      </c>
      <c r="H357" s="35">
        <v>2.6</v>
      </c>
      <c r="I357" s="35" t="s">
        <v>3578</v>
      </c>
      <c r="K357" s="36" t="s">
        <v>3567</v>
      </c>
      <c r="L357" s="34" t="s">
        <v>3579</v>
      </c>
      <c r="M357" s="34" t="s">
        <v>762</v>
      </c>
    </row>
    <row r="358" spans="1:15" ht="15" hidden="1" customHeight="1">
      <c r="A358" s="34" t="s">
        <v>70</v>
      </c>
      <c r="B358" s="34" t="s">
        <v>3580</v>
      </c>
      <c r="C358" s="34" t="s">
        <v>477</v>
      </c>
      <c r="D358" s="35">
        <v>2.9</v>
      </c>
      <c r="E358" s="35">
        <v>3.5</v>
      </c>
      <c r="F358" s="35">
        <v>4.2</v>
      </c>
      <c r="G358" s="35">
        <v>5</v>
      </c>
      <c r="H358" s="35">
        <v>5.9</v>
      </c>
      <c r="I358" s="35" t="s">
        <v>3581</v>
      </c>
      <c r="K358" s="36" t="s">
        <v>3567</v>
      </c>
      <c r="O358" s="34" t="s">
        <v>2995</v>
      </c>
    </row>
    <row r="359" spans="1:15" ht="15" hidden="1" customHeight="1">
      <c r="A359" s="34" t="s">
        <v>70</v>
      </c>
      <c r="B359" s="34" t="s">
        <v>3582</v>
      </c>
      <c r="C359" s="34" t="s">
        <v>477</v>
      </c>
      <c r="D359" s="35">
        <v>2.1</v>
      </c>
      <c r="E359" s="35">
        <v>2.2999999999999998</v>
      </c>
      <c r="F359" s="35">
        <v>2.2000000000000002</v>
      </c>
      <c r="G359" s="35">
        <v>2.2000000000000002</v>
      </c>
      <c r="H359" s="35">
        <v>2.6</v>
      </c>
      <c r="J359" s="35" t="s">
        <v>3583</v>
      </c>
      <c r="M359" s="34" t="s">
        <v>686</v>
      </c>
      <c r="O359" s="34" t="s">
        <v>3573</v>
      </c>
    </row>
    <row r="360" spans="1:15" ht="15" hidden="1" customHeight="1">
      <c r="A360" s="34" t="s">
        <v>70</v>
      </c>
      <c r="B360" s="46" t="s">
        <v>3584</v>
      </c>
      <c r="C360" s="46" t="s">
        <v>416</v>
      </c>
      <c r="D360" s="35" t="s">
        <v>107</v>
      </c>
      <c r="E360" s="35" t="s">
        <v>107</v>
      </c>
      <c r="F360" s="35" t="s">
        <v>107</v>
      </c>
      <c r="G360" s="35" t="s">
        <v>107</v>
      </c>
      <c r="H360" s="35">
        <v>1.2</v>
      </c>
    </row>
    <row r="361" spans="1:15" ht="15" hidden="1" customHeight="1">
      <c r="A361" s="34" t="s">
        <v>70</v>
      </c>
      <c r="B361" s="46" t="s">
        <v>3585</v>
      </c>
      <c r="C361" s="46" t="s">
        <v>416</v>
      </c>
      <c r="D361" s="35" t="s">
        <v>107</v>
      </c>
      <c r="E361" s="35" t="s">
        <v>107</v>
      </c>
      <c r="F361" s="35" t="s">
        <v>107</v>
      </c>
      <c r="G361" s="35" t="s">
        <v>107</v>
      </c>
      <c r="H361" s="35">
        <v>1.1000000000000001</v>
      </c>
    </row>
    <row r="362" spans="1:15" ht="15" hidden="1" customHeight="1">
      <c r="A362" s="34" t="s">
        <v>70</v>
      </c>
      <c r="B362" s="34" t="s">
        <v>3586</v>
      </c>
      <c r="C362" s="34" t="s">
        <v>477</v>
      </c>
      <c r="D362" s="35">
        <v>2.8</v>
      </c>
      <c r="E362" s="35">
        <v>3.6</v>
      </c>
      <c r="F362" s="35">
        <v>4.5</v>
      </c>
      <c r="G362" s="35">
        <v>5.3</v>
      </c>
      <c r="H362" s="35">
        <v>5.6</v>
      </c>
      <c r="I362" s="35" t="s">
        <v>465</v>
      </c>
      <c r="M362" s="34" t="s">
        <v>3587</v>
      </c>
      <c r="O362" s="34" t="s">
        <v>2995</v>
      </c>
    </row>
    <row r="363" spans="1:15" ht="15" hidden="1" customHeight="1">
      <c r="A363" s="34" t="s">
        <v>70</v>
      </c>
      <c r="B363" s="34" t="s">
        <v>3588</v>
      </c>
      <c r="C363" s="34" t="s">
        <v>536</v>
      </c>
      <c r="D363" s="35">
        <v>1.9</v>
      </c>
      <c r="E363" s="35">
        <v>2.9</v>
      </c>
      <c r="F363" s="35">
        <v>3.8</v>
      </c>
      <c r="G363" s="35">
        <v>4.3</v>
      </c>
      <c r="H363" s="35">
        <v>5</v>
      </c>
      <c r="I363" s="35" t="s">
        <v>465</v>
      </c>
      <c r="K363" s="36" t="s">
        <v>465</v>
      </c>
      <c r="M363" s="34" t="s">
        <v>3589</v>
      </c>
      <c r="N363" s="34" t="s">
        <v>465</v>
      </c>
      <c r="O363" s="34" t="s">
        <v>2995</v>
      </c>
    </row>
    <row r="364" spans="1:15" ht="15" hidden="1" customHeight="1">
      <c r="A364" s="34" t="s">
        <v>70</v>
      </c>
      <c r="B364" s="34" t="s">
        <v>3590</v>
      </c>
      <c r="C364" s="34" t="s">
        <v>536</v>
      </c>
      <c r="D364" s="35" t="s">
        <v>107</v>
      </c>
      <c r="E364" s="35">
        <v>1.7</v>
      </c>
      <c r="F364" s="35">
        <v>1.8</v>
      </c>
      <c r="G364" s="35">
        <v>1.8</v>
      </c>
      <c r="H364" s="35">
        <v>1.8</v>
      </c>
    </row>
    <row r="365" spans="1:15" ht="15" hidden="1" customHeight="1">
      <c r="A365" s="34" t="s">
        <v>70</v>
      </c>
      <c r="B365" s="34" t="s">
        <v>3591</v>
      </c>
      <c r="C365" s="34" t="s">
        <v>536</v>
      </c>
      <c r="D365" s="35" t="s">
        <v>107</v>
      </c>
      <c r="E365" s="35">
        <v>1.2</v>
      </c>
      <c r="F365" s="35">
        <v>1.3</v>
      </c>
      <c r="G365" s="35">
        <v>1.2</v>
      </c>
      <c r="H365" s="35">
        <v>1.2</v>
      </c>
      <c r="O365" s="34" t="s">
        <v>3592</v>
      </c>
    </row>
    <row r="366" spans="1:15" ht="15" hidden="1" customHeight="1">
      <c r="A366" s="34" t="s">
        <v>70</v>
      </c>
      <c r="B366" s="34" t="s">
        <v>3593</v>
      </c>
      <c r="C366" s="34" t="s">
        <v>416</v>
      </c>
      <c r="D366" s="35">
        <v>1.5</v>
      </c>
      <c r="E366" s="35">
        <v>1.8</v>
      </c>
      <c r="F366" s="35">
        <v>1.8</v>
      </c>
      <c r="G366" s="35">
        <v>1.7</v>
      </c>
      <c r="H366" s="35">
        <v>1.8</v>
      </c>
      <c r="I366" s="35" t="s">
        <v>1967</v>
      </c>
      <c r="K366" s="36" t="s">
        <v>3567</v>
      </c>
      <c r="L366" s="34" t="s">
        <v>2743</v>
      </c>
      <c r="M366" s="34" t="s">
        <v>1967</v>
      </c>
      <c r="O366" s="34" t="s">
        <v>3594</v>
      </c>
    </row>
    <row r="367" spans="1:15" ht="15" hidden="1" customHeight="1">
      <c r="A367" s="34" t="s">
        <v>70</v>
      </c>
      <c r="B367" s="34" t="s">
        <v>3595</v>
      </c>
      <c r="C367" s="34" t="s">
        <v>477</v>
      </c>
      <c r="D367" s="35">
        <v>3.6</v>
      </c>
      <c r="E367" s="35">
        <v>3.9</v>
      </c>
      <c r="F367" s="35">
        <v>4.2</v>
      </c>
      <c r="G367" s="35">
        <v>4.4000000000000004</v>
      </c>
      <c r="H367" s="35">
        <v>4.5</v>
      </c>
      <c r="I367" s="35" t="s">
        <v>766</v>
      </c>
      <c r="J367" s="35" t="s">
        <v>3596</v>
      </c>
      <c r="K367" s="36" t="s">
        <v>766</v>
      </c>
      <c r="M367" s="34" t="s">
        <v>3597</v>
      </c>
      <c r="O367" s="34" t="s">
        <v>3598</v>
      </c>
    </row>
    <row r="368" spans="1:15" ht="15" hidden="1" customHeight="1">
      <c r="A368" s="34" t="s">
        <v>70</v>
      </c>
      <c r="B368" s="34" t="s">
        <v>3599</v>
      </c>
      <c r="C368" s="34" t="s">
        <v>484</v>
      </c>
      <c r="D368" s="35" t="s">
        <v>107</v>
      </c>
      <c r="E368" s="35" t="s">
        <v>107</v>
      </c>
      <c r="F368" s="35">
        <v>1.1000000000000001</v>
      </c>
      <c r="G368" s="35">
        <v>1.4</v>
      </c>
      <c r="H368" s="35">
        <v>1.6</v>
      </c>
      <c r="I368" s="35" t="s">
        <v>1967</v>
      </c>
      <c r="M368" s="34" t="s">
        <v>469</v>
      </c>
    </row>
    <row r="369" spans="1:15" ht="15" hidden="1" customHeight="1">
      <c r="A369" s="34" t="s">
        <v>70</v>
      </c>
      <c r="B369" s="34" t="s">
        <v>3600</v>
      </c>
      <c r="C369" s="34" t="s">
        <v>746</v>
      </c>
      <c r="D369" s="35" t="s">
        <v>107</v>
      </c>
      <c r="E369" s="35" t="s">
        <v>107</v>
      </c>
      <c r="F369" s="35">
        <v>1.3</v>
      </c>
      <c r="G369" s="35">
        <v>1.4</v>
      </c>
      <c r="H369" s="35">
        <v>1.4</v>
      </c>
      <c r="I369" s="35" t="s">
        <v>1967</v>
      </c>
    </row>
    <row r="370" spans="1:15" ht="15" hidden="1" customHeight="1">
      <c r="A370" s="34" t="s">
        <v>70</v>
      </c>
      <c r="B370" s="34" t="s">
        <v>3601</v>
      </c>
      <c r="C370" s="34" t="s">
        <v>477</v>
      </c>
      <c r="D370" s="35" t="s">
        <v>107</v>
      </c>
      <c r="E370" s="35" t="s">
        <v>107</v>
      </c>
      <c r="F370" s="35">
        <v>1</v>
      </c>
      <c r="G370" s="35">
        <v>1.5</v>
      </c>
      <c r="H370" s="35">
        <v>1.6</v>
      </c>
      <c r="M370" s="34" t="s">
        <v>762</v>
      </c>
    </row>
    <row r="371" spans="1:15" ht="15" hidden="1" customHeight="1">
      <c r="A371" s="34" t="s">
        <v>70</v>
      </c>
      <c r="B371" s="34" t="s">
        <v>3602</v>
      </c>
      <c r="C371" s="34" t="s">
        <v>540</v>
      </c>
      <c r="D371" s="35" t="s">
        <v>107</v>
      </c>
      <c r="E371" s="35" t="s">
        <v>107</v>
      </c>
      <c r="F371" s="35">
        <v>1.2</v>
      </c>
      <c r="G371" s="35">
        <v>1.7</v>
      </c>
      <c r="H371" s="35">
        <v>2.5</v>
      </c>
    </row>
    <row r="372" spans="1:15" ht="15" hidden="1" customHeight="1">
      <c r="A372" s="34" t="s">
        <v>70</v>
      </c>
      <c r="B372" s="34" t="s">
        <v>3603</v>
      </c>
      <c r="C372" s="34" t="s">
        <v>746</v>
      </c>
      <c r="D372" s="35" t="s">
        <v>107</v>
      </c>
      <c r="E372" s="35" t="s">
        <v>107</v>
      </c>
      <c r="F372" s="35">
        <v>1</v>
      </c>
      <c r="G372" s="35">
        <v>1.2</v>
      </c>
      <c r="H372" s="35">
        <v>1.2</v>
      </c>
    </row>
    <row r="373" spans="1:15" ht="15" hidden="1" customHeight="1">
      <c r="A373" s="34" t="s">
        <v>70</v>
      </c>
      <c r="B373" s="34" t="s">
        <v>3604</v>
      </c>
      <c r="C373" s="34" t="s">
        <v>416</v>
      </c>
      <c r="D373" s="35" t="s">
        <v>107</v>
      </c>
      <c r="E373" s="35" t="s">
        <v>107</v>
      </c>
      <c r="F373" s="35">
        <v>1.3</v>
      </c>
      <c r="G373" s="35">
        <v>1.5</v>
      </c>
      <c r="H373" s="35">
        <v>1.5</v>
      </c>
      <c r="K373" s="36" t="s">
        <v>3472</v>
      </c>
      <c r="O373" s="34" t="s">
        <v>3605</v>
      </c>
    </row>
    <row r="374" spans="1:15" ht="15" hidden="1" customHeight="1">
      <c r="A374" s="34" t="s">
        <v>70</v>
      </c>
      <c r="B374" s="34" t="s">
        <v>3606</v>
      </c>
      <c r="C374" s="34" t="s">
        <v>477</v>
      </c>
      <c r="D374" s="35" t="s">
        <v>107</v>
      </c>
      <c r="E374" s="35" t="s">
        <v>107</v>
      </c>
      <c r="F374" s="35">
        <v>1.2</v>
      </c>
      <c r="G374" s="35">
        <v>1.5</v>
      </c>
      <c r="H374" s="35">
        <v>1.2</v>
      </c>
      <c r="K374" s="36" t="s">
        <v>3567</v>
      </c>
      <c r="L374" s="36" t="s">
        <v>3607</v>
      </c>
    </row>
    <row r="375" spans="1:15" ht="15" hidden="1" customHeight="1">
      <c r="A375" s="34" t="s">
        <v>70</v>
      </c>
      <c r="B375" s="34" t="s">
        <v>3608</v>
      </c>
      <c r="C375" s="34" t="s">
        <v>439</v>
      </c>
      <c r="D375" s="35" t="s">
        <v>107</v>
      </c>
      <c r="E375" s="35" t="s">
        <v>107</v>
      </c>
      <c r="F375" s="35">
        <v>1.1000000000000001</v>
      </c>
      <c r="G375" s="35">
        <v>1.4</v>
      </c>
      <c r="H375" s="35">
        <v>1.6</v>
      </c>
    </row>
    <row r="376" spans="1:15" ht="15" hidden="1" customHeight="1">
      <c r="A376" s="34" t="s">
        <v>70</v>
      </c>
      <c r="B376" s="34" t="s">
        <v>3609</v>
      </c>
      <c r="C376" s="34" t="s">
        <v>477</v>
      </c>
      <c r="D376" s="35" t="s">
        <v>107</v>
      </c>
      <c r="E376" s="35" t="s">
        <v>107</v>
      </c>
      <c r="F376" s="35">
        <v>1.3</v>
      </c>
      <c r="G376" s="35">
        <v>1.4</v>
      </c>
      <c r="H376" s="35">
        <v>1.6</v>
      </c>
      <c r="I376" s="35" t="s">
        <v>3571</v>
      </c>
      <c r="K376" s="36" t="s">
        <v>3567</v>
      </c>
      <c r="M376" s="34" t="s">
        <v>3346</v>
      </c>
      <c r="O376" s="34" t="s">
        <v>3371</v>
      </c>
    </row>
    <row r="377" spans="1:15" ht="15" hidden="1" customHeight="1">
      <c r="A377" s="34" t="s">
        <v>70</v>
      </c>
      <c r="B377" s="34" t="s">
        <v>3610</v>
      </c>
      <c r="C377" s="34" t="s">
        <v>477</v>
      </c>
      <c r="D377" s="35" t="s">
        <v>107</v>
      </c>
      <c r="E377" s="35" t="s">
        <v>107</v>
      </c>
      <c r="F377" s="35">
        <v>1.2</v>
      </c>
      <c r="G377" s="35">
        <v>1.6</v>
      </c>
      <c r="H377" s="35">
        <v>2</v>
      </c>
      <c r="I377" s="35" t="s">
        <v>465</v>
      </c>
    </row>
    <row r="378" spans="1:15" ht="15" hidden="1" customHeight="1">
      <c r="A378" s="34" t="s">
        <v>70</v>
      </c>
      <c r="B378" s="34" t="s">
        <v>3611</v>
      </c>
      <c r="C378" s="34" t="s">
        <v>477</v>
      </c>
      <c r="D378" s="35">
        <v>2.7</v>
      </c>
      <c r="E378" s="35">
        <v>3</v>
      </c>
      <c r="F378" s="35">
        <v>3.2</v>
      </c>
      <c r="G378" s="35">
        <v>3.2</v>
      </c>
      <c r="H378" s="35">
        <v>3.2</v>
      </c>
      <c r="I378" s="35" t="s">
        <v>3612</v>
      </c>
      <c r="K378" s="36" t="s">
        <v>465</v>
      </c>
      <c r="M378" s="34" t="s">
        <v>3613</v>
      </c>
      <c r="N378" s="34" t="s">
        <v>3145</v>
      </c>
    </row>
    <row r="379" spans="1:15" ht="15" hidden="1" customHeight="1">
      <c r="A379" s="34" t="s">
        <v>70</v>
      </c>
      <c r="B379" s="34" t="s">
        <v>3614</v>
      </c>
      <c r="C379" s="34" t="s">
        <v>477</v>
      </c>
      <c r="D379" s="35" t="s">
        <v>107</v>
      </c>
      <c r="E379" s="35" t="s">
        <v>107</v>
      </c>
      <c r="F379" s="35">
        <v>1.5</v>
      </c>
      <c r="G379" s="35">
        <v>1.6</v>
      </c>
      <c r="H379" s="35">
        <v>1.7</v>
      </c>
    </row>
    <row r="380" spans="1:15" ht="15" hidden="1" customHeight="1">
      <c r="A380" s="34" t="s">
        <v>70</v>
      </c>
      <c r="B380" s="34" t="s">
        <v>3615</v>
      </c>
      <c r="C380" s="34" t="s">
        <v>435</v>
      </c>
      <c r="D380" s="35" t="s">
        <v>107</v>
      </c>
      <c r="E380" s="35" t="s">
        <v>107</v>
      </c>
      <c r="F380" s="35">
        <v>1</v>
      </c>
      <c r="G380" s="35">
        <v>1.5</v>
      </c>
      <c r="H380" s="35">
        <v>1.7</v>
      </c>
      <c r="I380" s="35" t="s">
        <v>2126</v>
      </c>
    </row>
    <row r="381" spans="1:15" ht="15" hidden="1" customHeight="1">
      <c r="A381" s="34" t="s">
        <v>70</v>
      </c>
      <c r="B381" s="34" t="s">
        <v>3616</v>
      </c>
      <c r="C381" s="34" t="s">
        <v>468</v>
      </c>
      <c r="D381" s="35" t="s">
        <v>107</v>
      </c>
      <c r="E381" s="35" t="s">
        <v>107</v>
      </c>
      <c r="F381" s="35">
        <v>1.1000000000000001</v>
      </c>
      <c r="G381" s="35">
        <v>1.6</v>
      </c>
      <c r="H381" s="35">
        <v>1.9</v>
      </c>
    </row>
    <row r="382" spans="1:15" ht="15" hidden="1" customHeight="1">
      <c r="A382" s="34" t="s">
        <v>70</v>
      </c>
      <c r="B382" s="34" t="s">
        <v>3617</v>
      </c>
      <c r="C382" s="34" t="s">
        <v>389</v>
      </c>
      <c r="D382" s="35" t="s">
        <v>107</v>
      </c>
      <c r="E382" s="35" t="s">
        <v>107</v>
      </c>
      <c r="F382" s="35">
        <v>2</v>
      </c>
      <c r="G382" s="35">
        <v>3.4</v>
      </c>
      <c r="H382" s="35">
        <v>4.8</v>
      </c>
      <c r="J382" s="35" t="s">
        <v>3081</v>
      </c>
    </row>
    <row r="383" spans="1:15" ht="15" hidden="1" customHeight="1">
      <c r="A383" s="34" t="s">
        <v>70</v>
      </c>
      <c r="B383" s="34" t="s">
        <v>3618</v>
      </c>
      <c r="C383" s="34" t="s">
        <v>475</v>
      </c>
      <c r="D383" s="35" t="s">
        <v>107</v>
      </c>
      <c r="E383" s="35" t="s">
        <v>107</v>
      </c>
      <c r="F383" s="35">
        <v>1.4</v>
      </c>
      <c r="G383" s="35">
        <v>1.6</v>
      </c>
      <c r="H383" s="35">
        <v>1.6</v>
      </c>
    </row>
    <row r="384" spans="1:15" ht="15" hidden="1" customHeight="1">
      <c r="A384" s="34" t="s">
        <v>70</v>
      </c>
      <c r="B384" s="34" t="s">
        <v>3619</v>
      </c>
      <c r="C384" s="34" t="s">
        <v>786</v>
      </c>
      <c r="D384" s="35" t="s">
        <v>107</v>
      </c>
      <c r="E384" s="35" t="s">
        <v>107</v>
      </c>
      <c r="F384" s="35">
        <v>1.2</v>
      </c>
      <c r="G384" s="35">
        <v>1.5</v>
      </c>
      <c r="H384" s="35">
        <v>1.9</v>
      </c>
      <c r="I384" s="35" t="s">
        <v>1967</v>
      </c>
      <c r="K384" s="36" t="s">
        <v>3620</v>
      </c>
      <c r="L384" s="34" t="s">
        <v>3621</v>
      </c>
      <c r="M384" s="34" t="s">
        <v>1967</v>
      </c>
      <c r="O384" s="34" t="s">
        <v>3622</v>
      </c>
    </row>
    <row r="385" spans="1:15" ht="15" hidden="1" customHeight="1">
      <c r="A385" s="34" t="s">
        <v>70</v>
      </c>
      <c r="B385" s="34" t="s">
        <v>3623</v>
      </c>
      <c r="C385" s="34" t="s">
        <v>477</v>
      </c>
      <c r="D385" s="35" t="s">
        <v>107</v>
      </c>
      <c r="E385" s="35" t="s">
        <v>107</v>
      </c>
      <c r="F385" s="35">
        <v>1.5</v>
      </c>
      <c r="G385" s="35">
        <v>2.2999999999999998</v>
      </c>
      <c r="H385" s="35">
        <v>1.6</v>
      </c>
    </row>
    <row r="386" spans="1:15" ht="15" hidden="1" customHeight="1">
      <c r="A386" s="34" t="s">
        <v>70</v>
      </c>
      <c r="B386" s="34" t="s">
        <v>3624</v>
      </c>
      <c r="C386" s="34" t="s">
        <v>786</v>
      </c>
      <c r="D386" s="35" t="s">
        <v>107</v>
      </c>
      <c r="E386" s="35" t="s">
        <v>107</v>
      </c>
      <c r="F386" s="35">
        <v>1</v>
      </c>
      <c r="G386" s="35">
        <v>1.3</v>
      </c>
      <c r="H386" s="35">
        <v>1.5</v>
      </c>
    </row>
    <row r="387" spans="1:15" ht="15" hidden="1" customHeight="1">
      <c r="A387" s="34" t="s">
        <v>70</v>
      </c>
      <c r="B387" s="34" t="s">
        <v>3625</v>
      </c>
      <c r="C387" s="34" t="s">
        <v>416</v>
      </c>
      <c r="D387" s="35" t="s">
        <v>107</v>
      </c>
      <c r="E387" s="35" t="s">
        <v>107</v>
      </c>
      <c r="F387" s="35">
        <v>1</v>
      </c>
      <c r="G387" s="35">
        <v>1.3</v>
      </c>
      <c r="H387" s="35">
        <v>1.4</v>
      </c>
    </row>
    <row r="388" spans="1:15" ht="15" hidden="1" customHeight="1">
      <c r="A388" s="34" t="s">
        <v>70</v>
      </c>
      <c r="B388" s="34" t="s">
        <v>3626</v>
      </c>
      <c r="C388" s="34" t="s">
        <v>477</v>
      </c>
      <c r="D388" s="35" t="s">
        <v>107</v>
      </c>
      <c r="E388" s="35" t="s">
        <v>107</v>
      </c>
      <c r="F388" s="35">
        <v>1.1000000000000001</v>
      </c>
      <c r="G388" s="35">
        <v>1.2</v>
      </c>
      <c r="H388" s="35">
        <v>1.2</v>
      </c>
    </row>
    <row r="389" spans="1:15" ht="15" hidden="1" customHeight="1">
      <c r="A389" s="34" t="s">
        <v>70</v>
      </c>
      <c r="B389" s="34" t="s">
        <v>3627</v>
      </c>
      <c r="C389" s="34" t="s">
        <v>477</v>
      </c>
      <c r="D389" s="35">
        <v>5.7</v>
      </c>
      <c r="E389" s="35">
        <v>5.7</v>
      </c>
      <c r="F389" s="35">
        <v>5.8</v>
      </c>
      <c r="G389" s="35">
        <v>6</v>
      </c>
      <c r="H389" s="35">
        <v>6.2</v>
      </c>
      <c r="I389" s="35" t="s">
        <v>3597</v>
      </c>
      <c r="K389" s="36" t="s">
        <v>762</v>
      </c>
      <c r="M389" s="34" t="s">
        <v>3628</v>
      </c>
      <c r="O389" s="34" t="s">
        <v>2995</v>
      </c>
    </row>
    <row r="390" spans="1:15" ht="15" hidden="1" customHeight="1">
      <c r="A390" s="34" t="s">
        <v>70</v>
      </c>
      <c r="B390" s="34" t="s">
        <v>3629</v>
      </c>
      <c r="C390" s="34" t="s">
        <v>684</v>
      </c>
      <c r="D390" s="35" t="s">
        <v>107</v>
      </c>
      <c r="E390" s="35" t="s">
        <v>107</v>
      </c>
      <c r="F390" s="35">
        <v>1.8</v>
      </c>
      <c r="G390" s="35">
        <v>1.8</v>
      </c>
      <c r="H390" s="35">
        <v>1.8</v>
      </c>
      <c r="M390" s="34" t="s">
        <v>424</v>
      </c>
      <c r="O390" s="34" t="s">
        <v>3630</v>
      </c>
    </row>
    <row r="391" spans="1:15" ht="15" hidden="1" customHeight="1">
      <c r="A391" s="34" t="s">
        <v>70</v>
      </c>
      <c r="B391" s="34" t="s">
        <v>3631</v>
      </c>
      <c r="C391" s="34" t="s">
        <v>419</v>
      </c>
      <c r="D391" s="35" t="s">
        <v>107</v>
      </c>
      <c r="E391" s="35" t="s">
        <v>107</v>
      </c>
      <c r="F391" s="35">
        <v>2.2999999999999998</v>
      </c>
      <c r="G391" s="35" t="s">
        <v>2988</v>
      </c>
      <c r="H391" s="35">
        <v>3.2</v>
      </c>
    </row>
    <row r="392" spans="1:15" ht="15" hidden="1" customHeight="1">
      <c r="A392" s="34" t="s">
        <v>70</v>
      </c>
      <c r="B392" s="34" t="s">
        <v>3632</v>
      </c>
      <c r="C392" s="34" t="s">
        <v>704</v>
      </c>
      <c r="D392" s="35" t="s">
        <v>107</v>
      </c>
      <c r="E392" s="35" t="s">
        <v>107</v>
      </c>
      <c r="F392" s="35" t="s">
        <v>107</v>
      </c>
      <c r="G392" s="35">
        <v>1.2</v>
      </c>
      <c r="H392" s="35" t="s">
        <v>2997</v>
      </c>
      <c r="L392" s="36" t="s">
        <v>3633</v>
      </c>
    </row>
    <row r="393" spans="1:15" ht="15" hidden="1" customHeight="1">
      <c r="A393" s="34" t="s">
        <v>70</v>
      </c>
      <c r="B393" s="34" t="s">
        <v>3634</v>
      </c>
      <c r="C393" s="44" t="s">
        <v>389</v>
      </c>
      <c r="D393" s="35" t="s">
        <v>107</v>
      </c>
      <c r="E393" s="35" t="s">
        <v>107</v>
      </c>
      <c r="F393" s="35" t="s">
        <v>107</v>
      </c>
      <c r="G393" s="35">
        <v>2.2999999999999998</v>
      </c>
      <c r="H393" s="35">
        <v>2.2999999999999998</v>
      </c>
    </row>
    <row r="394" spans="1:15" ht="15" hidden="1" customHeight="1">
      <c r="A394" s="34" t="s">
        <v>70</v>
      </c>
      <c r="B394" s="34" t="s">
        <v>3635</v>
      </c>
      <c r="C394" s="34" t="s">
        <v>452</v>
      </c>
      <c r="D394" s="35" t="s">
        <v>107</v>
      </c>
      <c r="E394" s="35" t="s">
        <v>107</v>
      </c>
      <c r="F394" s="35" t="s">
        <v>107</v>
      </c>
      <c r="G394" s="35">
        <v>1.7</v>
      </c>
      <c r="H394" s="35">
        <v>2</v>
      </c>
    </row>
    <row r="395" spans="1:15" ht="15" hidden="1" customHeight="1">
      <c r="A395" s="34" t="s">
        <v>70</v>
      </c>
      <c r="B395" s="34" t="s">
        <v>3636</v>
      </c>
      <c r="C395" s="34" t="s">
        <v>435</v>
      </c>
      <c r="D395" s="35" t="s">
        <v>107</v>
      </c>
      <c r="E395" s="35" t="s">
        <v>107</v>
      </c>
      <c r="F395" s="35" t="s">
        <v>107</v>
      </c>
      <c r="G395" s="35">
        <v>1.3</v>
      </c>
      <c r="H395" s="35">
        <v>1.4</v>
      </c>
    </row>
    <row r="396" spans="1:15" ht="15" hidden="1" customHeight="1">
      <c r="A396" s="34" t="s">
        <v>70</v>
      </c>
      <c r="B396" s="34" t="s">
        <v>3637</v>
      </c>
      <c r="C396" s="34" t="s">
        <v>477</v>
      </c>
      <c r="D396" s="35" t="s">
        <v>107</v>
      </c>
      <c r="E396" s="35" t="s">
        <v>107</v>
      </c>
      <c r="F396" s="35" t="s">
        <v>107</v>
      </c>
      <c r="G396" s="35">
        <v>1</v>
      </c>
      <c r="H396" s="35">
        <v>1.1000000000000001</v>
      </c>
    </row>
    <row r="397" spans="1:15" ht="15" hidden="1" customHeight="1">
      <c r="A397" s="34" t="s">
        <v>70</v>
      </c>
      <c r="B397" s="34" t="s">
        <v>3638</v>
      </c>
      <c r="C397" s="34" t="s">
        <v>468</v>
      </c>
      <c r="D397" s="35" t="s">
        <v>107</v>
      </c>
      <c r="E397" s="35" t="s">
        <v>107</v>
      </c>
      <c r="F397" s="35" t="s">
        <v>107</v>
      </c>
      <c r="G397" s="35">
        <v>1.2</v>
      </c>
      <c r="H397" s="35">
        <v>1.3</v>
      </c>
    </row>
    <row r="398" spans="1:15" ht="15" hidden="1" customHeight="1">
      <c r="A398" s="34" t="s">
        <v>70</v>
      </c>
      <c r="B398" s="34" t="s">
        <v>3639</v>
      </c>
      <c r="C398" s="34" t="s">
        <v>477</v>
      </c>
      <c r="D398" s="35" t="s">
        <v>107</v>
      </c>
      <c r="E398" s="35" t="s">
        <v>107</v>
      </c>
      <c r="F398" s="35" t="s">
        <v>107</v>
      </c>
      <c r="G398" s="35">
        <v>1.2</v>
      </c>
      <c r="H398" s="35">
        <v>1.4</v>
      </c>
    </row>
    <row r="399" spans="1:15" ht="15" hidden="1" customHeight="1">
      <c r="A399" s="34" t="s">
        <v>70</v>
      </c>
      <c r="B399" s="34" t="s">
        <v>3640</v>
      </c>
      <c r="C399" s="34" t="s">
        <v>477</v>
      </c>
      <c r="D399" s="35" t="s">
        <v>107</v>
      </c>
      <c r="E399" s="35" t="s">
        <v>107</v>
      </c>
      <c r="F399" s="35" t="s">
        <v>107</v>
      </c>
      <c r="G399" s="35">
        <v>1.5</v>
      </c>
      <c r="H399" s="35">
        <v>1.5</v>
      </c>
      <c r="J399" s="35" t="s">
        <v>3081</v>
      </c>
      <c r="K399" s="36" t="s">
        <v>3567</v>
      </c>
    </row>
    <row r="400" spans="1:15" ht="15" hidden="1" customHeight="1">
      <c r="A400" s="34" t="s">
        <v>70</v>
      </c>
      <c r="B400" s="34" t="s">
        <v>3641</v>
      </c>
      <c r="C400" s="34" t="s">
        <v>477</v>
      </c>
      <c r="D400" s="35" t="s">
        <v>107</v>
      </c>
      <c r="E400" s="35" t="s">
        <v>107</v>
      </c>
      <c r="F400" s="35" t="s">
        <v>107</v>
      </c>
      <c r="G400" s="35" t="s">
        <v>107</v>
      </c>
      <c r="H400" s="35">
        <v>1.2</v>
      </c>
    </row>
    <row r="401" spans="1:15" ht="15" hidden="1" customHeight="1">
      <c r="A401" s="34" t="s">
        <v>70</v>
      </c>
      <c r="B401" s="34" t="s">
        <v>3642</v>
      </c>
      <c r="C401" s="34" t="s">
        <v>477</v>
      </c>
      <c r="D401" s="35" t="s">
        <v>107</v>
      </c>
      <c r="E401" s="35" t="s">
        <v>107</v>
      </c>
      <c r="F401" s="35" t="s">
        <v>107</v>
      </c>
      <c r="G401" s="35">
        <v>1.4</v>
      </c>
      <c r="H401" s="35">
        <v>1.4</v>
      </c>
    </row>
    <row r="402" spans="1:15" ht="15" hidden="1" customHeight="1">
      <c r="A402" s="34" t="s">
        <v>70</v>
      </c>
      <c r="B402" s="34" t="s">
        <v>3643</v>
      </c>
      <c r="C402" s="34" t="s">
        <v>750</v>
      </c>
      <c r="D402" s="35">
        <v>2</v>
      </c>
      <c r="E402" s="35">
        <v>2.2999999999999998</v>
      </c>
      <c r="F402" s="35">
        <v>2.5</v>
      </c>
      <c r="G402" s="35">
        <v>2.6</v>
      </c>
      <c r="H402" s="35">
        <v>2.6</v>
      </c>
      <c r="M402" s="34" t="s">
        <v>3628</v>
      </c>
    </row>
    <row r="403" spans="1:15" ht="15" hidden="1" customHeight="1">
      <c r="A403" s="34" t="s">
        <v>70</v>
      </c>
      <c r="B403" s="34" t="s">
        <v>3644</v>
      </c>
      <c r="C403" s="34" t="s">
        <v>435</v>
      </c>
      <c r="D403" s="35" t="s">
        <v>107</v>
      </c>
      <c r="E403" s="35" t="s">
        <v>107</v>
      </c>
      <c r="F403" s="35" t="s">
        <v>107</v>
      </c>
      <c r="G403" s="35">
        <v>1</v>
      </c>
      <c r="H403" s="35">
        <v>1.2</v>
      </c>
      <c r="L403" s="34" t="s">
        <v>3034</v>
      </c>
    </row>
    <row r="404" spans="1:15" ht="15" hidden="1" customHeight="1">
      <c r="A404" s="34" t="s">
        <v>70</v>
      </c>
      <c r="B404" s="34" t="s">
        <v>3645</v>
      </c>
      <c r="C404" s="34" t="s">
        <v>435</v>
      </c>
      <c r="D404" s="35" t="s">
        <v>107</v>
      </c>
      <c r="E404" s="35" t="s">
        <v>107</v>
      </c>
      <c r="F404" s="35" t="s">
        <v>107</v>
      </c>
      <c r="G404" s="35">
        <v>1</v>
      </c>
      <c r="H404" s="35">
        <v>1</v>
      </c>
      <c r="L404" s="34" t="s">
        <v>3034</v>
      </c>
    </row>
    <row r="405" spans="1:15" ht="15" hidden="1" customHeight="1">
      <c r="A405" s="34" t="s">
        <v>70</v>
      </c>
      <c r="B405" s="34" t="s">
        <v>3646</v>
      </c>
      <c r="C405" s="34" t="s">
        <v>435</v>
      </c>
      <c r="D405" s="35" t="s">
        <v>107</v>
      </c>
      <c r="E405" s="35" t="s">
        <v>107</v>
      </c>
      <c r="F405" s="35" t="s">
        <v>107</v>
      </c>
      <c r="G405" s="35">
        <v>1</v>
      </c>
      <c r="H405" s="35">
        <v>1</v>
      </c>
      <c r="L405" s="34" t="s">
        <v>3034</v>
      </c>
    </row>
    <row r="406" spans="1:15" ht="15" hidden="1" customHeight="1">
      <c r="A406" s="34" t="s">
        <v>70</v>
      </c>
      <c r="B406" s="34" t="s">
        <v>3647</v>
      </c>
      <c r="C406" s="34" t="s">
        <v>553</v>
      </c>
      <c r="D406" s="35" t="s">
        <v>107</v>
      </c>
      <c r="E406" s="35" t="s">
        <v>107</v>
      </c>
      <c r="F406" s="35" t="s">
        <v>107</v>
      </c>
      <c r="G406" s="35">
        <v>1.4</v>
      </c>
      <c r="H406" s="35">
        <v>1.6</v>
      </c>
      <c r="I406" s="35" t="s">
        <v>792</v>
      </c>
      <c r="K406" s="36" t="s">
        <v>792</v>
      </c>
    </row>
    <row r="407" spans="1:15" ht="15" hidden="1" customHeight="1">
      <c r="A407" s="34" t="s">
        <v>70</v>
      </c>
      <c r="B407" s="34" t="s">
        <v>3648</v>
      </c>
      <c r="C407" s="34" t="s">
        <v>477</v>
      </c>
      <c r="D407" s="35" t="s">
        <v>107</v>
      </c>
      <c r="E407" s="35" t="s">
        <v>107</v>
      </c>
      <c r="F407" s="35" t="s">
        <v>107</v>
      </c>
      <c r="G407" s="35">
        <v>1</v>
      </c>
      <c r="H407" s="35">
        <v>1.2</v>
      </c>
    </row>
    <row r="408" spans="1:15" ht="15" hidden="1" customHeight="1">
      <c r="A408" s="34" t="s">
        <v>70</v>
      </c>
      <c r="B408" s="34" t="s">
        <v>3649</v>
      </c>
      <c r="C408" s="34" t="s">
        <v>546</v>
      </c>
      <c r="D408" s="35" t="s">
        <v>107</v>
      </c>
      <c r="E408" s="35" t="s">
        <v>107</v>
      </c>
      <c r="F408" s="35" t="s">
        <v>107</v>
      </c>
      <c r="G408" s="35">
        <v>1</v>
      </c>
      <c r="H408" s="35">
        <v>1.3</v>
      </c>
      <c r="K408" s="36" t="s">
        <v>3567</v>
      </c>
    </row>
    <row r="409" spans="1:15" ht="15" hidden="1" customHeight="1">
      <c r="A409" s="34" t="s">
        <v>70</v>
      </c>
      <c r="B409" s="34" t="s">
        <v>3650</v>
      </c>
      <c r="C409" s="34" t="s">
        <v>477</v>
      </c>
      <c r="D409" s="35" t="s">
        <v>107</v>
      </c>
      <c r="E409" s="35" t="s">
        <v>107</v>
      </c>
      <c r="F409" s="35" t="s">
        <v>107</v>
      </c>
      <c r="G409" s="35">
        <v>1.2</v>
      </c>
      <c r="H409" s="35">
        <v>1.2</v>
      </c>
      <c r="I409" s="35" t="s">
        <v>465</v>
      </c>
    </row>
    <row r="410" spans="1:15" ht="15" hidden="1" customHeight="1">
      <c r="A410" s="34" t="s">
        <v>70</v>
      </c>
      <c r="B410" s="34" t="s">
        <v>3651</v>
      </c>
      <c r="C410" s="34" t="s">
        <v>646</v>
      </c>
      <c r="D410" s="35" t="s">
        <v>107</v>
      </c>
      <c r="E410" s="35" t="s">
        <v>107</v>
      </c>
      <c r="F410" s="35" t="s">
        <v>107</v>
      </c>
      <c r="G410" s="35">
        <v>1.1000000000000001</v>
      </c>
      <c r="H410" s="35">
        <v>1.3</v>
      </c>
      <c r="L410" s="36" t="s">
        <v>583</v>
      </c>
    </row>
    <row r="411" spans="1:15" ht="15" hidden="1" customHeight="1">
      <c r="A411" s="34" t="s">
        <v>70</v>
      </c>
      <c r="B411" s="34" t="s">
        <v>3652</v>
      </c>
      <c r="C411" s="34" t="s">
        <v>477</v>
      </c>
      <c r="D411" s="35" t="s">
        <v>107</v>
      </c>
      <c r="E411" s="35" t="s">
        <v>107</v>
      </c>
      <c r="F411" s="35" t="s">
        <v>107</v>
      </c>
      <c r="G411" s="35">
        <v>1.2</v>
      </c>
      <c r="H411" s="35">
        <v>1.3</v>
      </c>
      <c r="I411" s="35" t="s">
        <v>1967</v>
      </c>
    </row>
    <row r="412" spans="1:15" ht="15" hidden="1" customHeight="1">
      <c r="A412" s="34" t="s">
        <v>70</v>
      </c>
      <c r="B412" s="34" t="s">
        <v>3653</v>
      </c>
      <c r="C412" s="34" t="s">
        <v>477</v>
      </c>
      <c r="D412" s="35" t="s">
        <v>107</v>
      </c>
      <c r="E412" s="35" t="s">
        <v>107</v>
      </c>
      <c r="F412" s="35" t="s">
        <v>107</v>
      </c>
      <c r="G412" s="35">
        <v>1</v>
      </c>
      <c r="H412" s="35">
        <v>1.3</v>
      </c>
    </row>
    <row r="413" spans="1:15" ht="15" hidden="1" customHeight="1">
      <c r="A413" s="34" t="s">
        <v>70</v>
      </c>
      <c r="B413" s="34" t="s">
        <v>3654</v>
      </c>
      <c r="C413" s="34" t="s">
        <v>477</v>
      </c>
      <c r="D413" s="35">
        <v>1.5</v>
      </c>
      <c r="E413" s="35">
        <v>2</v>
      </c>
      <c r="F413" s="35">
        <v>2.2999999999999998</v>
      </c>
      <c r="G413" s="35">
        <v>2</v>
      </c>
      <c r="H413" s="35">
        <v>2.1</v>
      </c>
      <c r="I413" s="35" t="s">
        <v>1967</v>
      </c>
      <c r="L413" s="34" t="s">
        <v>3655</v>
      </c>
      <c r="M413" s="34" t="s">
        <v>3656</v>
      </c>
      <c r="N413" s="34" t="s">
        <v>1967</v>
      </c>
      <c r="O413" s="34" t="s">
        <v>2995</v>
      </c>
    </row>
    <row r="414" spans="1:15" ht="15" hidden="1" customHeight="1">
      <c r="A414" s="34" t="s">
        <v>70</v>
      </c>
      <c r="B414" s="34" t="s">
        <v>3657</v>
      </c>
      <c r="C414" s="34" t="s">
        <v>477</v>
      </c>
      <c r="D414" s="35" t="s">
        <v>107</v>
      </c>
      <c r="E414" s="35" t="s">
        <v>107</v>
      </c>
      <c r="F414" s="35" t="s">
        <v>107</v>
      </c>
      <c r="G414" s="35">
        <v>1.3</v>
      </c>
      <c r="H414" s="35">
        <v>1.3</v>
      </c>
      <c r="I414" s="35" t="s">
        <v>1967</v>
      </c>
    </row>
    <row r="415" spans="1:15" ht="15" hidden="1" customHeight="1">
      <c r="A415" s="34" t="s">
        <v>70</v>
      </c>
      <c r="B415" s="34" t="s">
        <v>3658</v>
      </c>
      <c r="C415" s="34" t="s">
        <v>477</v>
      </c>
      <c r="D415" s="35" t="s">
        <v>107</v>
      </c>
      <c r="E415" s="35" t="s">
        <v>107</v>
      </c>
      <c r="F415" s="35" t="s">
        <v>107</v>
      </c>
      <c r="G415" s="35">
        <v>1.2</v>
      </c>
      <c r="H415" s="35">
        <v>1.2</v>
      </c>
    </row>
    <row r="416" spans="1:15" ht="15" hidden="1" customHeight="1">
      <c r="A416" s="34" t="s">
        <v>70</v>
      </c>
      <c r="B416" s="34" t="s">
        <v>3659</v>
      </c>
      <c r="C416" s="34" t="s">
        <v>477</v>
      </c>
      <c r="D416" s="35" t="s">
        <v>107</v>
      </c>
      <c r="E416" s="35" t="s">
        <v>107</v>
      </c>
      <c r="F416" s="35" t="s">
        <v>107</v>
      </c>
      <c r="G416" s="35">
        <v>1.2</v>
      </c>
      <c r="H416" s="35">
        <v>1.3</v>
      </c>
    </row>
    <row r="417" spans="1:15" ht="15" hidden="1" customHeight="1">
      <c r="A417" s="34" t="s">
        <v>70</v>
      </c>
      <c r="B417" s="34" t="s">
        <v>3660</v>
      </c>
      <c r="C417" s="34" t="s">
        <v>477</v>
      </c>
      <c r="D417" s="35" t="s">
        <v>107</v>
      </c>
      <c r="E417" s="35" t="s">
        <v>107</v>
      </c>
      <c r="F417" s="35" t="s">
        <v>107</v>
      </c>
      <c r="G417" s="35">
        <v>1.1000000000000001</v>
      </c>
      <c r="H417" s="35">
        <v>1.1000000000000001</v>
      </c>
      <c r="L417" s="36" t="s">
        <v>3081</v>
      </c>
    </row>
    <row r="418" spans="1:15" ht="15" hidden="1" customHeight="1">
      <c r="A418" s="34" t="s">
        <v>70</v>
      </c>
      <c r="B418" s="34" t="s">
        <v>3661</v>
      </c>
      <c r="C418" s="34" t="s">
        <v>389</v>
      </c>
      <c r="D418" s="35" t="s">
        <v>107</v>
      </c>
      <c r="E418" s="35" t="s">
        <v>107</v>
      </c>
      <c r="F418" s="35" t="s">
        <v>107</v>
      </c>
      <c r="G418" s="35">
        <v>5.6</v>
      </c>
      <c r="H418" s="35">
        <v>6.7</v>
      </c>
      <c r="I418" s="35" t="s">
        <v>3571</v>
      </c>
    </row>
    <row r="419" spans="1:15" ht="15" hidden="1" customHeight="1">
      <c r="A419" s="34" t="s">
        <v>70</v>
      </c>
      <c r="B419" s="34" t="s">
        <v>3662</v>
      </c>
      <c r="C419" s="34" t="s">
        <v>646</v>
      </c>
      <c r="D419" s="35" t="s">
        <v>107</v>
      </c>
      <c r="E419" s="35" t="s">
        <v>107</v>
      </c>
      <c r="F419" s="35" t="s">
        <v>107</v>
      </c>
      <c r="G419" s="35">
        <v>4.4000000000000004</v>
      </c>
      <c r="H419" s="35">
        <v>5.0999999999999996</v>
      </c>
      <c r="L419" s="34" t="s">
        <v>3663</v>
      </c>
    </row>
    <row r="420" spans="1:15" ht="15" hidden="1" customHeight="1">
      <c r="A420" s="34" t="s">
        <v>70</v>
      </c>
      <c r="B420" s="34" t="s">
        <v>3664</v>
      </c>
      <c r="C420" s="34" t="s">
        <v>684</v>
      </c>
      <c r="D420" s="35" t="s">
        <v>107</v>
      </c>
      <c r="E420" s="35" t="s">
        <v>107</v>
      </c>
      <c r="F420" s="35" t="s">
        <v>107</v>
      </c>
      <c r="G420" s="35">
        <v>1.7</v>
      </c>
      <c r="H420" s="35">
        <v>1.7</v>
      </c>
    </row>
    <row r="421" spans="1:15" ht="15" hidden="1" customHeight="1">
      <c r="A421" s="34" t="s">
        <v>70</v>
      </c>
      <c r="B421" s="34" t="s">
        <v>3665</v>
      </c>
      <c r="C421" s="34" t="s">
        <v>477</v>
      </c>
      <c r="D421" s="35" t="s">
        <v>107</v>
      </c>
      <c r="E421" s="35" t="s">
        <v>107</v>
      </c>
      <c r="F421" s="35" t="s">
        <v>107</v>
      </c>
      <c r="G421" s="35" t="s">
        <v>107</v>
      </c>
      <c r="H421" s="35">
        <v>1.1000000000000001</v>
      </c>
    </row>
    <row r="422" spans="1:15" ht="15" hidden="1" customHeight="1">
      <c r="A422" s="34" t="s">
        <v>70</v>
      </c>
      <c r="B422" s="34" t="s">
        <v>3666</v>
      </c>
      <c r="C422" s="34" t="s">
        <v>3667</v>
      </c>
      <c r="D422" s="35" t="s">
        <v>107</v>
      </c>
      <c r="E422" s="35" t="s">
        <v>107</v>
      </c>
      <c r="F422" s="35" t="s">
        <v>107</v>
      </c>
      <c r="G422" s="35" t="s">
        <v>107</v>
      </c>
      <c r="H422" s="35">
        <v>1</v>
      </c>
      <c r="I422" s="35" t="s">
        <v>492</v>
      </c>
    </row>
    <row r="423" spans="1:15" ht="15" hidden="1" customHeight="1">
      <c r="A423" s="34" t="s">
        <v>70</v>
      </c>
      <c r="B423" s="34" t="s">
        <v>3668</v>
      </c>
      <c r="C423" s="34" t="s">
        <v>477</v>
      </c>
      <c r="D423" s="35" t="s">
        <v>107</v>
      </c>
      <c r="E423" s="35" t="s">
        <v>107</v>
      </c>
      <c r="F423" s="35" t="s">
        <v>107</v>
      </c>
      <c r="G423" s="35" t="s">
        <v>107</v>
      </c>
      <c r="H423" s="35">
        <v>1</v>
      </c>
      <c r="I423" s="35" t="s">
        <v>465</v>
      </c>
    </row>
    <row r="424" spans="1:15" ht="15" hidden="1" customHeight="1">
      <c r="A424" s="34" t="s">
        <v>70</v>
      </c>
      <c r="B424" s="34" t="s">
        <v>3669</v>
      </c>
      <c r="C424" s="34" t="s">
        <v>468</v>
      </c>
      <c r="D424" s="35" t="s">
        <v>107</v>
      </c>
      <c r="E424" s="35" t="s">
        <v>107</v>
      </c>
      <c r="F424" s="35" t="s">
        <v>107</v>
      </c>
      <c r="G424" s="35" t="s">
        <v>107</v>
      </c>
      <c r="H424" s="35">
        <v>1.1000000000000001</v>
      </c>
    </row>
    <row r="425" spans="1:15" ht="15" hidden="1" customHeight="1">
      <c r="A425" s="34" t="s">
        <v>70</v>
      </c>
      <c r="B425" s="34" t="s">
        <v>3670</v>
      </c>
      <c r="C425" s="34" t="s">
        <v>477</v>
      </c>
      <c r="D425" s="35">
        <v>6.3</v>
      </c>
      <c r="E425" s="35">
        <v>6.3</v>
      </c>
      <c r="F425" s="35">
        <v>6.7</v>
      </c>
      <c r="G425" s="35">
        <v>6.9</v>
      </c>
      <c r="H425" s="35">
        <v>7</v>
      </c>
      <c r="K425" s="36" t="s">
        <v>465</v>
      </c>
      <c r="M425" s="34" t="s">
        <v>1967</v>
      </c>
      <c r="N425" s="34" t="s">
        <v>465</v>
      </c>
      <c r="O425" s="34" t="s">
        <v>2995</v>
      </c>
    </row>
    <row r="426" spans="1:15" ht="15" hidden="1" customHeight="1">
      <c r="A426" s="34" t="s">
        <v>70</v>
      </c>
      <c r="B426" s="34" t="s">
        <v>3671</v>
      </c>
      <c r="C426" s="34" t="s">
        <v>477</v>
      </c>
      <c r="D426" s="35" t="s">
        <v>107</v>
      </c>
      <c r="E426" s="35" t="s">
        <v>107</v>
      </c>
      <c r="F426" s="35" t="s">
        <v>107</v>
      </c>
      <c r="G426" s="35" t="s">
        <v>107</v>
      </c>
      <c r="H426" s="35">
        <v>1</v>
      </c>
    </row>
    <row r="427" spans="1:15" ht="15" hidden="1" customHeight="1">
      <c r="A427" s="34" t="s">
        <v>70</v>
      </c>
      <c r="B427" s="34" t="s">
        <v>3672</v>
      </c>
      <c r="C427" s="34" t="s">
        <v>477</v>
      </c>
      <c r="D427" s="35" t="s">
        <v>107</v>
      </c>
      <c r="E427" s="35" t="s">
        <v>107</v>
      </c>
      <c r="F427" s="35" t="s">
        <v>107</v>
      </c>
      <c r="G427" s="35" t="s">
        <v>107</v>
      </c>
      <c r="H427" s="35">
        <v>1</v>
      </c>
    </row>
    <row r="428" spans="1:15" ht="15" hidden="1" customHeight="1">
      <c r="A428" s="34" t="s">
        <v>70</v>
      </c>
      <c r="B428" s="34" t="s">
        <v>3673</v>
      </c>
      <c r="C428" s="34" t="s">
        <v>435</v>
      </c>
      <c r="D428" s="35" t="s">
        <v>107</v>
      </c>
      <c r="E428" s="35" t="s">
        <v>107</v>
      </c>
      <c r="F428" s="35" t="s">
        <v>107</v>
      </c>
      <c r="G428" s="35" t="s">
        <v>107</v>
      </c>
      <c r="H428" s="35">
        <v>1</v>
      </c>
    </row>
    <row r="429" spans="1:15" ht="15" hidden="1" customHeight="1">
      <c r="A429" s="34" t="s">
        <v>70</v>
      </c>
      <c r="B429" s="34" t="s">
        <v>3674</v>
      </c>
      <c r="C429" s="34" t="s">
        <v>477</v>
      </c>
      <c r="D429" s="35" t="s">
        <v>107</v>
      </c>
      <c r="E429" s="35" t="s">
        <v>107</v>
      </c>
      <c r="F429" s="35" t="s">
        <v>107</v>
      </c>
      <c r="G429" s="35" t="s">
        <v>107</v>
      </c>
      <c r="H429" s="35">
        <v>1</v>
      </c>
      <c r="I429" s="35" t="s">
        <v>1967</v>
      </c>
    </row>
    <row r="430" spans="1:15" ht="15" hidden="1" customHeight="1">
      <c r="A430" s="34" t="s">
        <v>70</v>
      </c>
      <c r="B430" s="34" t="s">
        <v>3675</v>
      </c>
      <c r="C430" s="34" t="s">
        <v>435</v>
      </c>
      <c r="D430" s="35" t="s">
        <v>107</v>
      </c>
      <c r="E430" s="35" t="s">
        <v>107</v>
      </c>
      <c r="F430" s="35" t="s">
        <v>107</v>
      </c>
      <c r="G430" s="35" t="s">
        <v>107</v>
      </c>
      <c r="H430" s="35">
        <v>1</v>
      </c>
    </row>
    <row r="431" spans="1:15" ht="15" hidden="1" customHeight="1">
      <c r="A431" s="34" t="s">
        <v>70</v>
      </c>
      <c r="B431" s="34" t="s">
        <v>3676</v>
      </c>
      <c r="C431" s="34" t="s">
        <v>405</v>
      </c>
      <c r="D431" s="35" t="s">
        <v>107</v>
      </c>
      <c r="E431" s="35" t="s">
        <v>107</v>
      </c>
      <c r="F431" s="35" t="s">
        <v>107</v>
      </c>
      <c r="G431" s="35" t="s">
        <v>107</v>
      </c>
      <c r="H431" s="35">
        <v>1</v>
      </c>
    </row>
    <row r="432" spans="1:15" ht="15" hidden="1" customHeight="1">
      <c r="A432" s="34" t="s">
        <v>70</v>
      </c>
      <c r="B432" s="34" t="s">
        <v>3677</v>
      </c>
      <c r="C432" s="34" t="s">
        <v>646</v>
      </c>
      <c r="D432" s="35" t="s">
        <v>107</v>
      </c>
      <c r="E432" s="35" t="s">
        <v>107</v>
      </c>
      <c r="F432" s="35" t="s">
        <v>107</v>
      </c>
      <c r="G432" s="35" t="s">
        <v>107</v>
      </c>
      <c r="H432" s="35">
        <v>1.9</v>
      </c>
      <c r="I432" s="35" t="s">
        <v>465</v>
      </c>
    </row>
    <row r="433" spans="1:15" ht="15" hidden="1" customHeight="1">
      <c r="A433" s="34" t="s">
        <v>70</v>
      </c>
      <c r="B433" s="34" t="s">
        <v>3678</v>
      </c>
      <c r="C433" s="34" t="s">
        <v>3667</v>
      </c>
      <c r="D433" s="35" t="s">
        <v>107</v>
      </c>
      <c r="E433" s="35" t="s">
        <v>107</v>
      </c>
      <c r="F433" s="35" t="s">
        <v>107</v>
      </c>
      <c r="G433" s="35" t="s">
        <v>107</v>
      </c>
      <c r="H433" s="35">
        <v>1.1000000000000001</v>
      </c>
      <c r="I433" s="35" t="s">
        <v>465</v>
      </c>
    </row>
    <row r="434" spans="1:15" ht="15" hidden="1" customHeight="1">
      <c r="A434" s="34" t="s">
        <v>70</v>
      </c>
      <c r="B434" s="34" t="s">
        <v>3679</v>
      </c>
      <c r="C434" s="34" t="s">
        <v>419</v>
      </c>
      <c r="D434" s="35" t="s">
        <v>107</v>
      </c>
      <c r="E434" s="35" t="s">
        <v>107</v>
      </c>
      <c r="F434" s="35" t="s">
        <v>107</v>
      </c>
      <c r="G434" s="35" t="s">
        <v>107</v>
      </c>
      <c r="H434" s="35">
        <v>1.1000000000000001</v>
      </c>
    </row>
    <row r="435" spans="1:15" ht="15" hidden="1" customHeight="1">
      <c r="A435" s="34" t="s">
        <v>70</v>
      </c>
      <c r="B435" s="34" t="s">
        <v>3680</v>
      </c>
      <c r="C435" s="34" t="s">
        <v>475</v>
      </c>
      <c r="D435" s="35" t="s">
        <v>107</v>
      </c>
      <c r="E435" s="35" t="s">
        <v>107</v>
      </c>
      <c r="F435" s="35" t="s">
        <v>107</v>
      </c>
      <c r="G435" s="35" t="s">
        <v>107</v>
      </c>
      <c r="H435" s="35">
        <v>1</v>
      </c>
      <c r="I435" s="35" t="s">
        <v>3681</v>
      </c>
    </row>
    <row r="436" spans="1:15" ht="15" hidden="1" customHeight="1">
      <c r="A436" s="34" t="s">
        <v>70</v>
      </c>
      <c r="B436" s="34" t="s">
        <v>3682</v>
      </c>
      <c r="C436" s="34" t="s">
        <v>477</v>
      </c>
      <c r="D436" s="35">
        <v>1.1000000000000001</v>
      </c>
      <c r="E436" s="35">
        <v>1.5</v>
      </c>
      <c r="F436" s="35">
        <v>2.1</v>
      </c>
      <c r="G436" s="35">
        <v>2.2999999999999998</v>
      </c>
      <c r="H436" s="35">
        <v>2.2000000000000002</v>
      </c>
      <c r="I436" s="35" t="s">
        <v>469</v>
      </c>
      <c r="M436" s="34" t="s">
        <v>469</v>
      </c>
      <c r="O436" s="34" t="s">
        <v>2995</v>
      </c>
    </row>
    <row r="437" spans="1:15" ht="15" hidden="1" customHeight="1">
      <c r="A437" s="34" t="s">
        <v>70</v>
      </c>
      <c r="B437" s="34" t="s">
        <v>3683</v>
      </c>
      <c r="C437" s="34" t="s">
        <v>477</v>
      </c>
      <c r="D437" s="35" t="s">
        <v>107</v>
      </c>
      <c r="E437" s="35" t="s">
        <v>107</v>
      </c>
      <c r="F437" s="35" t="s">
        <v>107</v>
      </c>
      <c r="G437" s="35" t="s">
        <v>107</v>
      </c>
      <c r="H437" s="35">
        <v>1</v>
      </c>
    </row>
    <row r="438" spans="1:15" ht="15" hidden="1" customHeight="1">
      <c r="A438" s="34" t="s">
        <v>70</v>
      </c>
      <c r="B438" s="34" t="s">
        <v>3684</v>
      </c>
      <c r="C438" s="34" t="s">
        <v>419</v>
      </c>
      <c r="D438" s="35" t="s">
        <v>107</v>
      </c>
      <c r="E438" s="35" t="s">
        <v>107</v>
      </c>
      <c r="F438" s="35" t="s">
        <v>107</v>
      </c>
      <c r="G438" s="35" t="s">
        <v>107</v>
      </c>
      <c r="H438" s="35">
        <v>1.2</v>
      </c>
    </row>
    <row r="439" spans="1:15" ht="15" hidden="1" customHeight="1">
      <c r="A439" s="34" t="s">
        <v>70</v>
      </c>
      <c r="B439" s="34" t="s">
        <v>3685</v>
      </c>
      <c r="C439" s="34" t="s">
        <v>477</v>
      </c>
      <c r="D439" s="35" t="s">
        <v>107</v>
      </c>
      <c r="E439" s="35" t="s">
        <v>107</v>
      </c>
      <c r="F439" s="35" t="s">
        <v>107</v>
      </c>
      <c r="G439" s="35" t="s">
        <v>107</v>
      </c>
      <c r="H439" s="35">
        <v>1</v>
      </c>
      <c r="I439" s="35" t="s">
        <v>424</v>
      </c>
    </row>
    <row r="440" spans="1:15" ht="15" hidden="1" customHeight="1">
      <c r="A440" s="34" t="s">
        <v>70</v>
      </c>
      <c r="B440" s="34" t="s">
        <v>3686</v>
      </c>
      <c r="C440" s="34" t="s">
        <v>468</v>
      </c>
      <c r="D440" s="35" t="s">
        <v>107</v>
      </c>
      <c r="E440" s="35" t="s">
        <v>107</v>
      </c>
      <c r="F440" s="35" t="s">
        <v>107</v>
      </c>
      <c r="G440" s="35" t="s">
        <v>107</v>
      </c>
      <c r="H440" s="35">
        <v>1</v>
      </c>
    </row>
    <row r="441" spans="1:15" ht="15" hidden="1" customHeight="1">
      <c r="A441" s="34" t="s">
        <v>70</v>
      </c>
      <c r="B441" s="34" t="s">
        <v>3687</v>
      </c>
      <c r="C441" s="34" t="s">
        <v>753</v>
      </c>
      <c r="D441" s="35" t="s">
        <v>107</v>
      </c>
      <c r="E441" s="35" t="s">
        <v>107</v>
      </c>
      <c r="F441" s="35" t="s">
        <v>107</v>
      </c>
      <c r="G441" s="35" t="s">
        <v>107</v>
      </c>
      <c r="H441" s="35">
        <v>1</v>
      </c>
      <c r="I441" s="35" t="s">
        <v>424</v>
      </c>
    </row>
    <row r="442" spans="1:15" ht="15" hidden="1" customHeight="1">
      <c r="A442" s="34" t="s">
        <v>70</v>
      </c>
      <c r="B442" s="34" t="s">
        <v>3688</v>
      </c>
      <c r="C442" s="34" t="s">
        <v>715</v>
      </c>
      <c r="D442" s="35" t="s">
        <v>107</v>
      </c>
      <c r="E442" s="35" t="s">
        <v>107</v>
      </c>
      <c r="F442" s="35" t="s">
        <v>107</v>
      </c>
      <c r="G442" s="35" t="s">
        <v>107</v>
      </c>
      <c r="H442" s="35">
        <v>1.3</v>
      </c>
    </row>
    <row r="443" spans="1:15" ht="15" hidden="1" customHeight="1">
      <c r="A443" s="34" t="s">
        <v>70</v>
      </c>
      <c r="B443" s="34" t="s">
        <v>3689</v>
      </c>
      <c r="C443" s="34" t="s">
        <v>477</v>
      </c>
      <c r="D443" s="35">
        <v>3.7</v>
      </c>
      <c r="E443" s="35">
        <v>3.7</v>
      </c>
      <c r="F443" s="35">
        <v>4.2</v>
      </c>
      <c r="G443" s="35">
        <v>4.5</v>
      </c>
      <c r="H443" s="35">
        <v>4.7</v>
      </c>
      <c r="I443" s="35" t="s">
        <v>492</v>
      </c>
      <c r="K443" s="36" t="s">
        <v>3567</v>
      </c>
      <c r="M443" s="34" t="s">
        <v>3690</v>
      </c>
      <c r="O443" s="34" t="s">
        <v>2995</v>
      </c>
    </row>
    <row r="444" spans="1:15" ht="15" hidden="1" customHeight="1">
      <c r="A444" s="34" t="s">
        <v>70</v>
      </c>
      <c r="B444" s="34" t="s">
        <v>3691</v>
      </c>
      <c r="C444" s="34" t="s">
        <v>477</v>
      </c>
      <c r="D444" s="35">
        <v>8.1</v>
      </c>
      <c r="E444" s="35">
        <v>9.1999999999999993</v>
      </c>
      <c r="F444" s="35">
        <v>10</v>
      </c>
      <c r="G444" s="35">
        <v>10.3</v>
      </c>
      <c r="H444" s="35">
        <v>10.5</v>
      </c>
      <c r="I444" s="35" t="s">
        <v>3692</v>
      </c>
      <c r="K444" s="36" t="s">
        <v>3693</v>
      </c>
      <c r="M444" s="34" t="s">
        <v>3694</v>
      </c>
      <c r="N444" s="34" t="s">
        <v>465</v>
      </c>
      <c r="O444" s="34" t="s">
        <v>2995</v>
      </c>
    </row>
    <row r="445" spans="1:15" ht="15" hidden="1" customHeight="1">
      <c r="A445" s="34" t="s">
        <v>70</v>
      </c>
      <c r="B445" s="34" t="s">
        <v>3695</v>
      </c>
      <c r="C445" s="34" t="s">
        <v>477</v>
      </c>
      <c r="D445" s="35">
        <v>2.7</v>
      </c>
      <c r="E445" s="35">
        <v>3.1</v>
      </c>
      <c r="F445" s="35">
        <v>3.7</v>
      </c>
      <c r="G445" s="35">
        <v>3.9</v>
      </c>
      <c r="H445" s="35">
        <v>4.0999999999999996</v>
      </c>
      <c r="O445" s="34" t="s">
        <v>2995</v>
      </c>
    </row>
    <row r="446" spans="1:15" ht="15" hidden="1" customHeight="1">
      <c r="A446" s="34" t="s">
        <v>70</v>
      </c>
      <c r="B446" s="34" t="s">
        <v>3696</v>
      </c>
      <c r="C446" s="34" t="s">
        <v>477</v>
      </c>
      <c r="D446" s="35">
        <v>1.4</v>
      </c>
      <c r="E446" s="35">
        <v>1.8</v>
      </c>
      <c r="F446" s="35">
        <v>2</v>
      </c>
      <c r="G446" s="35">
        <v>2.1</v>
      </c>
      <c r="H446" s="35">
        <v>2.2000000000000002</v>
      </c>
    </row>
    <row r="447" spans="1:15" ht="15" hidden="1" customHeight="1">
      <c r="A447" s="34" t="s">
        <v>70</v>
      </c>
      <c r="B447" s="34" t="s">
        <v>3697</v>
      </c>
      <c r="C447" s="34" t="s">
        <v>477</v>
      </c>
      <c r="D447" s="35">
        <v>3.4</v>
      </c>
      <c r="E447" s="35">
        <v>4.5</v>
      </c>
      <c r="F447" s="35">
        <v>5.9</v>
      </c>
      <c r="G447" s="35">
        <v>6.5</v>
      </c>
      <c r="H447" s="35">
        <v>6.8</v>
      </c>
      <c r="O447" s="34" t="s">
        <v>2995</v>
      </c>
    </row>
    <row r="448" spans="1:15" ht="15" hidden="1" customHeight="1">
      <c r="A448" s="34" t="s">
        <v>70</v>
      </c>
      <c r="B448" s="34" t="s">
        <v>3698</v>
      </c>
      <c r="C448" s="34" t="s">
        <v>477</v>
      </c>
      <c r="D448" s="35">
        <v>1.1000000000000001</v>
      </c>
      <c r="E448" s="35">
        <v>1.5</v>
      </c>
      <c r="F448" s="35">
        <v>1.7</v>
      </c>
      <c r="G448" s="35">
        <v>1.9</v>
      </c>
      <c r="H448" s="35">
        <v>2</v>
      </c>
      <c r="M448" s="34" t="s">
        <v>424</v>
      </c>
      <c r="O448" s="34" t="s">
        <v>2995</v>
      </c>
    </row>
    <row r="449" spans="1:15" ht="15" hidden="1" customHeight="1">
      <c r="A449" s="34" t="s">
        <v>70</v>
      </c>
      <c r="B449" s="34" t="s">
        <v>3699</v>
      </c>
      <c r="C449" s="34" t="s">
        <v>477</v>
      </c>
      <c r="D449" s="35">
        <v>1.5</v>
      </c>
      <c r="E449" s="35">
        <v>1.6</v>
      </c>
      <c r="F449" s="35">
        <v>1.5</v>
      </c>
      <c r="G449" s="35">
        <v>1.8</v>
      </c>
      <c r="H449" s="35">
        <v>1.8</v>
      </c>
      <c r="I449" s="35" t="s">
        <v>3656</v>
      </c>
      <c r="K449" s="36" t="s">
        <v>3700</v>
      </c>
      <c r="N449" s="34" t="s">
        <v>424</v>
      </c>
      <c r="O449" s="34" t="s">
        <v>2995</v>
      </c>
    </row>
    <row r="450" spans="1:15" ht="15" hidden="1" customHeight="1">
      <c r="A450" s="34" t="s">
        <v>70</v>
      </c>
      <c r="B450" s="34" t="s">
        <v>3701</v>
      </c>
      <c r="C450" s="34" t="s">
        <v>786</v>
      </c>
      <c r="D450" s="35">
        <v>4</v>
      </c>
      <c r="E450" s="35">
        <v>4.0999999999999996</v>
      </c>
      <c r="F450" s="35">
        <v>4.0999999999999996</v>
      </c>
      <c r="G450" s="35">
        <v>4.3</v>
      </c>
      <c r="H450" s="35">
        <v>4.3</v>
      </c>
      <c r="J450" s="35" t="s">
        <v>3081</v>
      </c>
      <c r="O450" s="34" t="s">
        <v>3702</v>
      </c>
    </row>
    <row r="451" spans="1:15" ht="15" hidden="1" customHeight="1">
      <c r="A451" s="34" t="s">
        <v>70</v>
      </c>
      <c r="B451" s="34" t="s">
        <v>3703</v>
      </c>
      <c r="C451" s="34" t="s">
        <v>684</v>
      </c>
      <c r="D451" s="35">
        <v>1.8</v>
      </c>
      <c r="E451" s="35">
        <v>1.7</v>
      </c>
      <c r="F451" s="35">
        <v>1.7</v>
      </c>
      <c r="G451" s="35">
        <v>1.7</v>
      </c>
      <c r="H451" s="35">
        <v>1.8</v>
      </c>
      <c r="O451" s="34" t="s">
        <v>2995</v>
      </c>
    </row>
    <row r="452" spans="1:15" ht="15" hidden="1" customHeight="1">
      <c r="A452" s="34" t="s">
        <v>70</v>
      </c>
      <c r="B452" s="34" t="s">
        <v>3704</v>
      </c>
      <c r="C452" s="34" t="s">
        <v>753</v>
      </c>
      <c r="D452" s="35">
        <v>1.6</v>
      </c>
      <c r="E452" s="35">
        <v>1.7</v>
      </c>
      <c r="F452" s="35">
        <v>1.9</v>
      </c>
      <c r="G452" s="35">
        <v>2.6</v>
      </c>
      <c r="H452" s="35">
        <v>2.1</v>
      </c>
    </row>
    <row r="453" spans="1:15" ht="15" hidden="1" customHeight="1">
      <c r="A453" s="34" t="s">
        <v>70</v>
      </c>
      <c r="B453" s="34" t="s">
        <v>3705</v>
      </c>
      <c r="C453" s="34" t="s">
        <v>477</v>
      </c>
      <c r="D453" s="35">
        <v>3</v>
      </c>
      <c r="E453" s="35">
        <v>3.7</v>
      </c>
      <c r="F453" s="35">
        <v>5.7</v>
      </c>
      <c r="G453" s="35">
        <v>6.3</v>
      </c>
      <c r="H453" s="35">
        <v>6.9</v>
      </c>
      <c r="I453" s="35" t="s">
        <v>3706</v>
      </c>
      <c r="K453" s="36" t="s">
        <v>661</v>
      </c>
      <c r="O453" s="34" t="s">
        <v>2995</v>
      </c>
    </row>
    <row r="454" spans="1:15" ht="15" hidden="1" customHeight="1">
      <c r="A454" s="34" t="s">
        <v>70</v>
      </c>
      <c r="B454" s="34" t="s">
        <v>3707</v>
      </c>
      <c r="C454" s="34" t="s">
        <v>786</v>
      </c>
      <c r="D454" s="35">
        <v>3.3</v>
      </c>
      <c r="E454" s="35">
        <v>3.3</v>
      </c>
      <c r="F454" s="35">
        <v>3.3</v>
      </c>
      <c r="G454" s="35">
        <v>3.4</v>
      </c>
      <c r="H454" s="35">
        <v>3.4</v>
      </c>
      <c r="I454" s="35" t="s">
        <v>1967</v>
      </c>
      <c r="J454" s="35" t="s">
        <v>3081</v>
      </c>
      <c r="K454" s="36" t="s">
        <v>3567</v>
      </c>
      <c r="M454" s="34" t="s">
        <v>1967</v>
      </c>
      <c r="N454" s="34" t="s">
        <v>3708</v>
      </c>
      <c r="O454" s="34" t="s">
        <v>2995</v>
      </c>
    </row>
    <row r="455" spans="1:15" ht="15" hidden="1" customHeight="1">
      <c r="A455" s="34" t="s">
        <v>70</v>
      </c>
      <c r="B455" s="34" t="s">
        <v>3709</v>
      </c>
      <c r="C455" s="34" t="s">
        <v>477</v>
      </c>
      <c r="D455" s="35">
        <v>1.6</v>
      </c>
      <c r="E455" s="35">
        <v>1.7</v>
      </c>
      <c r="F455" s="35">
        <v>2.2000000000000002</v>
      </c>
      <c r="G455" s="35">
        <v>2.4</v>
      </c>
      <c r="H455" s="35">
        <v>2.4</v>
      </c>
      <c r="O455" s="34" t="s">
        <v>3710</v>
      </c>
    </row>
    <row r="456" spans="1:15" ht="15" hidden="1" customHeight="1">
      <c r="A456" s="34" t="s">
        <v>70</v>
      </c>
      <c r="B456" s="34" t="s">
        <v>3711</v>
      </c>
      <c r="C456" s="34" t="s">
        <v>477</v>
      </c>
      <c r="D456" s="35">
        <v>1.7</v>
      </c>
      <c r="E456" s="35">
        <v>2</v>
      </c>
      <c r="F456" s="35">
        <v>2.8</v>
      </c>
      <c r="G456" s="35">
        <v>3.1</v>
      </c>
      <c r="H456" s="35">
        <v>3.1</v>
      </c>
      <c r="I456" s="35" t="s">
        <v>3712</v>
      </c>
      <c r="K456" s="36" t="s">
        <v>424</v>
      </c>
      <c r="M456" s="34" t="s">
        <v>424</v>
      </c>
      <c r="O456" s="34" t="s">
        <v>2995</v>
      </c>
    </row>
    <row r="457" spans="1:15" ht="15" hidden="1" customHeight="1">
      <c r="A457" s="34" t="s">
        <v>70</v>
      </c>
      <c r="B457" s="34" t="s">
        <v>3713</v>
      </c>
      <c r="C457" s="34" t="s">
        <v>399</v>
      </c>
      <c r="D457" s="35">
        <v>14.4</v>
      </c>
      <c r="E457" s="35" t="s">
        <v>3039</v>
      </c>
      <c r="F457" s="35" t="s">
        <v>3039</v>
      </c>
      <c r="G457" s="35" t="s">
        <v>2997</v>
      </c>
      <c r="H457" s="35" t="s">
        <v>2989</v>
      </c>
      <c r="L457" s="36" t="s">
        <v>3714</v>
      </c>
      <c r="O457" s="34" t="s">
        <v>3715</v>
      </c>
    </row>
    <row r="458" spans="1:15" ht="15" hidden="1" customHeight="1">
      <c r="A458" s="34" t="s">
        <v>70</v>
      </c>
      <c r="B458" s="34" t="s">
        <v>3716</v>
      </c>
      <c r="C458" s="34" t="s">
        <v>679</v>
      </c>
      <c r="D458" s="35">
        <v>1.1000000000000001</v>
      </c>
      <c r="E458" s="35" t="s">
        <v>2988</v>
      </c>
      <c r="F458" s="35">
        <v>1.5</v>
      </c>
      <c r="G458" s="35">
        <v>1.5</v>
      </c>
      <c r="H458" s="35" t="s">
        <v>2989</v>
      </c>
      <c r="O458" s="34" t="s">
        <v>3717</v>
      </c>
    </row>
    <row r="459" spans="1:15" ht="15" hidden="1" customHeight="1">
      <c r="A459" s="34" t="s">
        <v>70</v>
      </c>
      <c r="B459" s="34" t="s">
        <v>3718</v>
      </c>
      <c r="C459" s="34" t="s">
        <v>477</v>
      </c>
      <c r="D459" s="35">
        <v>2.8</v>
      </c>
      <c r="E459" s="35">
        <v>3</v>
      </c>
      <c r="F459" s="35">
        <v>3.8</v>
      </c>
      <c r="G459" s="35">
        <v>4.2</v>
      </c>
      <c r="H459" s="35">
        <v>4.2</v>
      </c>
      <c r="L459" s="34" t="s">
        <v>3081</v>
      </c>
      <c r="M459" s="34" t="s">
        <v>3719</v>
      </c>
      <c r="O459" s="34" t="s">
        <v>3720</v>
      </c>
    </row>
    <row r="460" spans="1:15" ht="15" hidden="1" customHeight="1">
      <c r="A460" s="34" t="s">
        <v>70</v>
      </c>
      <c r="B460" s="34" t="s">
        <v>3721</v>
      </c>
      <c r="C460" s="34" t="s">
        <v>399</v>
      </c>
      <c r="D460" s="35">
        <v>1.6</v>
      </c>
      <c r="E460" s="35">
        <v>1.9</v>
      </c>
      <c r="F460" s="35">
        <v>1.8</v>
      </c>
      <c r="G460" s="35" t="s">
        <v>2997</v>
      </c>
      <c r="H460" s="35" t="s">
        <v>2989</v>
      </c>
      <c r="L460" s="34" t="s">
        <v>3722</v>
      </c>
      <c r="M460" s="34" t="s">
        <v>3723</v>
      </c>
      <c r="N460" s="34" t="s">
        <v>3724</v>
      </c>
      <c r="O460" s="34" t="s">
        <v>3725</v>
      </c>
    </row>
    <row r="461" spans="1:15" ht="15" hidden="1" customHeight="1">
      <c r="A461" s="34" t="s">
        <v>70</v>
      </c>
      <c r="B461" s="34" t="s">
        <v>3726</v>
      </c>
      <c r="C461" s="34" t="s">
        <v>477</v>
      </c>
      <c r="D461" s="35">
        <v>2.7</v>
      </c>
      <c r="E461" s="35">
        <v>2.8</v>
      </c>
      <c r="F461" s="35">
        <v>2.7</v>
      </c>
      <c r="G461" s="35">
        <v>2.8</v>
      </c>
      <c r="H461" s="35">
        <v>2.9</v>
      </c>
      <c r="M461" s="34" t="s">
        <v>762</v>
      </c>
      <c r="O461" s="34" t="s">
        <v>3573</v>
      </c>
    </row>
    <row r="462" spans="1:15" ht="15" hidden="1" customHeight="1">
      <c r="A462" s="34" t="s">
        <v>70</v>
      </c>
      <c r="B462" s="34" t="s">
        <v>3727</v>
      </c>
      <c r="C462" s="34" t="s">
        <v>477</v>
      </c>
      <c r="D462" s="35">
        <v>1</v>
      </c>
      <c r="E462" s="35">
        <v>1.1000000000000001</v>
      </c>
      <c r="F462" s="35">
        <v>1.6</v>
      </c>
      <c r="G462" s="35">
        <v>1.7</v>
      </c>
      <c r="H462" s="35">
        <v>1.8</v>
      </c>
      <c r="M462" s="34" t="s">
        <v>1967</v>
      </c>
      <c r="O462" s="34" t="s">
        <v>2995</v>
      </c>
    </row>
    <row r="463" spans="1:15" ht="15" hidden="1" customHeight="1">
      <c r="A463" s="34" t="s">
        <v>70</v>
      </c>
      <c r="B463" s="34" t="s">
        <v>3728</v>
      </c>
      <c r="C463" s="34" t="s">
        <v>477</v>
      </c>
      <c r="D463" s="35">
        <v>1.4</v>
      </c>
      <c r="E463" s="35">
        <v>1.6</v>
      </c>
      <c r="F463" s="35">
        <v>1.7</v>
      </c>
      <c r="G463" s="35">
        <v>1.6</v>
      </c>
      <c r="H463" s="35">
        <v>1.6</v>
      </c>
      <c r="J463" s="35" t="s">
        <v>3081</v>
      </c>
      <c r="O463" s="34" t="s">
        <v>2995</v>
      </c>
    </row>
    <row r="464" spans="1:15" ht="15" hidden="1" customHeight="1">
      <c r="A464" s="34" t="s">
        <v>70</v>
      </c>
      <c r="B464" s="34" t="s">
        <v>3729</v>
      </c>
      <c r="C464" s="34" t="s">
        <v>399</v>
      </c>
      <c r="D464" s="35">
        <v>6.8</v>
      </c>
      <c r="E464" s="35">
        <v>7</v>
      </c>
      <c r="F464" s="35">
        <v>7.3</v>
      </c>
      <c r="G464" s="35" t="s">
        <v>2997</v>
      </c>
      <c r="H464" s="35" t="s">
        <v>2989</v>
      </c>
      <c r="L464" s="34" t="s">
        <v>3730</v>
      </c>
      <c r="M464" s="34" t="s">
        <v>686</v>
      </c>
      <c r="O464" s="34" t="s">
        <v>3731</v>
      </c>
    </row>
    <row r="465" spans="1:15" ht="15" hidden="1" customHeight="1">
      <c r="A465" s="34" t="s">
        <v>70</v>
      </c>
      <c r="B465" s="34" t="s">
        <v>3732</v>
      </c>
      <c r="C465" s="34" t="s">
        <v>477</v>
      </c>
      <c r="D465" s="35">
        <v>4.0999999999999996</v>
      </c>
      <c r="E465" s="35">
        <v>4.4000000000000004</v>
      </c>
      <c r="F465" s="35">
        <v>5.6</v>
      </c>
      <c r="G465" s="35">
        <v>4.7</v>
      </c>
      <c r="H465" s="35">
        <v>5</v>
      </c>
      <c r="I465" s="35" t="s">
        <v>3481</v>
      </c>
      <c r="K465" s="36" t="s">
        <v>465</v>
      </c>
      <c r="L465" s="34" t="s">
        <v>3733</v>
      </c>
      <c r="M465" s="34" t="s">
        <v>661</v>
      </c>
      <c r="N465" s="34" t="s">
        <v>465</v>
      </c>
      <c r="O465" s="34" t="s">
        <v>3734</v>
      </c>
    </row>
    <row r="466" spans="1:15" ht="15" hidden="1" customHeight="1">
      <c r="A466" s="34" t="s">
        <v>70</v>
      </c>
      <c r="B466" s="34" t="s">
        <v>3735</v>
      </c>
      <c r="C466" s="34" t="s">
        <v>477</v>
      </c>
      <c r="D466" s="35">
        <v>2</v>
      </c>
      <c r="E466" s="35">
        <v>3.6</v>
      </c>
      <c r="F466" s="35">
        <v>3.8</v>
      </c>
      <c r="G466" s="35">
        <v>4.2</v>
      </c>
      <c r="H466" s="35">
        <v>4.5999999999999996</v>
      </c>
      <c r="I466" s="35" t="s">
        <v>485</v>
      </c>
      <c r="M466" s="34" t="s">
        <v>3736</v>
      </c>
      <c r="O466" s="34" t="s">
        <v>2995</v>
      </c>
    </row>
    <row r="467" spans="1:15" ht="15" hidden="1" customHeight="1">
      <c r="A467" s="34" t="s">
        <v>70</v>
      </c>
      <c r="B467" s="34" t="s">
        <v>3737</v>
      </c>
      <c r="C467" s="34" t="s">
        <v>477</v>
      </c>
      <c r="D467" s="35">
        <v>6.5</v>
      </c>
      <c r="E467" s="35">
        <v>7.2</v>
      </c>
      <c r="F467" s="35">
        <v>8.4</v>
      </c>
      <c r="G467" s="35">
        <v>9</v>
      </c>
      <c r="H467" s="35">
        <v>10</v>
      </c>
      <c r="M467" s="34" t="s">
        <v>3736</v>
      </c>
    </row>
    <row r="468" spans="1:15" ht="15" hidden="1" customHeight="1">
      <c r="A468" s="34" t="s">
        <v>70</v>
      </c>
      <c r="B468" s="34" t="s">
        <v>3738</v>
      </c>
      <c r="C468" s="34" t="s">
        <v>477</v>
      </c>
      <c r="D468" s="35">
        <v>1.4</v>
      </c>
      <c r="E468" s="35">
        <v>1.8</v>
      </c>
      <c r="F468" s="35">
        <v>2.1</v>
      </c>
      <c r="G468" s="35">
        <v>2.2999999999999998</v>
      </c>
      <c r="H468" s="35">
        <v>2.4</v>
      </c>
      <c r="M468" s="34" t="s">
        <v>3739</v>
      </c>
      <c r="O468" s="34" t="s">
        <v>2995</v>
      </c>
    </row>
    <row r="469" spans="1:15" ht="15" hidden="1" customHeight="1">
      <c r="A469" s="34" t="s">
        <v>70</v>
      </c>
      <c r="B469" s="34" t="s">
        <v>3740</v>
      </c>
      <c r="C469" s="34" t="s">
        <v>477</v>
      </c>
      <c r="D469" s="35">
        <v>4.2</v>
      </c>
      <c r="E469" s="35">
        <v>4.4000000000000004</v>
      </c>
      <c r="F469" s="35">
        <v>4.5999999999999996</v>
      </c>
      <c r="G469" s="35">
        <v>4.5</v>
      </c>
      <c r="H469" s="35">
        <v>4.7</v>
      </c>
      <c r="K469" s="36" t="s">
        <v>3567</v>
      </c>
      <c r="M469" s="34" t="s">
        <v>3741</v>
      </c>
      <c r="N469" s="34" t="s">
        <v>3742</v>
      </c>
      <c r="O469" s="34" t="s">
        <v>3743</v>
      </c>
    </row>
    <row r="470" spans="1:15" ht="15" hidden="1" customHeight="1">
      <c r="A470" s="34" t="s">
        <v>70</v>
      </c>
      <c r="B470" s="34" t="s">
        <v>3744</v>
      </c>
      <c r="C470" s="34" t="s">
        <v>477</v>
      </c>
      <c r="D470" s="35" t="s">
        <v>107</v>
      </c>
      <c r="E470" s="35" t="s">
        <v>107</v>
      </c>
      <c r="F470" s="35">
        <v>1.6</v>
      </c>
      <c r="G470" s="35">
        <v>2.2000000000000002</v>
      </c>
      <c r="H470" s="35">
        <v>2.2000000000000002</v>
      </c>
    </row>
    <row r="471" spans="1:15" ht="15" hidden="1" customHeight="1">
      <c r="A471" s="34" t="s">
        <v>70</v>
      </c>
      <c r="B471" s="34" t="s">
        <v>3745</v>
      </c>
      <c r="C471" s="34" t="s">
        <v>399</v>
      </c>
      <c r="D471" s="35">
        <v>2.4</v>
      </c>
      <c r="E471" s="35" t="s">
        <v>3039</v>
      </c>
      <c r="F471" s="35" t="s">
        <v>3039</v>
      </c>
      <c r="G471" s="35" t="s">
        <v>107</v>
      </c>
      <c r="H471" s="35" t="s">
        <v>2997</v>
      </c>
      <c r="L471" s="36" t="s">
        <v>3746</v>
      </c>
      <c r="O471" s="34" t="s">
        <v>3747</v>
      </c>
    </row>
    <row r="472" spans="1:15" ht="15" hidden="1" customHeight="1">
      <c r="A472" s="34" t="s">
        <v>70</v>
      </c>
      <c r="B472" s="34" t="s">
        <v>3748</v>
      </c>
      <c r="C472" s="34" t="s">
        <v>484</v>
      </c>
      <c r="D472" s="35">
        <v>17.3</v>
      </c>
      <c r="E472" s="35" t="s">
        <v>3039</v>
      </c>
      <c r="F472" s="35" t="s">
        <v>2988</v>
      </c>
      <c r="G472" s="35" t="s">
        <v>2988</v>
      </c>
      <c r="H472" s="35" t="s">
        <v>2989</v>
      </c>
      <c r="O472" s="34" t="s">
        <v>3749</v>
      </c>
    </row>
    <row r="473" spans="1:15" ht="15" hidden="1" customHeight="1">
      <c r="A473" s="34" t="s">
        <v>70</v>
      </c>
      <c r="B473" s="34" t="s">
        <v>3750</v>
      </c>
      <c r="C473" s="34" t="s">
        <v>484</v>
      </c>
      <c r="D473" s="35" t="s">
        <v>107</v>
      </c>
      <c r="E473" s="35">
        <v>1.1000000000000001</v>
      </c>
      <c r="F473" s="35">
        <v>1.8</v>
      </c>
      <c r="G473" s="35">
        <v>2.5</v>
      </c>
      <c r="H473" s="35">
        <v>3.3</v>
      </c>
    </row>
    <row r="474" spans="1:15" ht="15" hidden="1" customHeight="1">
      <c r="A474" s="34" t="s">
        <v>70</v>
      </c>
      <c r="B474" s="34" t="s">
        <v>3751</v>
      </c>
      <c r="C474" s="34" t="s">
        <v>484</v>
      </c>
      <c r="D474" s="35" t="s">
        <v>107</v>
      </c>
      <c r="E474" s="35">
        <v>1.4</v>
      </c>
      <c r="F474" s="35">
        <v>2.5</v>
      </c>
      <c r="G474" s="35">
        <v>2.5</v>
      </c>
      <c r="H474" s="35">
        <v>2.4</v>
      </c>
    </row>
    <row r="475" spans="1:15" ht="15" hidden="1" customHeight="1">
      <c r="A475" s="34" t="s">
        <v>70</v>
      </c>
      <c r="B475" s="34" t="s">
        <v>3752</v>
      </c>
      <c r="C475" s="34" t="s">
        <v>484</v>
      </c>
      <c r="D475" s="35" t="s">
        <v>107</v>
      </c>
      <c r="E475" s="35">
        <v>1</v>
      </c>
      <c r="F475" s="35">
        <v>1</v>
      </c>
      <c r="G475" s="35" t="s">
        <v>2997</v>
      </c>
      <c r="H475" s="35" t="s">
        <v>2997</v>
      </c>
      <c r="L475" s="34" t="s">
        <v>3559</v>
      </c>
      <c r="M475" s="34" t="s">
        <v>3719</v>
      </c>
    </row>
    <row r="476" spans="1:15" ht="15" hidden="1" customHeight="1">
      <c r="A476" s="34" t="s">
        <v>70</v>
      </c>
      <c r="B476" s="34" t="s">
        <v>3753</v>
      </c>
      <c r="C476" s="34" t="s">
        <v>484</v>
      </c>
      <c r="D476" s="35" t="s">
        <v>107</v>
      </c>
      <c r="E476" s="35" t="s">
        <v>107</v>
      </c>
      <c r="F476" s="35">
        <v>1.8</v>
      </c>
      <c r="G476" s="35">
        <v>2.2000000000000002</v>
      </c>
      <c r="H476" s="35">
        <v>2.6</v>
      </c>
    </row>
    <row r="477" spans="1:15" ht="15" hidden="1" customHeight="1">
      <c r="A477" s="34" t="s">
        <v>70</v>
      </c>
      <c r="B477" s="34" t="s">
        <v>3754</v>
      </c>
      <c r="C477" s="34" t="s">
        <v>484</v>
      </c>
      <c r="D477" s="35" t="s">
        <v>107</v>
      </c>
      <c r="E477" s="35" t="s">
        <v>107</v>
      </c>
      <c r="F477" s="35">
        <v>1.3</v>
      </c>
      <c r="G477" s="35">
        <v>1.5</v>
      </c>
      <c r="H477" s="35">
        <v>1.4</v>
      </c>
      <c r="I477" s="35" t="s">
        <v>666</v>
      </c>
    </row>
    <row r="478" spans="1:15" ht="15" hidden="1" customHeight="1">
      <c r="A478" s="34" t="s">
        <v>70</v>
      </c>
      <c r="B478" s="34" t="s">
        <v>3755</v>
      </c>
      <c r="C478" s="34" t="s">
        <v>484</v>
      </c>
      <c r="D478" s="35" t="s">
        <v>107</v>
      </c>
      <c r="E478" s="35" t="s">
        <v>107</v>
      </c>
      <c r="F478" s="35">
        <v>1.5</v>
      </c>
      <c r="G478" s="35">
        <v>2</v>
      </c>
      <c r="H478" s="35">
        <v>2.2999999999999998</v>
      </c>
      <c r="I478" s="35" t="s">
        <v>1967</v>
      </c>
      <c r="K478" s="36" t="s">
        <v>3567</v>
      </c>
    </row>
    <row r="479" spans="1:15" ht="15" hidden="1" customHeight="1">
      <c r="A479" s="34" t="s">
        <v>70</v>
      </c>
      <c r="B479" s="34" t="s">
        <v>3756</v>
      </c>
      <c r="C479" s="34" t="s">
        <v>416</v>
      </c>
      <c r="D479" s="35">
        <v>1.8</v>
      </c>
      <c r="E479" s="35" t="s">
        <v>2988</v>
      </c>
      <c r="F479" s="35" t="s">
        <v>2988</v>
      </c>
      <c r="G479" s="35" t="s">
        <v>2988</v>
      </c>
      <c r="H479" s="35" t="s">
        <v>2989</v>
      </c>
      <c r="L479" s="34" t="s">
        <v>2743</v>
      </c>
      <c r="O479" s="34" t="s">
        <v>3757</v>
      </c>
    </row>
    <row r="480" spans="1:15" ht="15" hidden="1" customHeight="1">
      <c r="A480" s="34" t="s">
        <v>70</v>
      </c>
      <c r="B480" s="34" t="s">
        <v>3758</v>
      </c>
      <c r="C480" s="34" t="s">
        <v>1277</v>
      </c>
      <c r="D480" s="35">
        <v>1.7</v>
      </c>
      <c r="E480" s="35" t="s">
        <v>2988</v>
      </c>
      <c r="F480" s="35" t="s">
        <v>2988</v>
      </c>
      <c r="G480" s="35" t="s">
        <v>2988</v>
      </c>
      <c r="H480" s="35" t="s">
        <v>2989</v>
      </c>
    </row>
    <row r="481" spans="1:15" ht="15" hidden="1" customHeight="1">
      <c r="A481" s="34" t="s">
        <v>70</v>
      </c>
      <c r="B481" s="34" t="s">
        <v>3759</v>
      </c>
      <c r="C481" s="34" t="s">
        <v>546</v>
      </c>
      <c r="D481" s="35">
        <v>18.899999999999999</v>
      </c>
      <c r="E481" s="35" t="s">
        <v>3039</v>
      </c>
      <c r="F481" s="35" t="s">
        <v>3039</v>
      </c>
      <c r="G481" s="35" t="s">
        <v>2997</v>
      </c>
      <c r="H481" s="35" t="s">
        <v>2989</v>
      </c>
      <c r="L481" s="36" t="s">
        <v>3760</v>
      </c>
      <c r="O481" s="34" t="s">
        <v>3761</v>
      </c>
    </row>
    <row r="482" spans="1:15" ht="15" hidden="1" customHeight="1">
      <c r="A482" s="34" t="s">
        <v>70</v>
      </c>
      <c r="B482" s="34" t="s">
        <v>3762</v>
      </c>
      <c r="C482" s="34" t="s">
        <v>399</v>
      </c>
      <c r="D482" s="35">
        <v>2.5</v>
      </c>
      <c r="E482" s="35" t="s">
        <v>2988</v>
      </c>
      <c r="F482" s="35" t="s">
        <v>3039</v>
      </c>
      <c r="G482" s="35" t="s">
        <v>107</v>
      </c>
      <c r="H482" s="35" t="s">
        <v>2989</v>
      </c>
      <c r="O482" s="34" t="s">
        <v>3763</v>
      </c>
    </row>
    <row r="483" spans="1:15" ht="15" hidden="1" customHeight="1">
      <c r="A483" s="34" t="s">
        <v>70</v>
      </c>
      <c r="B483" s="34" t="s">
        <v>3764</v>
      </c>
      <c r="C483" s="34" t="s">
        <v>546</v>
      </c>
      <c r="D483" s="35">
        <v>15.7</v>
      </c>
      <c r="E483" s="35">
        <v>15.3</v>
      </c>
      <c r="F483" s="35">
        <v>15.4</v>
      </c>
      <c r="G483" s="35">
        <v>15.5</v>
      </c>
      <c r="H483" s="35">
        <v>15.6</v>
      </c>
      <c r="J483" s="35" t="s">
        <v>3765</v>
      </c>
      <c r="K483" s="36" t="s">
        <v>465</v>
      </c>
      <c r="L483" s="37" t="s">
        <v>3766</v>
      </c>
      <c r="M483" s="34" t="s">
        <v>465</v>
      </c>
      <c r="N483" s="34" t="s">
        <v>3767</v>
      </c>
      <c r="O483" s="34" t="s">
        <v>3768</v>
      </c>
    </row>
    <row r="484" spans="1:15" ht="15" hidden="1" customHeight="1">
      <c r="A484" s="34" t="s">
        <v>70</v>
      </c>
      <c r="B484" s="34" t="s">
        <v>3769</v>
      </c>
      <c r="C484" s="34" t="s">
        <v>439</v>
      </c>
      <c r="D484" s="35">
        <v>9.5</v>
      </c>
      <c r="E484" s="35">
        <v>10.3</v>
      </c>
      <c r="F484" s="35">
        <v>12</v>
      </c>
      <c r="G484" s="35">
        <v>13.9</v>
      </c>
      <c r="H484" s="35">
        <v>15.5</v>
      </c>
      <c r="K484" s="36" t="s">
        <v>465</v>
      </c>
      <c r="M484" s="34" t="s">
        <v>3770</v>
      </c>
      <c r="N484" s="34" t="s">
        <v>465</v>
      </c>
      <c r="O484" s="34" t="s">
        <v>3771</v>
      </c>
    </row>
    <row r="485" spans="1:15" ht="15" hidden="1" customHeight="1">
      <c r="A485" s="34" t="s">
        <v>70</v>
      </c>
      <c r="B485" s="34" t="s">
        <v>3772</v>
      </c>
      <c r="C485" s="34" t="s">
        <v>477</v>
      </c>
      <c r="D485" s="35">
        <v>3.3</v>
      </c>
      <c r="E485" s="35">
        <v>4</v>
      </c>
      <c r="F485" s="35">
        <v>4.8</v>
      </c>
      <c r="G485" s="35">
        <v>5.3</v>
      </c>
      <c r="H485" s="35">
        <v>5.3</v>
      </c>
      <c r="I485" s="35" t="s">
        <v>465</v>
      </c>
      <c r="J485" s="35" t="s">
        <v>3081</v>
      </c>
      <c r="K485" s="36" t="s">
        <v>465</v>
      </c>
      <c r="M485" s="34" t="s">
        <v>3773</v>
      </c>
      <c r="N485" s="34" t="s">
        <v>465</v>
      </c>
      <c r="O485" s="34" t="s">
        <v>2995</v>
      </c>
    </row>
    <row r="486" spans="1:15" ht="15" hidden="1" customHeight="1">
      <c r="A486" s="34" t="s">
        <v>70</v>
      </c>
      <c r="B486" s="34" t="s">
        <v>3774</v>
      </c>
      <c r="C486" s="34" t="s">
        <v>546</v>
      </c>
      <c r="D486" s="35">
        <v>13.6</v>
      </c>
      <c r="E486" s="35">
        <v>13.6</v>
      </c>
      <c r="F486" s="35" t="s">
        <v>2988</v>
      </c>
      <c r="G486" s="35" t="s">
        <v>2988</v>
      </c>
      <c r="H486" s="35" t="s">
        <v>2989</v>
      </c>
      <c r="O486" s="34" t="s">
        <v>3775</v>
      </c>
    </row>
    <row r="487" spans="1:15" ht="15" hidden="1" customHeight="1">
      <c r="A487" s="34" t="s">
        <v>70</v>
      </c>
      <c r="B487" s="34" t="s">
        <v>3776</v>
      </c>
      <c r="C487" s="34" t="s">
        <v>477</v>
      </c>
      <c r="D487" s="35">
        <v>2.8</v>
      </c>
      <c r="E487" s="35">
        <v>3</v>
      </c>
      <c r="F487" s="35">
        <v>3.1</v>
      </c>
      <c r="G487" s="35">
        <v>3.7</v>
      </c>
      <c r="H487" s="35">
        <v>4.7</v>
      </c>
      <c r="I487" s="35" t="s">
        <v>1967</v>
      </c>
      <c r="K487" s="36" t="s">
        <v>3516</v>
      </c>
      <c r="M487" s="34" t="s">
        <v>3777</v>
      </c>
      <c r="O487" s="34" t="s">
        <v>2995</v>
      </c>
    </row>
    <row r="488" spans="1:15" ht="15" hidden="1" customHeight="1">
      <c r="A488" s="34" t="s">
        <v>70</v>
      </c>
      <c r="B488" s="34" t="s">
        <v>3778</v>
      </c>
      <c r="C488" s="34" t="s">
        <v>399</v>
      </c>
      <c r="D488" s="35">
        <v>5.2</v>
      </c>
      <c r="E488" s="35">
        <v>5.5</v>
      </c>
      <c r="F488" s="35">
        <v>5.9</v>
      </c>
      <c r="G488" s="35">
        <v>6.5</v>
      </c>
      <c r="H488" s="35">
        <v>7</v>
      </c>
      <c r="I488" s="35" t="s">
        <v>465</v>
      </c>
      <c r="K488" s="36" t="s">
        <v>465</v>
      </c>
      <c r="M488" s="34" t="s">
        <v>465</v>
      </c>
      <c r="N488" s="34" t="s">
        <v>465</v>
      </c>
    </row>
    <row r="489" spans="1:15" ht="15" hidden="1" customHeight="1">
      <c r="A489" s="34" t="s">
        <v>70</v>
      </c>
      <c r="B489" s="34" t="s">
        <v>3779</v>
      </c>
      <c r="C489" s="34" t="s">
        <v>475</v>
      </c>
      <c r="D489" s="35" t="s">
        <v>107</v>
      </c>
      <c r="E489" s="35">
        <v>1.1000000000000001</v>
      </c>
      <c r="F489" s="35">
        <v>1.6</v>
      </c>
      <c r="G489" s="35">
        <v>1.6</v>
      </c>
      <c r="H489" s="35">
        <v>1.6</v>
      </c>
      <c r="I489" s="35" t="s">
        <v>3780</v>
      </c>
      <c r="K489" s="34" t="s">
        <v>533</v>
      </c>
      <c r="L489" s="34" t="s">
        <v>3781</v>
      </c>
    </row>
    <row r="490" spans="1:15" ht="15" hidden="1" customHeight="1">
      <c r="A490" s="34" t="s">
        <v>70</v>
      </c>
      <c r="B490" s="34" t="s">
        <v>3782</v>
      </c>
      <c r="C490" s="34" t="s">
        <v>419</v>
      </c>
      <c r="D490" s="35" t="s">
        <v>107</v>
      </c>
      <c r="E490" s="35">
        <v>1.8</v>
      </c>
      <c r="F490" s="35">
        <v>3.3</v>
      </c>
      <c r="G490" s="35">
        <v>3.9</v>
      </c>
      <c r="H490" s="35">
        <v>4</v>
      </c>
      <c r="I490" s="35" t="s">
        <v>779</v>
      </c>
      <c r="M490" s="34" t="s">
        <v>762</v>
      </c>
    </row>
    <row r="491" spans="1:15" ht="15" hidden="1" customHeight="1">
      <c r="A491" s="34" t="s">
        <v>70</v>
      </c>
      <c r="B491" s="34" t="s">
        <v>3783</v>
      </c>
      <c r="C491" s="34" t="s">
        <v>477</v>
      </c>
      <c r="D491" s="35" t="s">
        <v>107</v>
      </c>
      <c r="E491" s="35">
        <v>1.1000000000000001</v>
      </c>
      <c r="F491" s="35">
        <v>1.6</v>
      </c>
      <c r="G491" s="35">
        <v>1.9</v>
      </c>
      <c r="H491" s="35">
        <v>2</v>
      </c>
    </row>
    <row r="492" spans="1:15" ht="15" hidden="1" customHeight="1">
      <c r="A492" s="34" t="s">
        <v>70</v>
      </c>
      <c r="B492" s="34" t="s">
        <v>3784</v>
      </c>
      <c r="C492" s="34" t="s">
        <v>477</v>
      </c>
      <c r="D492" s="35" t="s">
        <v>107</v>
      </c>
      <c r="E492" s="35">
        <v>1.3</v>
      </c>
      <c r="F492" s="35">
        <v>2</v>
      </c>
      <c r="G492" s="35">
        <v>2.4</v>
      </c>
      <c r="H492" s="35">
        <v>2.8</v>
      </c>
    </row>
    <row r="493" spans="1:15" ht="15" hidden="1" customHeight="1">
      <c r="A493" s="34" t="s">
        <v>70</v>
      </c>
      <c r="B493" s="34" t="s">
        <v>3785</v>
      </c>
      <c r="C493" s="34" t="s">
        <v>477</v>
      </c>
      <c r="D493" s="35" t="s">
        <v>107</v>
      </c>
      <c r="E493" s="35">
        <v>1</v>
      </c>
      <c r="F493" s="35">
        <v>1.4</v>
      </c>
      <c r="G493" s="35">
        <v>1.7</v>
      </c>
      <c r="H493" s="35">
        <v>1.7</v>
      </c>
      <c r="I493" s="35" t="s">
        <v>1967</v>
      </c>
      <c r="K493" s="36" t="s">
        <v>3567</v>
      </c>
      <c r="M493" s="34" t="s">
        <v>1967</v>
      </c>
    </row>
    <row r="494" spans="1:15" ht="15" hidden="1" customHeight="1">
      <c r="A494" s="34" t="s">
        <v>70</v>
      </c>
      <c r="B494" s="34" t="s">
        <v>3786</v>
      </c>
      <c r="C494" s="34" t="s">
        <v>419</v>
      </c>
      <c r="D494" s="35" t="s">
        <v>107</v>
      </c>
      <c r="E494" s="35">
        <v>1.2</v>
      </c>
      <c r="F494" s="35">
        <v>2.5</v>
      </c>
      <c r="G494" s="35">
        <v>3.2</v>
      </c>
      <c r="H494" s="35">
        <v>3.9</v>
      </c>
      <c r="M494" s="34" t="s">
        <v>3787</v>
      </c>
      <c r="O494" s="34" t="s">
        <v>3788</v>
      </c>
    </row>
    <row r="495" spans="1:15" ht="15" hidden="1" customHeight="1">
      <c r="A495" s="34" t="s">
        <v>70</v>
      </c>
      <c r="B495" s="34" t="s">
        <v>3789</v>
      </c>
      <c r="C495" s="34" t="s">
        <v>704</v>
      </c>
      <c r="D495" s="35" t="s">
        <v>107</v>
      </c>
      <c r="E495" s="35" t="s">
        <v>107</v>
      </c>
      <c r="F495" s="35">
        <v>1.2</v>
      </c>
      <c r="G495" s="35">
        <v>1.4</v>
      </c>
      <c r="H495" s="35">
        <v>1.5</v>
      </c>
      <c r="O495" s="34" t="s">
        <v>3790</v>
      </c>
    </row>
    <row r="496" spans="1:15" ht="15" hidden="1" customHeight="1">
      <c r="A496" s="34" t="s">
        <v>70</v>
      </c>
      <c r="B496" s="34" t="s">
        <v>3791</v>
      </c>
      <c r="C496" s="34" t="s">
        <v>452</v>
      </c>
      <c r="D496" s="35" t="s">
        <v>107</v>
      </c>
      <c r="E496" s="35" t="s">
        <v>107</v>
      </c>
      <c r="F496" s="35">
        <v>3</v>
      </c>
      <c r="G496" s="35">
        <v>3.2</v>
      </c>
      <c r="H496" s="35">
        <v>3.3</v>
      </c>
      <c r="O496" s="34" t="s">
        <v>3371</v>
      </c>
    </row>
    <row r="497" spans="1:13" ht="15" hidden="1" customHeight="1">
      <c r="A497" s="34" t="s">
        <v>70</v>
      </c>
      <c r="B497" s="34" t="s">
        <v>3792</v>
      </c>
      <c r="C497" s="34" t="s">
        <v>439</v>
      </c>
      <c r="D497" s="35" t="s">
        <v>107</v>
      </c>
      <c r="E497" s="35" t="s">
        <v>107</v>
      </c>
      <c r="F497" s="35">
        <v>1.5</v>
      </c>
      <c r="G497" s="35">
        <v>1.9</v>
      </c>
      <c r="H497" s="35">
        <v>2.2000000000000002</v>
      </c>
    </row>
    <row r="498" spans="1:13" ht="15" hidden="1" customHeight="1">
      <c r="A498" s="34" t="s">
        <v>70</v>
      </c>
      <c r="B498" s="34" t="s">
        <v>3793</v>
      </c>
      <c r="C498" s="34" t="s">
        <v>745</v>
      </c>
      <c r="D498" s="35" t="s">
        <v>107</v>
      </c>
      <c r="E498" s="35" t="s">
        <v>107</v>
      </c>
      <c r="F498" s="35">
        <v>3</v>
      </c>
      <c r="G498" s="35">
        <v>3.8</v>
      </c>
      <c r="H498" s="35">
        <v>4.4000000000000004</v>
      </c>
    </row>
    <row r="499" spans="1:13" ht="15" hidden="1" customHeight="1">
      <c r="A499" s="34" t="s">
        <v>70</v>
      </c>
      <c r="B499" s="34" t="s">
        <v>3794</v>
      </c>
      <c r="C499" s="34" t="s">
        <v>745</v>
      </c>
      <c r="D499" s="35" t="s">
        <v>107</v>
      </c>
      <c r="E499" s="35" t="s">
        <v>107</v>
      </c>
      <c r="F499" s="35">
        <v>1.5</v>
      </c>
      <c r="G499" s="35">
        <v>1.8</v>
      </c>
      <c r="H499" s="35">
        <v>1.8</v>
      </c>
    </row>
    <row r="500" spans="1:13" ht="15" hidden="1" customHeight="1">
      <c r="A500" s="34" t="s">
        <v>70</v>
      </c>
      <c r="B500" s="34" t="s">
        <v>3795</v>
      </c>
      <c r="C500" s="34" t="s">
        <v>389</v>
      </c>
      <c r="D500" s="35" t="s">
        <v>107</v>
      </c>
      <c r="E500" s="35" t="s">
        <v>107</v>
      </c>
      <c r="F500" s="35">
        <v>3.8</v>
      </c>
      <c r="G500" s="35">
        <v>3.9</v>
      </c>
      <c r="H500" s="35">
        <v>3.7</v>
      </c>
      <c r="L500" s="34" t="s">
        <v>3796</v>
      </c>
    </row>
    <row r="501" spans="1:13" ht="15" hidden="1" customHeight="1">
      <c r="A501" s="34" t="s">
        <v>70</v>
      </c>
      <c r="B501" s="34" t="s">
        <v>3797</v>
      </c>
      <c r="C501" s="34" t="s">
        <v>421</v>
      </c>
      <c r="D501" s="35" t="s">
        <v>107</v>
      </c>
      <c r="E501" s="35" t="s">
        <v>107</v>
      </c>
      <c r="F501" s="35">
        <v>2.9</v>
      </c>
      <c r="G501" s="35">
        <v>2.1</v>
      </c>
      <c r="H501" s="35">
        <v>2.1</v>
      </c>
      <c r="I501" s="35" t="s">
        <v>3798</v>
      </c>
    </row>
    <row r="502" spans="1:13" ht="15" hidden="1" customHeight="1">
      <c r="A502" s="34" t="s">
        <v>70</v>
      </c>
      <c r="B502" s="34" t="s">
        <v>3799</v>
      </c>
      <c r="C502" s="34" t="s">
        <v>546</v>
      </c>
      <c r="D502" s="35" t="s">
        <v>107</v>
      </c>
      <c r="E502" s="35" t="s">
        <v>107</v>
      </c>
      <c r="F502" s="35">
        <v>1.2</v>
      </c>
      <c r="G502" s="35">
        <v>1.2</v>
      </c>
      <c r="H502" s="35">
        <v>1</v>
      </c>
      <c r="I502" s="35" t="s">
        <v>1967</v>
      </c>
    </row>
    <row r="503" spans="1:13" ht="15" hidden="1" customHeight="1">
      <c r="A503" s="34" t="s">
        <v>70</v>
      </c>
      <c r="B503" s="34" t="s">
        <v>3800</v>
      </c>
      <c r="C503" s="34" t="s">
        <v>546</v>
      </c>
      <c r="D503" s="35" t="s">
        <v>107</v>
      </c>
      <c r="E503" s="35" t="s">
        <v>107</v>
      </c>
      <c r="F503" s="35">
        <v>1.4</v>
      </c>
      <c r="G503" s="35">
        <v>1.4</v>
      </c>
      <c r="H503" s="35">
        <v>1.2</v>
      </c>
      <c r="M503" s="34" t="s">
        <v>492</v>
      </c>
    </row>
    <row r="504" spans="1:13" ht="15" hidden="1" customHeight="1">
      <c r="A504" s="34" t="s">
        <v>70</v>
      </c>
      <c r="B504" s="34" t="s">
        <v>3801</v>
      </c>
      <c r="C504" s="34" t="s">
        <v>457</v>
      </c>
      <c r="D504" s="35" t="s">
        <v>107</v>
      </c>
      <c r="E504" s="35" t="s">
        <v>107</v>
      </c>
      <c r="F504" s="35">
        <v>1</v>
      </c>
      <c r="G504" s="35">
        <v>1.4</v>
      </c>
      <c r="H504" s="35">
        <v>1.5</v>
      </c>
    </row>
    <row r="505" spans="1:13" ht="15" hidden="1" customHeight="1">
      <c r="A505" s="34" t="s">
        <v>70</v>
      </c>
      <c r="B505" s="34" t="s">
        <v>3802</v>
      </c>
      <c r="C505" s="34" t="s">
        <v>679</v>
      </c>
      <c r="D505" s="35" t="s">
        <v>107</v>
      </c>
      <c r="E505" s="35" t="s">
        <v>107</v>
      </c>
      <c r="F505" s="35">
        <v>1.4</v>
      </c>
      <c r="G505" s="35">
        <v>1.4</v>
      </c>
      <c r="H505" s="35">
        <v>1.4</v>
      </c>
    </row>
    <row r="506" spans="1:13" ht="15" hidden="1" customHeight="1">
      <c r="A506" s="34" t="s">
        <v>70</v>
      </c>
      <c r="B506" s="34" t="s">
        <v>3803</v>
      </c>
      <c r="C506" s="34" t="s">
        <v>477</v>
      </c>
      <c r="D506" s="35" t="s">
        <v>107</v>
      </c>
      <c r="E506" s="35" t="s">
        <v>107</v>
      </c>
      <c r="F506" s="35">
        <v>1.2</v>
      </c>
      <c r="G506" s="35">
        <v>1.3</v>
      </c>
      <c r="H506" s="35">
        <v>1.3</v>
      </c>
    </row>
    <row r="507" spans="1:13" ht="15" hidden="1" customHeight="1">
      <c r="A507" s="34" t="s">
        <v>70</v>
      </c>
      <c r="B507" s="34" t="s">
        <v>3804</v>
      </c>
      <c r="C507" s="34" t="s">
        <v>477</v>
      </c>
      <c r="D507" s="35" t="s">
        <v>107</v>
      </c>
      <c r="E507" s="35" t="s">
        <v>107</v>
      </c>
      <c r="F507" s="35">
        <v>1.4</v>
      </c>
      <c r="G507" s="35">
        <v>1.5</v>
      </c>
      <c r="H507" s="35">
        <v>1.6</v>
      </c>
    </row>
    <row r="508" spans="1:13" ht="15" hidden="1" customHeight="1">
      <c r="A508" s="34" t="s">
        <v>70</v>
      </c>
      <c r="B508" s="34" t="s">
        <v>3805</v>
      </c>
      <c r="C508" s="34" t="s">
        <v>477</v>
      </c>
      <c r="D508" s="35" t="s">
        <v>107</v>
      </c>
      <c r="E508" s="35" t="s">
        <v>107</v>
      </c>
      <c r="F508" s="35">
        <v>1.2</v>
      </c>
      <c r="G508" s="35">
        <v>1.5</v>
      </c>
      <c r="H508" s="35">
        <v>1.5</v>
      </c>
    </row>
    <row r="509" spans="1:13" ht="15" hidden="1" customHeight="1">
      <c r="A509" s="34" t="s">
        <v>70</v>
      </c>
      <c r="B509" s="34" t="s">
        <v>3806</v>
      </c>
      <c r="C509" s="34" t="s">
        <v>477</v>
      </c>
      <c r="D509" s="35" t="s">
        <v>107</v>
      </c>
      <c r="E509" s="35" t="s">
        <v>107</v>
      </c>
      <c r="F509" s="35">
        <v>1.2</v>
      </c>
      <c r="G509" s="35">
        <v>1.3</v>
      </c>
      <c r="H509" s="35">
        <v>1.4</v>
      </c>
      <c r="K509" s="36" t="s">
        <v>666</v>
      </c>
      <c r="M509" s="34" t="s">
        <v>666</v>
      </c>
    </row>
    <row r="510" spans="1:13" ht="15" hidden="1" customHeight="1">
      <c r="A510" s="34" t="s">
        <v>70</v>
      </c>
      <c r="B510" s="34" t="s">
        <v>3807</v>
      </c>
      <c r="C510" s="34" t="s">
        <v>477</v>
      </c>
      <c r="D510" s="35" t="s">
        <v>107</v>
      </c>
      <c r="E510" s="35" t="s">
        <v>107</v>
      </c>
      <c r="F510" s="35">
        <v>1.2</v>
      </c>
      <c r="G510" s="35">
        <v>1.5</v>
      </c>
      <c r="H510" s="35">
        <v>1.5</v>
      </c>
      <c r="M510" s="34" t="s">
        <v>686</v>
      </c>
    </row>
    <row r="511" spans="1:13" ht="15" hidden="1" customHeight="1">
      <c r="A511" s="34" t="s">
        <v>70</v>
      </c>
      <c r="B511" s="34" t="s">
        <v>3808</v>
      </c>
      <c r="C511" s="34" t="s">
        <v>477</v>
      </c>
      <c r="D511" s="35" t="s">
        <v>107</v>
      </c>
      <c r="E511" s="35" t="s">
        <v>107</v>
      </c>
      <c r="F511" s="35">
        <v>1.4</v>
      </c>
      <c r="G511" s="35">
        <v>1.6</v>
      </c>
      <c r="H511" s="35">
        <v>1.7</v>
      </c>
      <c r="M511" s="34" t="s">
        <v>424</v>
      </c>
    </row>
    <row r="512" spans="1:13" ht="15" hidden="1" customHeight="1">
      <c r="A512" s="34" t="s">
        <v>70</v>
      </c>
      <c r="B512" s="34" t="s">
        <v>3809</v>
      </c>
      <c r="C512" s="34" t="s">
        <v>477</v>
      </c>
      <c r="D512" s="35" t="s">
        <v>107</v>
      </c>
      <c r="E512" s="35" t="s">
        <v>107</v>
      </c>
      <c r="F512" s="35">
        <v>1.5</v>
      </c>
      <c r="G512" s="35">
        <v>2</v>
      </c>
      <c r="H512" s="35">
        <v>2</v>
      </c>
      <c r="I512" s="35" t="s">
        <v>469</v>
      </c>
      <c r="K512" s="36" t="s">
        <v>666</v>
      </c>
      <c r="M512" s="34" t="s">
        <v>469</v>
      </c>
    </row>
    <row r="513" spans="1:15" ht="15" hidden="1" customHeight="1">
      <c r="A513" s="34" t="s">
        <v>70</v>
      </c>
      <c r="B513" s="34" t="s">
        <v>3810</v>
      </c>
      <c r="C513" s="34" t="s">
        <v>468</v>
      </c>
      <c r="D513" s="35" t="s">
        <v>107</v>
      </c>
      <c r="E513" s="35" t="s">
        <v>107</v>
      </c>
      <c r="F513" s="35">
        <v>1.6</v>
      </c>
      <c r="G513" s="35">
        <v>2.6</v>
      </c>
      <c r="H513" s="35">
        <v>3.4</v>
      </c>
      <c r="M513" s="34" t="s">
        <v>469</v>
      </c>
    </row>
    <row r="514" spans="1:15" ht="15" hidden="1" customHeight="1">
      <c r="A514" s="34" t="s">
        <v>70</v>
      </c>
      <c r="B514" s="34" t="s">
        <v>3811</v>
      </c>
      <c r="C514" s="34" t="s">
        <v>745</v>
      </c>
      <c r="D514" s="35" t="s">
        <v>107</v>
      </c>
      <c r="E514" s="35" t="s">
        <v>107</v>
      </c>
      <c r="F514" s="35">
        <v>1.2</v>
      </c>
      <c r="G514" s="35">
        <v>1.3</v>
      </c>
      <c r="H514" s="35" t="s">
        <v>2997</v>
      </c>
      <c r="J514" s="35" t="s">
        <v>3812</v>
      </c>
    </row>
    <row r="515" spans="1:15" ht="15" hidden="1" customHeight="1">
      <c r="A515" s="34" t="s">
        <v>70</v>
      </c>
      <c r="B515" s="34" t="s">
        <v>3813</v>
      </c>
      <c r="C515" s="34" t="s">
        <v>422</v>
      </c>
      <c r="D515" s="35" t="s">
        <v>107</v>
      </c>
      <c r="E515" s="35" t="s">
        <v>107</v>
      </c>
      <c r="F515" s="35">
        <v>2.2999999999999998</v>
      </c>
      <c r="G515" s="35">
        <v>3.8</v>
      </c>
      <c r="H515" s="35">
        <v>5</v>
      </c>
      <c r="M515" s="34" t="s">
        <v>3597</v>
      </c>
    </row>
    <row r="516" spans="1:15" ht="15" hidden="1" customHeight="1">
      <c r="A516" s="34" t="s">
        <v>70</v>
      </c>
      <c r="B516" s="34" t="s">
        <v>3814</v>
      </c>
      <c r="C516" s="34" t="s">
        <v>389</v>
      </c>
      <c r="D516" s="35" t="s">
        <v>107</v>
      </c>
      <c r="E516" s="35" t="s">
        <v>107</v>
      </c>
      <c r="F516" s="35">
        <v>2.2999999999999998</v>
      </c>
      <c r="G516" s="35" t="s">
        <v>2988</v>
      </c>
      <c r="H516" s="35" t="s">
        <v>2989</v>
      </c>
      <c r="M516" s="34" t="s">
        <v>2126</v>
      </c>
    </row>
    <row r="517" spans="1:15" ht="15" hidden="1" customHeight="1">
      <c r="A517" s="34" t="s">
        <v>70</v>
      </c>
      <c r="B517" s="34" t="s">
        <v>3815</v>
      </c>
      <c r="C517" s="34" t="s">
        <v>477</v>
      </c>
      <c r="D517" s="35" t="s">
        <v>107</v>
      </c>
      <c r="E517" s="35" t="s">
        <v>107</v>
      </c>
      <c r="F517" s="35">
        <v>1.3</v>
      </c>
      <c r="G517" s="35">
        <v>1.4</v>
      </c>
      <c r="H517" s="35">
        <v>1.4</v>
      </c>
      <c r="M517" s="34" t="s">
        <v>2126</v>
      </c>
    </row>
    <row r="518" spans="1:15" ht="15" hidden="1" customHeight="1">
      <c r="A518" s="34" t="s">
        <v>70</v>
      </c>
      <c r="B518" s="34" t="s">
        <v>3816</v>
      </c>
      <c r="C518" s="34" t="s">
        <v>477</v>
      </c>
      <c r="D518" s="35" t="s">
        <v>107</v>
      </c>
      <c r="E518" s="35" t="s">
        <v>107</v>
      </c>
      <c r="F518" s="35">
        <v>1.4</v>
      </c>
      <c r="G518" s="35">
        <v>1.5</v>
      </c>
      <c r="H518" s="35">
        <v>1.5</v>
      </c>
      <c r="M518" s="34" t="s">
        <v>2126</v>
      </c>
    </row>
    <row r="519" spans="1:15" ht="15" hidden="1" customHeight="1">
      <c r="A519" s="34" t="s">
        <v>70</v>
      </c>
      <c r="B519" s="34" t="s">
        <v>3817</v>
      </c>
      <c r="C519" s="34" t="s">
        <v>435</v>
      </c>
      <c r="D519" s="35" t="s">
        <v>107</v>
      </c>
      <c r="E519" s="35" t="s">
        <v>107</v>
      </c>
      <c r="F519" s="35">
        <v>1</v>
      </c>
      <c r="G519" s="35">
        <v>1</v>
      </c>
      <c r="H519" s="35">
        <v>1.1000000000000001</v>
      </c>
      <c r="M519" s="34" t="s">
        <v>686</v>
      </c>
    </row>
    <row r="520" spans="1:15" ht="15" hidden="1" customHeight="1">
      <c r="A520" s="34" t="s">
        <v>70</v>
      </c>
      <c r="B520" s="34" t="s">
        <v>3818</v>
      </c>
      <c r="C520" s="34" t="s">
        <v>389</v>
      </c>
      <c r="D520" s="35" t="s">
        <v>107</v>
      </c>
      <c r="E520" s="35" t="s">
        <v>107</v>
      </c>
      <c r="F520" s="35">
        <v>2</v>
      </c>
      <c r="G520" s="35">
        <v>2.2000000000000002</v>
      </c>
      <c r="H520" s="35">
        <v>2.1</v>
      </c>
      <c r="I520" s="35" t="s">
        <v>762</v>
      </c>
    </row>
    <row r="521" spans="1:15" ht="15" hidden="1" customHeight="1">
      <c r="A521" s="34" t="s">
        <v>70</v>
      </c>
      <c r="B521" s="34" t="s">
        <v>3819</v>
      </c>
      <c r="C521" s="34" t="s">
        <v>457</v>
      </c>
      <c r="D521" s="35" t="s">
        <v>107</v>
      </c>
      <c r="E521" s="35" t="s">
        <v>107</v>
      </c>
      <c r="F521" s="35">
        <v>1.4</v>
      </c>
      <c r="G521" s="35">
        <v>1.5</v>
      </c>
      <c r="H521" s="35">
        <v>1.7</v>
      </c>
    </row>
    <row r="522" spans="1:15" ht="15" hidden="1" customHeight="1">
      <c r="A522" s="34" t="s">
        <v>70</v>
      </c>
      <c r="B522" s="34" t="s">
        <v>3820</v>
      </c>
      <c r="C522" s="34" t="s">
        <v>416</v>
      </c>
      <c r="D522" s="35" t="s">
        <v>107</v>
      </c>
      <c r="E522" s="35" t="s">
        <v>107</v>
      </c>
      <c r="F522" s="35">
        <v>1.8</v>
      </c>
      <c r="G522" s="35">
        <v>1.8</v>
      </c>
      <c r="H522" s="35">
        <v>1.8</v>
      </c>
      <c r="K522" s="34"/>
    </row>
    <row r="523" spans="1:15" ht="15" hidden="1" customHeight="1">
      <c r="A523" s="34" t="s">
        <v>70</v>
      </c>
      <c r="B523" s="34" t="s">
        <v>3821</v>
      </c>
      <c r="C523" s="34" t="s">
        <v>389</v>
      </c>
      <c r="D523" s="35" t="s">
        <v>107</v>
      </c>
      <c r="E523" s="35" t="s">
        <v>107</v>
      </c>
      <c r="F523" s="35">
        <v>1</v>
      </c>
      <c r="G523" s="35">
        <v>1</v>
      </c>
      <c r="H523" s="35" t="s">
        <v>2997</v>
      </c>
      <c r="K523" s="36" t="s">
        <v>3567</v>
      </c>
    </row>
    <row r="524" spans="1:15" ht="15" hidden="1" customHeight="1">
      <c r="A524" s="34" t="s">
        <v>70</v>
      </c>
      <c r="B524" s="34" t="s">
        <v>3822</v>
      </c>
      <c r="C524" s="34" t="s">
        <v>546</v>
      </c>
      <c r="D524" s="35" t="s">
        <v>107</v>
      </c>
      <c r="E524" s="35" t="s">
        <v>107</v>
      </c>
      <c r="F524" s="35">
        <v>1.4</v>
      </c>
      <c r="G524" s="35">
        <v>1.4</v>
      </c>
      <c r="H524" s="35">
        <v>1.4</v>
      </c>
      <c r="J524" s="35" t="s">
        <v>3823</v>
      </c>
      <c r="M524" s="34" t="s">
        <v>686</v>
      </c>
      <c r="O524" s="36" t="s">
        <v>3605</v>
      </c>
    </row>
    <row r="525" spans="1:15" ht="15" hidden="1" customHeight="1">
      <c r="A525" s="34" t="s">
        <v>70</v>
      </c>
      <c r="B525" s="34" t="s">
        <v>3824</v>
      </c>
      <c r="C525" s="34" t="s">
        <v>704</v>
      </c>
      <c r="D525" s="35" t="s">
        <v>107</v>
      </c>
      <c r="E525" s="35" t="s">
        <v>107</v>
      </c>
      <c r="F525" s="35">
        <v>1</v>
      </c>
      <c r="G525" s="35">
        <v>2.1</v>
      </c>
      <c r="H525" s="35">
        <v>2.2999999999999998</v>
      </c>
      <c r="I525" s="35" t="s">
        <v>1967</v>
      </c>
      <c r="K525" s="36" t="s">
        <v>3825</v>
      </c>
      <c r="L525" s="36" t="s">
        <v>583</v>
      </c>
      <c r="M525" s="34" t="s">
        <v>3826</v>
      </c>
    </row>
    <row r="526" spans="1:15" ht="15" hidden="1" customHeight="1">
      <c r="A526" s="34" t="s">
        <v>70</v>
      </c>
      <c r="B526" s="34" t="s">
        <v>3827</v>
      </c>
      <c r="C526" s="34" t="s">
        <v>704</v>
      </c>
      <c r="D526" s="35" t="s">
        <v>107</v>
      </c>
      <c r="E526" s="35" t="s">
        <v>107</v>
      </c>
      <c r="F526" s="35" t="s">
        <v>107</v>
      </c>
      <c r="G526" s="35">
        <v>1.3</v>
      </c>
      <c r="H526" s="35">
        <v>1.5</v>
      </c>
      <c r="L526" s="36" t="s">
        <v>583</v>
      </c>
    </row>
    <row r="527" spans="1:15" ht="15" hidden="1" customHeight="1">
      <c r="A527" s="34" t="s">
        <v>70</v>
      </c>
      <c r="B527" s="34" t="s">
        <v>3828</v>
      </c>
      <c r="C527" s="34" t="s">
        <v>405</v>
      </c>
      <c r="D527" s="35" t="s">
        <v>107</v>
      </c>
      <c r="E527" s="35" t="s">
        <v>107</v>
      </c>
      <c r="F527" s="35">
        <v>1.5</v>
      </c>
      <c r="G527" s="35" t="s">
        <v>2997</v>
      </c>
      <c r="H527" s="35">
        <v>1.5</v>
      </c>
      <c r="J527" s="35" t="s">
        <v>3829</v>
      </c>
      <c r="L527" s="36" t="s">
        <v>3830</v>
      </c>
    </row>
    <row r="528" spans="1:15" ht="15" hidden="1" customHeight="1">
      <c r="A528" s="34" t="s">
        <v>70</v>
      </c>
      <c r="B528" s="34" t="s">
        <v>3831</v>
      </c>
      <c r="C528" s="34" t="s">
        <v>435</v>
      </c>
      <c r="D528" s="35" t="s">
        <v>107</v>
      </c>
      <c r="E528" s="35" t="s">
        <v>107</v>
      </c>
      <c r="F528" s="35">
        <v>1.4</v>
      </c>
      <c r="G528" s="35">
        <v>1.8</v>
      </c>
      <c r="H528" s="35">
        <v>1.9</v>
      </c>
      <c r="I528" s="35" t="s">
        <v>1967</v>
      </c>
      <c r="M528" s="34" t="s">
        <v>766</v>
      </c>
    </row>
    <row r="529" spans="1:15" ht="15" hidden="1" customHeight="1">
      <c r="A529" s="34" t="s">
        <v>70</v>
      </c>
      <c r="B529" s="34" t="s">
        <v>3832</v>
      </c>
      <c r="C529" s="34" t="s">
        <v>389</v>
      </c>
      <c r="D529" s="35" t="s">
        <v>107</v>
      </c>
      <c r="E529" s="35" t="s">
        <v>107</v>
      </c>
      <c r="F529" s="35">
        <v>1.6</v>
      </c>
      <c r="G529" s="35">
        <v>3.3</v>
      </c>
      <c r="H529" s="35">
        <v>4</v>
      </c>
    </row>
    <row r="530" spans="1:15" ht="15" hidden="1" customHeight="1">
      <c r="A530" s="34" t="s">
        <v>70</v>
      </c>
      <c r="B530" s="34" t="s">
        <v>3833</v>
      </c>
      <c r="C530" s="34" t="s">
        <v>477</v>
      </c>
      <c r="D530" s="35" t="s">
        <v>107</v>
      </c>
      <c r="E530" s="35" t="s">
        <v>107</v>
      </c>
      <c r="F530" s="35">
        <v>1.5</v>
      </c>
      <c r="G530" s="35">
        <v>1.9</v>
      </c>
      <c r="H530" s="35">
        <v>2.1</v>
      </c>
      <c r="I530" s="35" t="s">
        <v>424</v>
      </c>
      <c r="M530" s="34" t="s">
        <v>686</v>
      </c>
    </row>
    <row r="531" spans="1:15" ht="15" hidden="1" customHeight="1">
      <c r="A531" s="34" t="s">
        <v>70</v>
      </c>
      <c r="B531" s="34" t="s">
        <v>3834</v>
      </c>
      <c r="C531" s="34" t="s">
        <v>419</v>
      </c>
      <c r="D531" s="35" t="s">
        <v>107</v>
      </c>
      <c r="E531" s="35" t="s">
        <v>107</v>
      </c>
      <c r="F531" s="35">
        <v>2.2999999999999998</v>
      </c>
      <c r="G531" s="35">
        <v>3.2</v>
      </c>
      <c r="H531" s="35">
        <v>3.7</v>
      </c>
      <c r="I531" s="35" t="s">
        <v>423</v>
      </c>
    </row>
    <row r="532" spans="1:15" ht="15" hidden="1" customHeight="1">
      <c r="A532" s="34" t="s">
        <v>70</v>
      </c>
      <c r="B532" s="34" t="s">
        <v>3835</v>
      </c>
      <c r="C532" s="34" t="s">
        <v>745</v>
      </c>
      <c r="D532" s="35" t="s">
        <v>107</v>
      </c>
      <c r="E532" s="35" t="s">
        <v>107</v>
      </c>
      <c r="F532" s="35">
        <v>1.2</v>
      </c>
      <c r="G532" s="35">
        <v>1.5</v>
      </c>
      <c r="H532" s="35">
        <v>1.8</v>
      </c>
      <c r="I532" s="35" t="s">
        <v>1967</v>
      </c>
      <c r="M532" s="34" t="s">
        <v>769</v>
      </c>
    </row>
    <row r="533" spans="1:15" ht="15" hidden="1" customHeight="1">
      <c r="A533" s="34" t="s">
        <v>70</v>
      </c>
      <c r="B533" s="34" t="s">
        <v>3836</v>
      </c>
      <c r="C533" t="s">
        <v>688</v>
      </c>
      <c r="D533" s="35" t="s">
        <v>107</v>
      </c>
      <c r="E533" s="35" t="s">
        <v>107</v>
      </c>
      <c r="F533" s="35">
        <v>1.5</v>
      </c>
      <c r="G533" s="35">
        <v>1.8</v>
      </c>
      <c r="H533" s="35">
        <v>2</v>
      </c>
      <c r="I533" s="35" t="s">
        <v>3837</v>
      </c>
      <c r="K533" s="36" t="s">
        <v>3567</v>
      </c>
      <c r="M533" s="34" t="s">
        <v>3838</v>
      </c>
    </row>
    <row r="534" spans="1:15" ht="15" hidden="1" customHeight="1">
      <c r="A534" s="34" t="s">
        <v>70</v>
      </c>
      <c r="B534" s="34" t="s">
        <v>3839</v>
      </c>
      <c r="C534" s="34" t="s">
        <v>477</v>
      </c>
      <c r="D534" s="35" t="s">
        <v>107</v>
      </c>
      <c r="E534" s="35" t="s">
        <v>107</v>
      </c>
      <c r="F534" s="35">
        <v>1.5</v>
      </c>
      <c r="G534" s="35">
        <v>1.7</v>
      </c>
      <c r="H534" s="35">
        <v>2</v>
      </c>
      <c r="I534" s="35" t="s">
        <v>3840</v>
      </c>
      <c r="K534" s="36" t="s">
        <v>661</v>
      </c>
      <c r="M534" s="34" t="s">
        <v>661</v>
      </c>
    </row>
    <row r="535" spans="1:15" ht="15" hidden="1" customHeight="1">
      <c r="A535" s="34" t="s">
        <v>70</v>
      </c>
      <c r="B535" s="34" t="s">
        <v>3841</v>
      </c>
      <c r="C535" s="34" t="s">
        <v>746</v>
      </c>
      <c r="D535" s="35" t="s">
        <v>107</v>
      </c>
      <c r="E535" s="35" t="s">
        <v>107</v>
      </c>
      <c r="F535" s="35">
        <v>1.4</v>
      </c>
      <c r="G535" s="35">
        <v>1.5</v>
      </c>
      <c r="H535" s="35">
        <v>1.5</v>
      </c>
      <c r="I535" s="35" t="s">
        <v>661</v>
      </c>
      <c r="K535" s="36" t="s">
        <v>3567</v>
      </c>
      <c r="M535" s="34" t="s">
        <v>469</v>
      </c>
    </row>
    <row r="536" spans="1:15" ht="15" hidden="1" customHeight="1">
      <c r="A536" s="34" t="s">
        <v>31</v>
      </c>
      <c r="B536" s="34" t="s">
        <v>3842</v>
      </c>
      <c r="C536" s="34" t="s">
        <v>399</v>
      </c>
      <c r="D536" s="35">
        <v>1.5</v>
      </c>
      <c r="E536" s="35">
        <v>1.8</v>
      </c>
      <c r="F536" s="35">
        <v>1.8</v>
      </c>
      <c r="G536" s="35">
        <v>1.9</v>
      </c>
      <c r="H536" s="35">
        <v>2</v>
      </c>
    </row>
    <row r="537" spans="1:15" ht="15" hidden="1" customHeight="1">
      <c r="A537" s="34" t="s">
        <v>31</v>
      </c>
      <c r="B537" s="34" t="s">
        <v>3843</v>
      </c>
      <c r="C537" s="34" t="s">
        <v>389</v>
      </c>
      <c r="D537" s="35">
        <v>1.2</v>
      </c>
      <c r="E537" s="35" t="s">
        <v>2997</v>
      </c>
      <c r="F537" s="35" t="s">
        <v>2997</v>
      </c>
      <c r="G537" s="35" t="s">
        <v>2988</v>
      </c>
      <c r="O537" s="34" t="s">
        <v>3844</v>
      </c>
    </row>
    <row r="538" spans="1:15" ht="15" hidden="1" customHeight="1">
      <c r="A538" s="34" t="s">
        <v>31</v>
      </c>
      <c r="B538" s="34" t="s">
        <v>3845</v>
      </c>
      <c r="C538" s="34" t="s">
        <v>399</v>
      </c>
      <c r="D538" s="35">
        <v>2.9</v>
      </c>
      <c r="E538" s="35">
        <v>2.9</v>
      </c>
      <c r="F538" s="35">
        <v>2.9</v>
      </c>
      <c r="G538" s="35">
        <v>3.2</v>
      </c>
      <c r="H538" s="35">
        <v>3.2</v>
      </c>
      <c r="O538" s="34" t="s">
        <v>2995</v>
      </c>
    </row>
    <row r="539" spans="1:15" ht="15" hidden="1" customHeight="1">
      <c r="A539" s="34" t="s">
        <v>31</v>
      </c>
      <c r="B539" s="34" t="s">
        <v>3846</v>
      </c>
      <c r="C539" s="34" t="s">
        <v>389</v>
      </c>
      <c r="D539" s="35">
        <v>1.1000000000000001</v>
      </c>
      <c r="E539" s="35">
        <v>1.4</v>
      </c>
      <c r="F539" s="35" t="s">
        <v>2988</v>
      </c>
      <c r="G539" s="35" t="s">
        <v>2988</v>
      </c>
      <c r="O539" s="34" t="s">
        <v>2995</v>
      </c>
    </row>
    <row r="540" spans="1:15" ht="15" hidden="1" customHeight="1">
      <c r="A540" s="34" t="s">
        <v>31</v>
      </c>
      <c r="B540" s="34" t="s">
        <v>3847</v>
      </c>
      <c r="C540" s="34" t="s">
        <v>408</v>
      </c>
      <c r="D540" s="35">
        <v>2.7</v>
      </c>
      <c r="E540" s="35">
        <v>2.8</v>
      </c>
      <c r="F540" s="35">
        <v>2.8</v>
      </c>
      <c r="G540" s="35">
        <v>3.1</v>
      </c>
      <c r="H540" s="35">
        <v>3.2</v>
      </c>
      <c r="I540" s="35" t="s">
        <v>465</v>
      </c>
      <c r="K540" s="36" t="s">
        <v>465</v>
      </c>
      <c r="N540" s="34" t="s">
        <v>465</v>
      </c>
    </row>
    <row r="541" spans="1:15" ht="15" hidden="1" customHeight="1">
      <c r="A541" s="34" t="s">
        <v>31</v>
      </c>
      <c r="B541" s="34" t="s">
        <v>3848</v>
      </c>
      <c r="C541" s="34" t="s">
        <v>389</v>
      </c>
      <c r="D541" s="35">
        <v>2.2000000000000002</v>
      </c>
      <c r="E541" s="35">
        <v>2.2999999999999998</v>
      </c>
      <c r="F541" s="35" t="s">
        <v>2997</v>
      </c>
      <c r="G541" s="35" t="s">
        <v>2997</v>
      </c>
      <c r="K541" s="36" t="s">
        <v>465</v>
      </c>
      <c r="L541" s="34" t="s">
        <v>3546</v>
      </c>
      <c r="O541" s="34" t="s">
        <v>3849</v>
      </c>
    </row>
    <row r="542" spans="1:15" ht="15" hidden="1" customHeight="1">
      <c r="A542" s="34" t="s">
        <v>31</v>
      </c>
      <c r="B542" s="34" t="s">
        <v>3850</v>
      </c>
      <c r="C542" s="34" t="s">
        <v>470</v>
      </c>
      <c r="D542" s="35">
        <v>1</v>
      </c>
      <c r="E542" s="35" t="s">
        <v>2988</v>
      </c>
      <c r="F542" s="35" t="s">
        <v>2988</v>
      </c>
      <c r="G542" s="35" t="s">
        <v>2988</v>
      </c>
      <c r="J542" s="35" t="s">
        <v>3851</v>
      </c>
    </row>
    <row r="543" spans="1:15" ht="15" hidden="1" customHeight="1">
      <c r="A543" s="34" t="s">
        <v>31</v>
      </c>
      <c r="B543" s="34" t="s">
        <v>3852</v>
      </c>
      <c r="C543" s="34" t="s">
        <v>399</v>
      </c>
      <c r="D543" s="35">
        <v>3.2</v>
      </c>
      <c r="E543" s="35">
        <v>3.5</v>
      </c>
      <c r="F543" s="35">
        <v>3.6</v>
      </c>
      <c r="G543" s="35">
        <v>3.9</v>
      </c>
      <c r="H543" s="35">
        <v>4.5</v>
      </c>
      <c r="I543" s="35" t="s">
        <v>424</v>
      </c>
      <c r="K543" s="36" t="s">
        <v>424</v>
      </c>
      <c r="M543" s="34" t="s">
        <v>424</v>
      </c>
      <c r="N543" s="34" t="s">
        <v>424</v>
      </c>
      <c r="O543" s="34" t="s">
        <v>2995</v>
      </c>
    </row>
    <row r="544" spans="1:15" ht="15" hidden="1" customHeight="1">
      <c r="A544" s="34" t="s">
        <v>31</v>
      </c>
      <c r="B544" s="34" t="s">
        <v>3853</v>
      </c>
      <c r="C544" s="34" t="s">
        <v>833</v>
      </c>
      <c r="D544" s="35">
        <v>1.9</v>
      </c>
      <c r="E544" s="35">
        <v>2.2999999999999998</v>
      </c>
      <c r="F544" s="35">
        <v>2.4</v>
      </c>
      <c r="G544" s="35">
        <v>2.5</v>
      </c>
      <c r="H544" s="35">
        <v>2.5</v>
      </c>
    </row>
    <row r="545" spans="1:15" ht="15" hidden="1" customHeight="1">
      <c r="A545" s="34" t="s">
        <v>31</v>
      </c>
      <c r="B545" s="34" t="s">
        <v>3854</v>
      </c>
      <c r="C545" s="34" t="s">
        <v>844</v>
      </c>
      <c r="D545" s="35">
        <v>6.7</v>
      </c>
      <c r="E545" s="35">
        <v>6.9</v>
      </c>
      <c r="F545" s="35">
        <v>6.8</v>
      </c>
      <c r="G545" s="35">
        <v>6.9</v>
      </c>
      <c r="H545" s="35">
        <v>7.5</v>
      </c>
      <c r="I545" s="35" t="s">
        <v>465</v>
      </c>
      <c r="N545" s="34" t="s">
        <v>465</v>
      </c>
    </row>
    <row r="546" spans="1:15" ht="15" hidden="1" customHeight="1">
      <c r="A546" s="34" t="s">
        <v>31</v>
      </c>
      <c r="B546" s="34" t="s">
        <v>3855</v>
      </c>
      <c r="C546" s="34" t="s">
        <v>844</v>
      </c>
      <c r="D546" s="35">
        <v>9.3000000000000007</v>
      </c>
      <c r="E546" s="35">
        <v>9.4</v>
      </c>
      <c r="F546" s="35">
        <v>9.1999999999999993</v>
      </c>
      <c r="G546" s="35">
        <v>9.3000000000000007</v>
      </c>
      <c r="H546" s="35">
        <v>9.5</v>
      </c>
      <c r="I546" s="35" t="s">
        <v>465</v>
      </c>
      <c r="K546" s="36" t="s">
        <v>465</v>
      </c>
      <c r="M546" s="34" t="s">
        <v>465</v>
      </c>
      <c r="N546" s="34" t="s">
        <v>465</v>
      </c>
      <c r="O546" s="34" t="s">
        <v>2995</v>
      </c>
    </row>
    <row r="547" spans="1:15" ht="15" hidden="1" customHeight="1">
      <c r="A547" s="34" t="s">
        <v>31</v>
      </c>
      <c r="B547" s="34" t="s">
        <v>3856</v>
      </c>
      <c r="C547" s="34" t="s">
        <v>399</v>
      </c>
      <c r="D547" s="35">
        <v>1.2</v>
      </c>
      <c r="E547" s="35">
        <v>1.5</v>
      </c>
      <c r="F547" s="35">
        <v>1.6</v>
      </c>
      <c r="G547" s="35">
        <v>1.9</v>
      </c>
      <c r="H547" s="35">
        <v>2.2000000000000002</v>
      </c>
      <c r="O547" s="34" t="s">
        <v>2995</v>
      </c>
    </row>
    <row r="548" spans="1:15" ht="15" hidden="1" customHeight="1">
      <c r="A548" s="34" t="s">
        <v>31</v>
      </c>
      <c r="B548" s="34" t="s">
        <v>3857</v>
      </c>
      <c r="C548" s="34" t="s">
        <v>399</v>
      </c>
      <c r="D548" s="35">
        <v>1.5</v>
      </c>
      <c r="E548" s="35">
        <v>1.7</v>
      </c>
      <c r="F548" s="35">
        <v>1.7</v>
      </c>
      <c r="G548" s="35">
        <v>1.8</v>
      </c>
      <c r="H548" s="35">
        <v>1.9</v>
      </c>
      <c r="O548" s="34" t="s">
        <v>2995</v>
      </c>
    </row>
    <row r="549" spans="1:15" ht="15" hidden="1" customHeight="1">
      <c r="A549" s="34" t="s">
        <v>31</v>
      </c>
      <c r="B549" s="34" t="s">
        <v>3858</v>
      </c>
      <c r="C549" s="34" t="s">
        <v>399</v>
      </c>
      <c r="D549" s="35">
        <v>1</v>
      </c>
      <c r="E549" s="35">
        <v>1.3</v>
      </c>
      <c r="F549" s="35">
        <v>1.2</v>
      </c>
      <c r="G549" s="35">
        <v>1.8</v>
      </c>
      <c r="H549" s="35">
        <v>1.6</v>
      </c>
      <c r="L549" s="34" t="s">
        <v>3859</v>
      </c>
      <c r="O549" s="34" t="s">
        <v>2995</v>
      </c>
    </row>
    <row r="550" spans="1:15" ht="15" hidden="1" customHeight="1">
      <c r="A550" s="34" t="s">
        <v>31</v>
      </c>
      <c r="B550" s="34" t="s">
        <v>3860</v>
      </c>
      <c r="C550" s="34" t="s">
        <v>399</v>
      </c>
      <c r="D550" s="35">
        <v>1.6</v>
      </c>
      <c r="E550" s="35">
        <v>1.6</v>
      </c>
      <c r="F550" s="35">
        <v>1.5</v>
      </c>
      <c r="G550" s="35">
        <v>1.6</v>
      </c>
      <c r="H550" s="35">
        <v>1.8</v>
      </c>
      <c r="O550" s="34" t="s">
        <v>2995</v>
      </c>
    </row>
    <row r="551" spans="1:15" ht="15" hidden="1" customHeight="1">
      <c r="A551" s="34" t="s">
        <v>31</v>
      </c>
      <c r="B551" s="34" t="s">
        <v>3861</v>
      </c>
      <c r="C551" s="34" t="s">
        <v>399</v>
      </c>
      <c r="D551" s="35">
        <v>1.4</v>
      </c>
      <c r="E551" s="35">
        <v>1.4</v>
      </c>
      <c r="F551" s="35">
        <v>1.4</v>
      </c>
      <c r="G551" s="35">
        <v>1.5</v>
      </c>
      <c r="H551" s="35">
        <v>1.7</v>
      </c>
      <c r="O551" s="34" t="s">
        <v>2995</v>
      </c>
    </row>
    <row r="552" spans="1:15" ht="15" hidden="1" customHeight="1">
      <c r="A552" s="34" t="s">
        <v>31</v>
      </c>
      <c r="B552" s="34" t="s">
        <v>3862</v>
      </c>
      <c r="C552" s="34" t="s">
        <v>399</v>
      </c>
      <c r="D552" s="35">
        <v>1.5</v>
      </c>
      <c r="E552" s="35">
        <v>1.4</v>
      </c>
      <c r="F552" s="35">
        <v>1.4</v>
      </c>
      <c r="G552" s="35">
        <v>1.5</v>
      </c>
      <c r="H552" s="35">
        <v>1.6</v>
      </c>
      <c r="N552" s="34" t="s">
        <v>3863</v>
      </c>
      <c r="O552" s="34" t="s">
        <v>2995</v>
      </c>
    </row>
    <row r="553" spans="1:15" ht="15" hidden="1" customHeight="1">
      <c r="A553" s="34" t="s">
        <v>31</v>
      </c>
      <c r="B553" s="34" t="s">
        <v>3864</v>
      </c>
      <c r="C553" s="34" t="s">
        <v>399</v>
      </c>
      <c r="D553" s="35">
        <v>1.7</v>
      </c>
      <c r="E553" s="35">
        <v>1.7</v>
      </c>
      <c r="F553" s="35">
        <v>1.7</v>
      </c>
      <c r="G553" s="35">
        <v>1.8</v>
      </c>
      <c r="H553" s="35">
        <v>1.9</v>
      </c>
      <c r="O553" s="34" t="s">
        <v>2995</v>
      </c>
    </row>
    <row r="554" spans="1:15" ht="15" hidden="1" customHeight="1">
      <c r="A554" s="34" t="s">
        <v>31</v>
      </c>
      <c r="B554" s="34" t="s">
        <v>3865</v>
      </c>
      <c r="C554" s="34" t="s">
        <v>399</v>
      </c>
      <c r="D554" s="35">
        <v>1.7</v>
      </c>
      <c r="E554" s="35">
        <v>1.7</v>
      </c>
      <c r="F554" s="35">
        <v>1.6</v>
      </c>
      <c r="G554" s="35">
        <v>1.8</v>
      </c>
      <c r="H554" s="35">
        <v>2</v>
      </c>
      <c r="I554" s="35" t="s">
        <v>465</v>
      </c>
      <c r="K554" s="36" t="s">
        <v>465</v>
      </c>
      <c r="M554" s="34" t="s">
        <v>465</v>
      </c>
      <c r="N554" s="34" t="s">
        <v>465</v>
      </c>
      <c r="O554" s="34" t="s">
        <v>2995</v>
      </c>
    </row>
    <row r="555" spans="1:15" ht="15" hidden="1" customHeight="1">
      <c r="A555" s="34" t="s">
        <v>31</v>
      </c>
      <c r="B555" s="34" t="s">
        <v>3866</v>
      </c>
      <c r="C555" s="34" t="s">
        <v>3867</v>
      </c>
      <c r="D555" s="35">
        <v>2.1</v>
      </c>
      <c r="E555" s="35">
        <v>2.1</v>
      </c>
      <c r="F555" s="35">
        <v>1.9</v>
      </c>
      <c r="G555" s="35">
        <v>2.1</v>
      </c>
      <c r="H555" s="35">
        <v>2.1</v>
      </c>
    </row>
    <row r="556" spans="1:15" ht="15" hidden="1" customHeight="1">
      <c r="A556" s="34" t="s">
        <v>31</v>
      </c>
      <c r="B556" s="34" t="s">
        <v>3868</v>
      </c>
      <c r="C556" s="34" t="s">
        <v>671</v>
      </c>
      <c r="D556" s="35">
        <v>1</v>
      </c>
      <c r="E556" s="35">
        <v>0.9</v>
      </c>
      <c r="F556" s="35">
        <v>0.9</v>
      </c>
      <c r="G556" s="35">
        <v>0.9</v>
      </c>
      <c r="H556" s="35">
        <v>1</v>
      </c>
      <c r="O556" s="34" t="s">
        <v>3869</v>
      </c>
    </row>
    <row r="557" spans="1:15" ht="15" hidden="1" customHeight="1">
      <c r="A557" s="34" t="s">
        <v>31</v>
      </c>
      <c r="B557" s="34" t="s">
        <v>3870</v>
      </c>
      <c r="C557" s="34" t="s">
        <v>399</v>
      </c>
      <c r="D557" s="35">
        <v>3.7</v>
      </c>
      <c r="E557" s="35">
        <v>3.8</v>
      </c>
      <c r="F557" s="35">
        <v>3.8</v>
      </c>
      <c r="G557" s="35">
        <v>4.0999999999999996</v>
      </c>
      <c r="H557" s="35">
        <v>4.4000000000000004</v>
      </c>
      <c r="I557" s="35" t="s">
        <v>424</v>
      </c>
      <c r="N557" s="34" t="s">
        <v>446</v>
      </c>
    </row>
    <row r="558" spans="1:15" ht="15" hidden="1" customHeight="1">
      <c r="A558" s="34" t="s">
        <v>31</v>
      </c>
      <c r="B558" s="34" t="s">
        <v>3871</v>
      </c>
      <c r="C558" s="34" t="s">
        <v>399</v>
      </c>
      <c r="D558" s="35">
        <v>1</v>
      </c>
      <c r="E558" s="35">
        <v>1.1000000000000001</v>
      </c>
      <c r="F558" s="35">
        <v>1</v>
      </c>
      <c r="G558" s="35">
        <v>1.2</v>
      </c>
      <c r="H558" s="35">
        <v>1.3</v>
      </c>
      <c r="O558" s="34" t="s">
        <v>3710</v>
      </c>
    </row>
    <row r="559" spans="1:15" ht="15" hidden="1" customHeight="1">
      <c r="A559" s="34" t="s">
        <v>31</v>
      </c>
      <c r="B559" s="34" t="s">
        <v>3872</v>
      </c>
      <c r="C559" s="34" t="s">
        <v>399</v>
      </c>
      <c r="D559" s="35">
        <v>1.9</v>
      </c>
      <c r="E559" s="35">
        <v>2.1</v>
      </c>
      <c r="F559" s="35">
        <v>2</v>
      </c>
      <c r="G559" s="35">
        <v>2.2000000000000002</v>
      </c>
      <c r="H559" s="35">
        <v>2.5</v>
      </c>
      <c r="M559" t="s">
        <v>440</v>
      </c>
      <c r="O559" s="34" t="s">
        <v>2995</v>
      </c>
    </row>
    <row r="560" spans="1:15" ht="15" hidden="1" customHeight="1">
      <c r="A560" s="34" t="s">
        <v>31</v>
      </c>
      <c r="B560" s="34" t="s">
        <v>3873</v>
      </c>
      <c r="C560" s="34" t="s">
        <v>399</v>
      </c>
      <c r="D560" s="35">
        <v>2.2000000000000002</v>
      </c>
      <c r="E560" s="35">
        <v>2.4</v>
      </c>
      <c r="F560" s="35">
        <v>2.4</v>
      </c>
      <c r="G560" s="35">
        <v>2.6</v>
      </c>
      <c r="H560" s="35">
        <v>2.7</v>
      </c>
      <c r="O560" s="34" t="s">
        <v>2995</v>
      </c>
    </row>
    <row r="561" spans="1:15" ht="15" hidden="1" customHeight="1">
      <c r="A561" s="34" t="s">
        <v>31</v>
      </c>
      <c r="B561" s="34" t="s">
        <v>3874</v>
      </c>
      <c r="C561" s="34" t="s">
        <v>399</v>
      </c>
      <c r="D561" s="35">
        <v>1.5</v>
      </c>
      <c r="E561" s="35">
        <v>1.7</v>
      </c>
      <c r="F561" s="35">
        <v>1.8</v>
      </c>
      <c r="G561" s="35">
        <v>1.9</v>
      </c>
      <c r="H561" s="35">
        <v>2.2999999999999998</v>
      </c>
      <c r="O561" s="34" t="s">
        <v>2995</v>
      </c>
    </row>
    <row r="562" spans="1:15" ht="15" hidden="1" customHeight="1">
      <c r="A562" s="34" t="s">
        <v>31</v>
      </c>
      <c r="B562" s="34" t="s">
        <v>3875</v>
      </c>
      <c r="C562" s="34" t="s">
        <v>399</v>
      </c>
      <c r="D562" s="35">
        <v>2.7</v>
      </c>
      <c r="E562" s="35">
        <v>2.6</v>
      </c>
      <c r="F562" s="35">
        <v>2.7</v>
      </c>
      <c r="G562" s="35">
        <v>3</v>
      </c>
      <c r="H562" s="35">
        <v>3.3</v>
      </c>
    </row>
    <row r="563" spans="1:15" ht="15" hidden="1" customHeight="1">
      <c r="A563" s="34" t="s">
        <v>31</v>
      </c>
      <c r="B563" s="34" t="s">
        <v>3876</v>
      </c>
      <c r="C563" s="34" t="s">
        <v>399</v>
      </c>
      <c r="D563" s="35">
        <v>1.8</v>
      </c>
      <c r="E563" s="35">
        <v>1.9</v>
      </c>
      <c r="F563" s="35">
        <v>1.9</v>
      </c>
      <c r="G563" s="35">
        <v>2.2999999999999998</v>
      </c>
      <c r="H563" s="35">
        <v>2.5</v>
      </c>
      <c r="O563" s="34" t="s">
        <v>2995</v>
      </c>
    </row>
    <row r="564" spans="1:15" ht="15" hidden="1" customHeight="1">
      <c r="A564" s="34" t="s">
        <v>31</v>
      </c>
      <c r="B564" s="34" t="s">
        <v>3877</v>
      </c>
      <c r="C564" s="34" t="s">
        <v>399</v>
      </c>
      <c r="D564" s="35">
        <v>1.6</v>
      </c>
      <c r="E564" s="35">
        <v>1.6</v>
      </c>
      <c r="F564" s="35">
        <v>1.6</v>
      </c>
      <c r="G564" s="35">
        <v>1.7</v>
      </c>
      <c r="H564" s="35">
        <v>1.9</v>
      </c>
      <c r="O564" s="34" t="s">
        <v>2995</v>
      </c>
    </row>
    <row r="565" spans="1:15" ht="15" hidden="1" customHeight="1">
      <c r="A565" s="34" t="s">
        <v>31</v>
      </c>
      <c r="B565" s="34" t="s">
        <v>3878</v>
      </c>
      <c r="C565" s="34" t="s">
        <v>546</v>
      </c>
      <c r="D565" s="35">
        <v>24.9</v>
      </c>
      <c r="E565" s="35">
        <v>24</v>
      </c>
      <c r="F565" s="35">
        <v>24.2</v>
      </c>
      <c r="G565" s="35">
        <v>24.3</v>
      </c>
      <c r="H565" s="35">
        <v>24.1</v>
      </c>
      <c r="K565" s="36" t="s">
        <v>3879</v>
      </c>
      <c r="N565" s="34" t="s">
        <v>465</v>
      </c>
      <c r="O565" s="34" t="s">
        <v>2995</v>
      </c>
    </row>
    <row r="566" spans="1:15" ht="15" hidden="1" customHeight="1">
      <c r="A566" s="34" t="s">
        <v>31</v>
      </c>
      <c r="B566" s="34" t="s">
        <v>3880</v>
      </c>
      <c r="C566" s="34" t="s">
        <v>540</v>
      </c>
      <c r="D566" s="35">
        <v>7.5</v>
      </c>
      <c r="E566" s="35">
        <v>7.7</v>
      </c>
      <c r="F566" s="35">
        <v>7.7</v>
      </c>
      <c r="G566" s="35">
        <v>7.5</v>
      </c>
      <c r="H566" s="35" t="s">
        <v>2997</v>
      </c>
      <c r="L566" s="34" t="s">
        <v>3881</v>
      </c>
      <c r="N566" s="34" t="s">
        <v>3275</v>
      </c>
      <c r="O566" s="34" t="s">
        <v>2995</v>
      </c>
    </row>
    <row r="567" spans="1:15" ht="15" hidden="1" customHeight="1">
      <c r="A567" s="34" t="s">
        <v>31</v>
      </c>
      <c r="B567" s="34" t="s">
        <v>3882</v>
      </c>
      <c r="C567" s="34" t="s">
        <v>475</v>
      </c>
      <c r="D567" s="35">
        <v>1.5</v>
      </c>
      <c r="E567" s="35">
        <v>1.6</v>
      </c>
      <c r="F567" s="35">
        <v>1.7</v>
      </c>
      <c r="G567" s="35">
        <v>1.7</v>
      </c>
      <c r="H567" s="35">
        <v>1.7</v>
      </c>
      <c r="I567" s="35" t="s">
        <v>465</v>
      </c>
      <c r="K567" s="36" t="s">
        <v>465</v>
      </c>
      <c r="M567" s="34" t="s">
        <v>3346</v>
      </c>
    </row>
    <row r="568" spans="1:15" ht="15" hidden="1" customHeight="1">
      <c r="A568" s="34" t="s">
        <v>31</v>
      </c>
      <c r="B568" s="34" t="s">
        <v>3883</v>
      </c>
      <c r="C568" s="34" t="s">
        <v>399</v>
      </c>
      <c r="D568" s="35">
        <v>1.5</v>
      </c>
      <c r="E568" s="35">
        <v>1.7</v>
      </c>
      <c r="F568" s="35">
        <v>1.8</v>
      </c>
      <c r="G568" s="35">
        <v>2</v>
      </c>
      <c r="H568" s="35">
        <v>2.2999999999999998</v>
      </c>
      <c r="O568" s="34" t="s">
        <v>2995</v>
      </c>
    </row>
    <row r="569" spans="1:15" ht="15" hidden="1" customHeight="1">
      <c r="A569" s="34" t="s">
        <v>31</v>
      </c>
      <c r="B569" s="34" t="s">
        <v>3884</v>
      </c>
      <c r="C569" s="34" t="s">
        <v>484</v>
      </c>
      <c r="D569" s="35">
        <v>6.3</v>
      </c>
      <c r="E569" s="35">
        <v>6.4</v>
      </c>
      <c r="F569" s="35">
        <v>6.4</v>
      </c>
      <c r="G569" s="35">
        <v>6.4</v>
      </c>
      <c r="H569" s="35">
        <v>6.7</v>
      </c>
      <c r="I569" s="35" t="s">
        <v>465</v>
      </c>
      <c r="K569" s="36" t="s">
        <v>465</v>
      </c>
      <c r="M569" s="34" t="s">
        <v>3346</v>
      </c>
      <c r="N569" s="34" t="s">
        <v>465</v>
      </c>
      <c r="O569" s="34" t="s">
        <v>2995</v>
      </c>
    </row>
    <row r="570" spans="1:15" ht="15" hidden="1" customHeight="1">
      <c r="A570" s="34" t="s">
        <v>31</v>
      </c>
      <c r="B570" s="34" t="s">
        <v>3885</v>
      </c>
      <c r="C570" s="34" t="s">
        <v>806</v>
      </c>
      <c r="D570" s="35">
        <v>1.4</v>
      </c>
      <c r="E570" s="35">
        <v>1.4</v>
      </c>
      <c r="F570" s="35">
        <v>1.4</v>
      </c>
      <c r="G570" s="35" t="s">
        <v>2997</v>
      </c>
      <c r="L570" s="34" t="s">
        <v>3886</v>
      </c>
    </row>
    <row r="571" spans="1:15" ht="15" hidden="1" customHeight="1">
      <c r="A571" s="34" t="s">
        <v>31</v>
      </c>
      <c r="B571" s="34" t="s">
        <v>3887</v>
      </c>
      <c r="C571" s="34" t="s">
        <v>399</v>
      </c>
      <c r="D571" s="35">
        <v>1.9</v>
      </c>
      <c r="E571" s="35">
        <v>2</v>
      </c>
      <c r="F571" s="35">
        <v>2.2000000000000002</v>
      </c>
      <c r="G571" s="35">
        <v>2.6</v>
      </c>
      <c r="H571" s="35">
        <v>3</v>
      </c>
      <c r="I571" s="35" t="s">
        <v>465</v>
      </c>
      <c r="O571" s="34" t="s">
        <v>2995</v>
      </c>
    </row>
    <row r="572" spans="1:15" ht="15" hidden="1" customHeight="1">
      <c r="A572" s="34" t="s">
        <v>31</v>
      </c>
      <c r="B572" s="34" t="s">
        <v>3888</v>
      </c>
      <c r="C572" s="34" t="s">
        <v>1516</v>
      </c>
      <c r="D572" s="35">
        <v>16.8</v>
      </c>
      <c r="E572" s="35">
        <v>17.7</v>
      </c>
      <c r="F572" s="35">
        <v>17.2</v>
      </c>
      <c r="G572" s="35" t="s">
        <v>2997</v>
      </c>
      <c r="K572" s="36" t="s">
        <v>465</v>
      </c>
      <c r="L572" s="34" t="s">
        <v>3889</v>
      </c>
      <c r="O572" s="34" t="s">
        <v>3890</v>
      </c>
    </row>
    <row r="573" spans="1:15" ht="15" hidden="1" customHeight="1">
      <c r="A573" s="34" t="s">
        <v>31</v>
      </c>
      <c r="B573" s="34" t="s">
        <v>3891</v>
      </c>
      <c r="C573" s="34" t="s">
        <v>435</v>
      </c>
      <c r="D573" s="35">
        <v>1.9</v>
      </c>
      <c r="E573" s="35">
        <v>2.2000000000000002</v>
      </c>
      <c r="F573" s="35">
        <v>2.4</v>
      </c>
      <c r="G573" s="35">
        <v>2.8</v>
      </c>
      <c r="H573" s="35">
        <v>3</v>
      </c>
      <c r="I573" s="35" t="s">
        <v>465</v>
      </c>
      <c r="K573" s="36" t="s">
        <v>465</v>
      </c>
      <c r="L573" s="34" t="s">
        <v>3034</v>
      </c>
      <c r="M573" s="34" t="s">
        <v>3346</v>
      </c>
    </row>
    <row r="574" spans="1:15" ht="15" hidden="1" customHeight="1">
      <c r="A574" s="34" t="s">
        <v>31</v>
      </c>
      <c r="B574" s="34" t="s">
        <v>3892</v>
      </c>
      <c r="C574" s="34" t="s">
        <v>399</v>
      </c>
      <c r="D574" s="35">
        <v>1.4</v>
      </c>
      <c r="E574" s="35">
        <v>1.8</v>
      </c>
      <c r="F574" s="35">
        <v>1.6</v>
      </c>
      <c r="G574" s="35">
        <v>1.8</v>
      </c>
      <c r="H574" s="35">
        <v>2</v>
      </c>
      <c r="I574" s="35" t="s">
        <v>465</v>
      </c>
      <c r="K574" s="36" t="s">
        <v>465</v>
      </c>
      <c r="O574" s="34" t="s">
        <v>2995</v>
      </c>
    </row>
    <row r="575" spans="1:15" ht="15" hidden="1" customHeight="1">
      <c r="A575" s="34" t="s">
        <v>31</v>
      </c>
      <c r="B575" s="34" t="s">
        <v>3893</v>
      </c>
      <c r="C575" s="34" t="s">
        <v>399</v>
      </c>
      <c r="D575" s="35">
        <v>3.3</v>
      </c>
      <c r="E575" s="35">
        <v>3.5</v>
      </c>
      <c r="F575" s="35">
        <v>3.7</v>
      </c>
      <c r="G575" s="35">
        <v>4</v>
      </c>
      <c r="H575" s="35">
        <v>4.5</v>
      </c>
    </row>
    <row r="576" spans="1:15" ht="15" hidden="1" customHeight="1">
      <c r="A576" s="34" t="s">
        <v>31</v>
      </c>
      <c r="B576" s="34" t="s">
        <v>3894</v>
      </c>
      <c r="C576" s="34" t="s">
        <v>399</v>
      </c>
      <c r="D576" s="35">
        <v>2.2999999999999998</v>
      </c>
      <c r="E576" s="35">
        <v>2.4</v>
      </c>
      <c r="F576" s="35">
        <v>2.6</v>
      </c>
      <c r="G576" s="35">
        <v>2.8</v>
      </c>
      <c r="H576" s="35">
        <v>3.1</v>
      </c>
      <c r="M576" s="34" t="s">
        <v>424</v>
      </c>
      <c r="O576" s="34" t="s">
        <v>2995</v>
      </c>
    </row>
    <row r="577" spans="1:15" ht="15" hidden="1" customHeight="1">
      <c r="A577" s="34" t="s">
        <v>31</v>
      </c>
      <c r="B577" s="34" t="s">
        <v>3895</v>
      </c>
      <c r="C577" s="34" t="s">
        <v>399</v>
      </c>
      <c r="D577" s="35">
        <v>1.2</v>
      </c>
      <c r="E577" s="35">
        <v>1.1000000000000001</v>
      </c>
      <c r="F577" s="35">
        <v>1</v>
      </c>
      <c r="G577" s="35">
        <v>1.1000000000000001</v>
      </c>
      <c r="H577" s="35" t="s">
        <v>2989</v>
      </c>
      <c r="L577" s="34" t="s">
        <v>3281</v>
      </c>
      <c r="O577" s="34" t="s">
        <v>2995</v>
      </c>
    </row>
    <row r="578" spans="1:15" ht="15" hidden="1" customHeight="1">
      <c r="A578" s="34" t="s">
        <v>31</v>
      </c>
      <c r="B578" s="34" t="s">
        <v>3896</v>
      </c>
      <c r="C578" s="34" t="s">
        <v>399</v>
      </c>
      <c r="D578" s="35">
        <v>1.3</v>
      </c>
      <c r="E578" s="35">
        <v>1.4</v>
      </c>
      <c r="F578" s="35" t="s">
        <v>2988</v>
      </c>
      <c r="G578" s="35" t="s">
        <v>2988</v>
      </c>
      <c r="H578" s="35" t="s">
        <v>2989</v>
      </c>
      <c r="O578" s="34" t="s">
        <v>2995</v>
      </c>
    </row>
    <row r="579" spans="1:15" ht="15" hidden="1" customHeight="1">
      <c r="A579" s="34" t="s">
        <v>31</v>
      </c>
      <c r="B579" s="34" t="s">
        <v>3897</v>
      </c>
      <c r="C579" s="34" t="s">
        <v>399</v>
      </c>
      <c r="D579" s="35">
        <v>3</v>
      </c>
      <c r="E579" s="35">
        <v>3.3</v>
      </c>
      <c r="F579" s="35">
        <v>3.5</v>
      </c>
      <c r="G579" s="35">
        <v>4</v>
      </c>
      <c r="H579" s="35">
        <v>4.3</v>
      </c>
      <c r="I579" s="35" t="s">
        <v>465</v>
      </c>
      <c r="O579" s="34" t="s">
        <v>2995</v>
      </c>
    </row>
    <row r="580" spans="1:15" ht="15" hidden="1" customHeight="1">
      <c r="A580" s="34" t="s">
        <v>31</v>
      </c>
      <c r="B580" s="34" t="s">
        <v>3898</v>
      </c>
      <c r="C580" s="34" t="s">
        <v>399</v>
      </c>
      <c r="D580" s="35">
        <v>3.9</v>
      </c>
      <c r="E580" s="35">
        <v>4.2</v>
      </c>
      <c r="F580" s="35">
        <v>4.5</v>
      </c>
      <c r="G580" s="35">
        <v>5</v>
      </c>
      <c r="H580" s="35">
        <v>5.5</v>
      </c>
      <c r="I580" s="35" t="s">
        <v>465</v>
      </c>
      <c r="O580" s="34" t="s">
        <v>2995</v>
      </c>
    </row>
    <row r="581" spans="1:15" ht="15" hidden="1" customHeight="1">
      <c r="A581" s="34" t="s">
        <v>31</v>
      </c>
      <c r="B581" s="34" t="s">
        <v>3899</v>
      </c>
      <c r="C581" s="34" t="s">
        <v>399</v>
      </c>
      <c r="D581" s="35">
        <v>1.4</v>
      </c>
      <c r="E581" s="35">
        <v>1.6</v>
      </c>
      <c r="F581" s="35">
        <v>1.6</v>
      </c>
      <c r="G581" s="35">
        <v>2</v>
      </c>
      <c r="H581" s="35">
        <v>1.9</v>
      </c>
      <c r="K581" s="34" t="s">
        <v>526</v>
      </c>
      <c r="N581" s="34" t="s">
        <v>526</v>
      </c>
      <c r="O581" s="34" t="s">
        <v>2995</v>
      </c>
    </row>
    <row r="582" spans="1:15" ht="15" hidden="1" customHeight="1">
      <c r="A582" s="34" t="s">
        <v>31</v>
      </c>
      <c r="B582" s="34" t="s">
        <v>3900</v>
      </c>
      <c r="C582" s="34" t="s">
        <v>399</v>
      </c>
      <c r="D582" s="35">
        <v>1.7</v>
      </c>
      <c r="E582" s="35">
        <v>1.7</v>
      </c>
      <c r="F582" s="35">
        <v>1.7</v>
      </c>
      <c r="G582" s="35" t="s">
        <v>107</v>
      </c>
      <c r="J582" s="35" t="s">
        <v>3256</v>
      </c>
      <c r="L582" s="34" t="s">
        <v>3901</v>
      </c>
      <c r="O582" s="34" t="s">
        <v>3902</v>
      </c>
    </row>
    <row r="583" spans="1:15" ht="15" hidden="1" customHeight="1">
      <c r="A583" s="34" t="s">
        <v>31</v>
      </c>
      <c r="B583" s="34" t="s">
        <v>3903</v>
      </c>
      <c r="C583" s="34" t="s">
        <v>399</v>
      </c>
      <c r="D583" s="35">
        <v>1.5</v>
      </c>
      <c r="E583" s="35">
        <v>1.6</v>
      </c>
      <c r="F583" s="35">
        <v>1.4</v>
      </c>
      <c r="G583" s="35" t="s">
        <v>107</v>
      </c>
      <c r="J583" s="35" t="s">
        <v>3256</v>
      </c>
      <c r="L583" s="34" t="s">
        <v>3901</v>
      </c>
      <c r="O583" s="34" t="s">
        <v>3902</v>
      </c>
    </row>
    <row r="584" spans="1:15" ht="15" hidden="1" customHeight="1">
      <c r="A584" s="34" t="s">
        <v>31</v>
      </c>
      <c r="B584" s="34" t="s">
        <v>3904</v>
      </c>
      <c r="C584" s="34" t="s">
        <v>399</v>
      </c>
      <c r="D584" s="35">
        <v>1.6</v>
      </c>
      <c r="E584" s="35">
        <v>1.9</v>
      </c>
      <c r="F584" s="35">
        <v>1.8</v>
      </c>
      <c r="G584" s="35">
        <v>2</v>
      </c>
      <c r="O584" s="34" t="s">
        <v>2995</v>
      </c>
    </row>
    <row r="585" spans="1:15" ht="15" hidden="1" customHeight="1">
      <c r="A585" s="34" t="s">
        <v>31</v>
      </c>
      <c r="B585" s="34" t="s">
        <v>3905</v>
      </c>
      <c r="C585" s="34" t="s">
        <v>1223</v>
      </c>
      <c r="D585" s="35">
        <v>4.3</v>
      </c>
      <c r="E585" s="35">
        <v>4.5</v>
      </c>
      <c r="F585" s="35">
        <v>4.5</v>
      </c>
      <c r="G585" s="35" t="s">
        <v>107</v>
      </c>
      <c r="H585" s="35" t="s">
        <v>2997</v>
      </c>
      <c r="L585" s="34" t="s">
        <v>3901</v>
      </c>
      <c r="O585" s="34" t="s">
        <v>3906</v>
      </c>
    </row>
    <row r="586" spans="1:15" ht="15" hidden="1" customHeight="1">
      <c r="A586" s="34" t="s">
        <v>31</v>
      </c>
      <c r="B586" s="34" t="s">
        <v>3907</v>
      </c>
      <c r="C586" s="34" t="s">
        <v>1223</v>
      </c>
      <c r="D586" s="35">
        <v>4.0999999999999996</v>
      </c>
      <c r="E586" s="35">
        <v>4.2</v>
      </c>
      <c r="F586" s="35">
        <v>4.2</v>
      </c>
      <c r="G586" s="35" t="s">
        <v>2997</v>
      </c>
      <c r="L586" s="34" t="s">
        <v>3908</v>
      </c>
      <c r="M586" s="34" t="s">
        <v>526</v>
      </c>
      <c r="N586" s="34" t="s">
        <v>465</v>
      </c>
      <c r="O586" s="34" t="s">
        <v>3909</v>
      </c>
    </row>
    <row r="587" spans="1:15" ht="15" hidden="1" customHeight="1">
      <c r="A587" s="34" t="s">
        <v>31</v>
      </c>
      <c r="B587" s="34" t="s">
        <v>3910</v>
      </c>
      <c r="C587" s="34" t="s">
        <v>399</v>
      </c>
      <c r="D587" s="35">
        <v>3.1</v>
      </c>
      <c r="E587" s="35">
        <v>3.3</v>
      </c>
      <c r="F587" s="35">
        <v>3.2</v>
      </c>
      <c r="G587" s="35">
        <v>3.2</v>
      </c>
      <c r="H587" s="35">
        <v>3.5</v>
      </c>
    </row>
    <row r="588" spans="1:15" ht="15" hidden="1" customHeight="1">
      <c r="A588" s="34" t="s">
        <v>31</v>
      </c>
      <c r="B588" s="34" t="s">
        <v>3911</v>
      </c>
      <c r="C588" s="34" t="s">
        <v>452</v>
      </c>
      <c r="D588" s="35">
        <v>2.2000000000000002</v>
      </c>
      <c r="E588" s="35">
        <v>2.1</v>
      </c>
      <c r="F588" s="35">
        <v>3</v>
      </c>
      <c r="G588" s="35">
        <v>2.2999999999999998</v>
      </c>
      <c r="H588" s="35">
        <v>2.5</v>
      </c>
      <c r="I588" s="35" t="s">
        <v>465</v>
      </c>
      <c r="K588" s="36" t="s">
        <v>465</v>
      </c>
      <c r="M588" s="36" t="s">
        <v>465</v>
      </c>
      <c r="N588" s="36" t="s">
        <v>465</v>
      </c>
    </row>
    <row r="589" spans="1:15" ht="15" hidden="1" customHeight="1">
      <c r="A589" s="34" t="s">
        <v>31</v>
      </c>
      <c r="B589" s="34" t="s">
        <v>3912</v>
      </c>
      <c r="C589" s="34" t="s">
        <v>452</v>
      </c>
      <c r="D589" s="35">
        <v>10.1</v>
      </c>
      <c r="E589" s="35">
        <v>11</v>
      </c>
      <c r="F589" s="35">
        <v>11.1</v>
      </c>
      <c r="G589" s="35">
        <v>11.8</v>
      </c>
      <c r="H589" s="35">
        <v>12.7</v>
      </c>
      <c r="I589" s="35" t="s">
        <v>3913</v>
      </c>
      <c r="K589" s="36" t="s">
        <v>3913</v>
      </c>
      <c r="M589" s="34" t="s">
        <v>3914</v>
      </c>
      <c r="N589" s="34" t="s">
        <v>549</v>
      </c>
      <c r="O589" s="34" t="s">
        <v>2995</v>
      </c>
    </row>
    <row r="590" spans="1:15" ht="15" hidden="1" customHeight="1">
      <c r="A590" s="34" t="s">
        <v>31</v>
      </c>
      <c r="B590" s="34" t="s">
        <v>3915</v>
      </c>
      <c r="C590" s="34" t="s">
        <v>389</v>
      </c>
      <c r="D590" s="35">
        <v>1.3</v>
      </c>
      <c r="E590" s="35" t="s">
        <v>2997</v>
      </c>
      <c r="F590" s="35" t="s">
        <v>2997</v>
      </c>
      <c r="G590" s="35" t="s">
        <v>107</v>
      </c>
      <c r="O590" s="34" t="s">
        <v>3916</v>
      </c>
    </row>
    <row r="591" spans="1:15" ht="15" hidden="1" customHeight="1">
      <c r="A591" s="34" t="s">
        <v>31</v>
      </c>
      <c r="B591" s="34" t="s">
        <v>3917</v>
      </c>
      <c r="C591" s="34" t="s">
        <v>389</v>
      </c>
      <c r="D591" s="35">
        <v>1.4</v>
      </c>
      <c r="E591" s="35" t="s">
        <v>3039</v>
      </c>
      <c r="F591" s="35" t="s">
        <v>2988</v>
      </c>
      <c r="G591" s="35" t="s">
        <v>2988</v>
      </c>
      <c r="O591" s="34" t="s">
        <v>3918</v>
      </c>
    </row>
    <row r="592" spans="1:15" ht="15" hidden="1" customHeight="1">
      <c r="A592" s="34" t="s">
        <v>31</v>
      </c>
      <c r="B592" s="34" t="s">
        <v>3919</v>
      </c>
      <c r="C592" s="34" t="s">
        <v>399</v>
      </c>
      <c r="D592" s="35">
        <v>2.6</v>
      </c>
      <c r="E592" s="35">
        <v>2.8</v>
      </c>
      <c r="F592" s="35">
        <v>2.2999999999999998</v>
      </c>
      <c r="G592" s="35" t="s">
        <v>107</v>
      </c>
      <c r="L592" s="34" t="s">
        <v>3901</v>
      </c>
      <c r="N592" s="34" t="s">
        <v>3920</v>
      </c>
      <c r="O592" s="34" t="s">
        <v>3921</v>
      </c>
    </row>
    <row r="593" spans="1:15" ht="15" hidden="1" customHeight="1">
      <c r="A593" s="34" t="s">
        <v>31</v>
      </c>
      <c r="B593" s="34" t="s">
        <v>3922</v>
      </c>
      <c r="C593" s="34" t="s">
        <v>389</v>
      </c>
      <c r="D593" s="35">
        <v>1.4</v>
      </c>
      <c r="E593" s="35">
        <v>1.6</v>
      </c>
      <c r="F593" s="35">
        <v>1.7</v>
      </c>
      <c r="G593" s="35">
        <v>2.1</v>
      </c>
      <c r="H593" s="35">
        <v>2.4</v>
      </c>
      <c r="I593" s="35" t="s">
        <v>526</v>
      </c>
      <c r="K593" s="36" t="s">
        <v>526</v>
      </c>
      <c r="M593" s="34" t="s">
        <v>526</v>
      </c>
      <c r="N593" s="34" t="s">
        <v>526</v>
      </c>
      <c r="O593" s="34" t="s">
        <v>2995</v>
      </c>
    </row>
    <row r="594" spans="1:15" ht="15" hidden="1" customHeight="1">
      <c r="A594" s="34" t="s">
        <v>31</v>
      </c>
      <c r="B594" s="34" t="s">
        <v>3923</v>
      </c>
      <c r="C594" s="34" t="s">
        <v>389</v>
      </c>
      <c r="D594" s="35">
        <v>1.3</v>
      </c>
      <c r="E594" s="35" t="s">
        <v>3039</v>
      </c>
      <c r="F594" s="35" t="s">
        <v>2988</v>
      </c>
      <c r="G594" s="35" t="s">
        <v>2997</v>
      </c>
      <c r="L594" s="36" t="s">
        <v>3924</v>
      </c>
      <c r="O594" s="34" t="s">
        <v>3918</v>
      </c>
    </row>
    <row r="595" spans="1:15" ht="15" hidden="1" customHeight="1">
      <c r="A595" s="34" t="s">
        <v>31</v>
      </c>
      <c r="B595" s="34" t="s">
        <v>3925</v>
      </c>
      <c r="C595" s="34" t="s">
        <v>409</v>
      </c>
      <c r="D595" s="35">
        <v>4</v>
      </c>
      <c r="E595" s="35">
        <v>4.7</v>
      </c>
      <c r="F595" s="35">
        <v>4.7</v>
      </c>
      <c r="G595" s="35">
        <v>4.9000000000000004</v>
      </c>
      <c r="H595" s="35">
        <v>5.2</v>
      </c>
      <c r="I595" s="35" t="s">
        <v>3326</v>
      </c>
      <c r="K595" s="36" t="s">
        <v>3326</v>
      </c>
      <c r="N595" s="34" t="s">
        <v>3275</v>
      </c>
    </row>
    <row r="596" spans="1:15" ht="15" hidden="1" customHeight="1">
      <c r="A596" s="34" t="s">
        <v>31</v>
      </c>
      <c r="B596" s="34" t="s">
        <v>3926</v>
      </c>
      <c r="C596" s="34" t="s">
        <v>544</v>
      </c>
      <c r="D596" s="35">
        <v>3.9</v>
      </c>
      <c r="E596" s="35">
        <v>4.9000000000000004</v>
      </c>
      <c r="F596" s="35">
        <v>4.8</v>
      </c>
      <c r="G596" s="35">
        <v>4.8</v>
      </c>
      <c r="H596" s="35">
        <v>4.9000000000000004</v>
      </c>
      <c r="O596" s="34" t="s">
        <v>3927</v>
      </c>
    </row>
    <row r="597" spans="1:15" ht="15" hidden="1" customHeight="1">
      <c r="A597" s="34" t="s">
        <v>31</v>
      </c>
      <c r="B597" s="34" t="s">
        <v>3928</v>
      </c>
      <c r="C597" s="34" t="s">
        <v>452</v>
      </c>
      <c r="D597" s="35">
        <v>30</v>
      </c>
      <c r="E597" s="35">
        <v>31.2</v>
      </c>
      <c r="F597" s="35">
        <v>31.8</v>
      </c>
      <c r="G597" s="35">
        <v>33.200000000000003</v>
      </c>
      <c r="H597" s="35">
        <v>34.4</v>
      </c>
      <c r="I597" s="35" t="s">
        <v>465</v>
      </c>
      <c r="K597" s="36" t="s">
        <v>465</v>
      </c>
      <c r="M597" s="34" t="s">
        <v>3346</v>
      </c>
      <c r="N597" s="34" t="s">
        <v>3145</v>
      </c>
    </row>
    <row r="598" spans="1:15" ht="15" hidden="1" customHeight="1">
      <c r="A598" s="34" t="s">
        <v>31</v>
      </c>
      <c r="B598" s="34" t="s">
        <v>3929</v>
      </c>
      <c r="C598" s="34" t="s">
        <v>409</v>
      </c>
      <c r="D598" s="35">
        <v>3.4</v>
      </c>
      <c r="E598" s="35">
        <v>4.3</v>
      </c>
      <c r="F598" s="35">
        <v>3.5</v>
      </c>
      <c r="G598" s="35">
        <v>3.8</v>
      </c>
      <c r="H598" s="35">
        <v>4.5</v>
      </c>
      <c r="I598" s="35" t="s">
        <v>465</v>
      </c>
      <c r="K598" s="36" t="s">
        <v>465</v>
      </c>
      <c r="M598" s="34" t="s">
        <v>3346</v>
      </c>
      <c r="N598" s="34" t="s">
        <v>465</v>
      </c>
    </row>
    <row r="599" spans="1:15" ht="15" hidden="1" customHeight="1">
      <c r="A599" s="34" t="s">
        <v>31</v>
      </c>
      <c r="B599" s="34" t="s">
        <v>3930</v>
      </c>
      <c r="C599" s="34" t="s">
        <v>389</v>
      </c>
      <c r="D599" s="35">
        <v>1</v>
      </c>
      <c r="E599" s="35" t="s">
        <v>2997</v>
      </c>
      <c r="F599" s="35" t="s">
        <v>2997</v>
      </c>
      <c r="G599" s="35" t="s">
        <v>2988</v>
      </c>
      <c r="H599" s="35" t="s">
        <v>2997</v>
      </c>
      <c r="O599" s="34" t="s">
        <v>3931</v>
      </c>
    </row>
    <row r="600" spans="1:15" ht="15" hidden="1" customHeight="1">
      <c r="A600" s="34" t="s">
        <v>31</v>
      </c>
      <c r="B600" s="34" t="s">
        <v>3932</v>
      </c>
      <c r="C600" s="34" t="s">
        <v>389</v>
      </c>
      <c r="D600" s="35">
        <v>3.1</v>
      </c>
      <c r="E600" s="35">
        <v>3.1</v>
      </c>
      <c r="F600" s="35">
        <v>2.9</v>
      </c>
      <c r="G600" s="35" t="s">
        <v>2997</v>
      </c>
      <c r="H600" s="35" t="s">
        <v>2997</v>
      </c>
      <c r="L600" s="34" t="s">
        <v>3933</v>
      </c>
      <c r="O600" s="34" t="s">
        <v>3934</v>
      </c>
    </row>
    <row r="601" spans="1:15" ht="15" hidden="1" customHeight="1">
      <c r="A601" s="34" t="s">
        <v>31</v>
      </c>
      <c r="B601" s="34" t="s">
        <v>3935</v>
      </c>
      <c r="C601" s="34" t="s">
        <v>389</v>
      </c>
      <c r="D601" s="35" t="s">
        <v>107</v>
      </c>
      <c r="E601" s="35">
        <v>1.4</v>
      </c>
      <c r="F601" s="35">
        <v>1.6</v>
      </c>
      <c r="G601" s="35">
        <v>2</v>
      </c>
      <c r="H601" s="35">
        <v>2.1</v>
      </c>
    </row>
    <row r="602" spans="1:15" ht="15" hidden="1" customHeight="1">
      <c r="A602" s="34" t="s">
        <v>31</v>
      </c>
      <c r="B602" s="34" t="s">
        <v>3936</v>
      </c>
      <c r="C602" s="34" t="s">
        <v>389</v>
      </c>
      <c r="D602" s="35" t="s">
        <v>107</v>
      </c>
      <c r="E602" s="35">
        <v>1.1000000000000001</v>
      </c>
      <c r="F602" s="35" t="s">
        <v>2997</v>
      </c>
      <c r="G602" s="35" t="s">
        <v>2997</v>
      </c>
      <c r="L602" s="34" t="s">
        <v>3937</v>
      </c>
      <c r="O602" s="34" t="s">
        <v>3938</v>
      </c>
    </row>
    <row r="603" spans="1:15" ht="15" hidden="1" customHeight="1">
      <c r="A603" s="34" t="s">
        <v>31</v>
      </c>
      <c r="B603" s="34" t="s">
        <v>3939</v>
      </c>
      <c r="C603" s="34" t="s">
        <v>399</v>
      </c>
      <c r="D603" s="35" t="s">
        <v>107</v>
      </c>
      <c r="E603" s="35">
        <v>1.4</v>
      </c>
      <c r="F603" s="35">
        <v>1.5</v>
      </c>
      <c r="G603" s="35">
        <v>1.8</v>
      </c>
      <c r="H603" s="35">
        <v>2.1</v>
      </c>
    </row>
    <row r="604" spans="1:15" ht="15" hidden="1" customHeight="1">
      <c r="A604" s="34" t="s">
        <v>31</v>
      </c>
      <c r="B604" s="34" t="s">
        <v>3940</v>
      </c>
      <c r="C604" s="34" t="s">
        <v>439</v>
      </c>
      <c r="D604" s="35" t="s">
        <v>107</v>
      </c>
      <c r="E604" s="35">
        <v>1.1000000000000001</v>
      </c>
      <c r="F604" s="35">
        <v>1.1000000000000001</v>
      </c>
      <c r="G604" s="35">
        <v>1.1000000000000001</v>
      </c>
      <c r="H604" s="35">
        <v>1.8</v>
      </c>
    </row>
    <row r="605" spans="1:15" ht="15" hidden="1" customHeight="1">
      <c r="A605" s="34" t="s">
        <v>31</v>
      </c>
      <c r="B605" s="34" t="s">
        <v>3941</v>
      </c>
      <c r="C605" s="34" t="s">
        <v>399</v>
      </c>
      <c r="D605" s="35" t="s">
        <v>107</v>
      </c>
      <c r="E605" s="35">
        <v>1.1000000000000001</v>
      </c>
      <c r="F605" s="35">
        <v>1.1000000000000001</v>
      </c>
      <c r="G605" s="35">
        <v>1.3</v>
      </c>
      <c r="H605" s="35">
        <v>1.4</v>
      </c>
      <c r="I605" s="35" t="s">
        <v>440</v>
      </c>
      <c r="L605" s="34" t="s">
        <v>3942</v>
      </c>
      <c r="M605" s="34" t="s">
        <v>440</v>
      </c>
      <c r="N605" s="34" t="s">
        <v>3275</v>
      </c>
    </row>
    <row r="606" spans="1:15" ht="15" hidden="1" customHeight="1">
      <c r="A606" s="34" t="s">
        <v>31</v>
      </c>
      <c r="B606" s="34" t="s">
        <v>3943</v>
      </c>
      <c r="C606" s="34" t="s">
        <v>389</v>
      </c>
      <c r="D606" s="35" t="s">
        <v>107</v>
      </c>
      <c r="E606" s="35">
        <v>1.6</v>
      </c>
      <c r="F606" s="35">
        <v>1.6</v>
      </c>
      <c r="G606" s="35">
        <v>1.8</v>
      </c>
      <c r="H606" s="35">
        <v>2.1</v>
      </c>
      <c r="I606" s="35" t="s">
        <v>440</v>
      </c>
      <c r="K606" s="36" t="s">
        <v>440</v>
      </c>
      <c r="M606" s="34" t="s">
        <v>440</v>
      </c>
      <c r="N606" t="s">
        <v>440</v>
      </c>
    </row>
    <row r="607" spans="1:15" ht="15" hidden="1" customHeight="1">
      <c r="A607" s="34" t="s">
        <v>31</v>
      </c>
      <c r="B607" s="34" t="s">
        <v>3944</v>
      </c>
      <c r="C607" s="34" t="s">
        <v>389</v>
      </c>
      <c r="D607" s="35" t="s">
        <v>107</v>
      </c>
      <c r="E607" s="35">
        <v>1.4</v>
      </c>
      <c r="F607" s="35" t="s">
        <v>2997</v>
      </c>
      <c r="G607" s="35" t="s">
        <v>2997</v>
      </c>
      <c r="K607" s="36" t="s">
        <v>440</v>
      </c>
      <c r="L607" s="36" t="s">
        <v>3812</v>
      </c>
      <c r="O607" s="34" t="s">
        <v>3945</v>
      </c>
    </row>
    <row r="608" spans="1:15" ht="15" hidden="1" customHeight="1">
      <c r="A608" s="34" t="s">
        <v>31</v>
      </c>
      <c r="B608" s="34" t="s">
        <v>3946</v>
      </c>
      <c r="C608" s="34" t="s">
        <v>399</v>
      </c>
      <c r="D608" s="35" t="s">
        <v>107</v>
      </c>
      <c r="E608" s="35">
        <v>1.1000000000000001</v>
      </c>
      <c r="F608" s="35" t="s">
        <v>2997</v>
      </c>
      <c r="G608" s="35" t="s">
        <v>107</v>
      </c>
      <c r="O608" s="34" t="s">
        <v>3947</v>
      </c>
    </row>
    <row r="609" spans="1:15" ht="15" hidden="1" customHeight="1">
      <c r="A609" s="34" t="s">
        <v>31</v>
      </c>
      <c r="B609" s="34" t="s">
        <v>3948</v>
      </c>
      <c r="C609" s="34" t="s">
        <v>470</v>
      </c>
      <c r="D609" s="35" t="s">
        <v>107</v>
      </c>
      <c r="E609" s="35" t="s">
        <v>107</v>
      </c>
      <c r="F609" s="35">
        <v>1.1000000000000001</v>
      </c>
      <c r="G609" s="35">
        <v>1.1000000000000001</v>
      </c>
      <c r="J609" s="35" t="s">
        <v>3949</v>
      </c>
      <c r="L609" s="34" t="s">
        <v>3950</v>
      </c>
    </row>
    <row r="610" spans="1:15" ht="15" hidden="1" customHeight="1">
      <c r="A610" s="34" t="s">
        <v>31</v>
      </c>
      <c r="B610" s="34" t="s">
        <v>3951</v>
      </c>
      <c r="C610" s="34" t="s">
        <v>389</v>
      </c>
      <c r="D610" s="35" t="s">
        <v>107</v>
      </c>
      <c r="E610" s="35" t="s">
        <v>107</v>
      </c>
      <c r="F610" s="35">
        <v>1.2</v>
      </c>
      <c r="G610" s="35">
        <v>1.5</v>
      </c>
      <c r="H610" s="35">
        <v>1.9</v>
      </c>
    </row>
    <row r="611" spans="1:15" ht="15" hidden="1" customHeight="1">
      <c r="A611" s="34" t="s">
        <v>31</v>
      </c>
      <c r="B611" s="34" t="s">
        <v>3952</v>
      </c>
      <c r="C611" s="34" t="s">
        <v>399</v>
      </c>
      <c r="D611" s="35" t="s">
        <v>107</v>
      </c>
      <c r="E611" s="35" t="s">
        <v>107</v>
      </c>
      <c r="F611" s="35">
        <v>1.3</v>
      </c>
      <c r="G611" s="35">
        <v>1.6</v>
      </c>
    </row>
    <row r="612" spans="1:15" ht="15" hidden="1" customHeight="1">
      <c r="A612" s="34" t="s">
        <v>31</v>
      </c>
      <c r="B612" s="34" t="s">
        <v>3953</v>
      </c>
      <c r="C612" s="34" t="s">
        <v>389</v>
      </c>
      <c r="D612" s="35" t="s">
        <v>107</v>
      </c>
      <c r="E612" s="35" t="s">
        <v>107</v>
      </c>
      <c r="F612" s="35" t="s">
        <v>107</v>
      </c>
      <c r="G612" s="35">
        <v>1</v>
      </c>
      <c r="H612" s="35">
        <v>1.5</v>
      </c>
    </row>
    <row r="613" spans="1:15" ht="15" hidden="1" customHeight="1">
      <c r="A613" s="34" t="s">
        <v>31</v>
      </c>
      <c r="B613" s="34" t="s">
        <v>3954</v>
      </c>
      <c r="C613" s="34" t="s">
        <v>389</v>
      </c>
      <c r="D613" s="35" t="s">
        <v>107</v>
      </c>
      <c r="E613" s="35" t="s">
        <v>107</v>
      </c>
      <c r="F613" s="35" t="s">
        <v>107</v>
      </c>
      <c r="G613" s="35">
        <v>1</v>
      </c>
      <c r="H613" s="35">
        <v>1.3</v>
      </c>
    </row>
    <row r="614" spans="1:15" ht="15" hidden="1" customHeight="1">
      <c r="A614" s="34" t="s">
        <v>31</v>
      </c>
      <c r="B614" s="34" t="s">
        <v>3955</v>
      </c>
      <c r="C614" s="34" t="s">
        <v>389</v>
      </c>
      <c r="D614" s="35" t="s">
        <v>107</v>
      </c>
      <c r="E614" s="35" t="s">
        <v>107</v>
      </c>
      <c r="F614" s="35" t="s">
        <v>107</v>
      </c>
      <c r="G614" s="35">
        <v>1</v>
      </c>
      <c r="H614" s="35">
        <v>1.1000000000000001</v>
      </c>
    </row>
    <row r="615" spans="1:15" ht="15" hidden="1" customHeight="1">
      <c r="A615" s="34" t="s">
        <v>31</v>
      </c>
      <c r="B615" s="34" t="s">
        <v>3956</v>
      </c>
      <c r="C615" s="34" t="s">
        <v>389</v>
      </c>
      <c r="D615" s="35" t="s">
        <v>107</v>
      </c>
      <c r="E615" s="35" t="s">
        <v>107</v>
      </c>
      <c r="F615" s="35" t="s">
        <v>107</v>
      </c>
      <c r="G615" s="35">
        <v>1.1000000000000001</v>
      </c>
      <c r="H615" s="35">
        <v>1.2</v>
      </c>
    </row>
    <row r="616" spans="1:15" ht="15" hidden="1" customHeight="1">
      <c r="A616" s="34" t="s">
        <v>31</v>
      </c>
      <c r="B616" s="34" t="s">
        <v>3957</v>
      </c>
      <c r="C616" s="34" t="s">
        <v>435</v>
      </c>
      <c r="D616" s="35" t="s">
        <v>107</v>
      </c>
      <c r="E616" s="35" t="s">
        <v>107</v>
      </c>
      <c r="F616" s="35" t="s">
        <v>107</v>
      </c>
      <c r="G616" s="35">
        <v>1.2</v>
      </c>
      <c r="H616" s="35">
        <v>2.1</v>
      </c>
      <c r="I616" s="35" t="s">
        <v>465</v>
      </c>
      <c r="K616" s="36" t="s">
        <v>3958</v>
      </c>
      <c r="L616" s="36" t="s">
        <v>583</v>
      </c>
    </row>
    <row r="617" spans="1:15" ht="15" hidden="1" customHeight="1">
      <c r="A617" s="34" t="s">
        <v>75</v>
      </c>
      <c r="B617" s="34" t="s">
        <v>3959</v>
      </c>
      <c r="C617" s="34" t="s">
        <v>711</v>
      </c>
      <c r="D617" s="35">
        <v>4.4000000000000004</v>
      </c>
      <c r="E617" s="35">
        <v>4.3</v>
      </c>
      <c r="F617" s="35">
        <v>4.5</v>
      </c>
      <c r="G617" s="35" t="s">
        <v>2988</v>
      </c>
      <c r="H617" s="35">
        <v>5.4</v>
      </c>
      <c r="O617" s="34" t="s">
        <v>2995</v>
      </c>
    </row>
    <row r="618" spans="1:15" ht="15" hidden="1" customHeight="1">
      <c r="A618" s="34" t="s">
        <v>75</v>
      </c>
      <c r="B618" s="34" t="s">
        <v>3960</v>
      </c>
      <c r="C618" s="34" t="s">
        <v>711</v>
      </c>
      <c r="D618" s="38">
        <v>2.8</v>
      </c>
      <c r="E618" s="38">
        <v>3.1</v>
      </c>
      <c r="F618" s="38">
        <v>3.6</v>
      </c>
      <c r="G618" s="38">
        <v>4.4000000000000004</v>
      </c>
      <c r="H618" s="38">
        <v>4.5</v>
      </c>
      <c r="I618" s="38"/>
      <c r="J618" s="38"/>
      <c r="K618" s="57"/>
      <c r="O618" s="34" t="s">
        <v>2995</v>
      </c>
    </row>
    <row r="619" spans="1:15" ht="15" hidden="1" customHeight="1">
      <c r="A619" s="34" t="s">
        <v>75</v>
      </c>
      <c r="B619" s="34" t="s">
        <v>3961</v>
      </c>
      <c r="C619" s="34" t="s">
        <v>711</v>
      </c>
      <c r="D619" s="38">
        <v>2.5</v>
      </c>
      <c r="E619" s="38">
        <v>2.5</v>
      </c>
      <c r="F619" s="38">
        <v>2.5</v>
      </c>
      <c r="G619" s="38">
        <v>2.6</v>
      </c>
      <c r="H619" s="38">
        <v>2.6</v>
      </c>
      <c r="I619" s="38"/>
      <c r="J619" s="38"/>
      <c r="K619" s="57"/>
      <c r="O619" s="34" t="s">
        <v>2995</v>
      </c>
    </row>
    <row r="620" spans="1:15" ht="15" hidden="1" customHeight="1">
      <c r="A620" s="34" t="s">
        <v>75</v>
      </c>
      <c r="B620" s="34" t="s">
        <v>3962</v>
      </c>
      <c r="C620" s="34" t="s">
        <v>711</v>
      </c>
      <c r="D620" s="38">
        <v>1.7</v>
      </c>
      <c r="E620" s="38">
        <v>1.7</v>
      </c>
      <c r="F620" s="35" t="s">
        <v>3039</v>
      </c>
      <c r="G620" s="35">
        <v>1.9</v>
      </c>
      <c r="H620" s="35">
        <v>1.8</v>
      </c>
      <c r="L620" s="34" t="s">
        <v>3942</v>
      </c>
      <c r="O620" s="34" t="s">
        <v>3763</v>
      </c>
    </row>
    <row r="621" spans="1:15" ht="15" hidden="1" customHeight="1">
      <c r="A621" s="34" t="s">
        <v>75</v>
      </c>
      <c r="B621" s="34" t="s">
        <v>3963</v>
      </c>
      <c r="C621" s="34" t="s">
        <v>711</v>
      </c>
      <c r="D621" s="35" t="s">
        <v>107</v>
      </c>
      <c r="E621" s="35" t="s">
        <v>107</v>
      </c>
      <c r="F621" s="35" t="s">
        <v>107</v>
      </c>
      <c r="G621" s="35">
        <v>1.2</v>
      </c>
      <c r="H621" s="35">
        <v>1.1000000000000001</v>
      </c>
    </row>
    <row r="622" spans="1:15" ht="15" hidden="1" customHeight="1">
      <c r="A622" s="34" t="s">
        <v>75</v>
      </c>
      <c r="B622" s="34" t="s">
        <v>3964</v>
      </c>
      <c r="C622" s="34" t="s">
        <v>541</v>
      </c>
      <c r="D622" s="35">
        <v>27.2</v>
      </c>
      <c r="E622" s="35">
        <v>29.6</v>
      </c>
      <c r="F622" s="35">
        <v>32</v>
      </c>
      <c r="G622" s="35">
        <v>30.3</v>
      </c>
      <c r="H622" s="35">
        <v>30.6</v>
      </c>
      <c r="J622" s="35" t="s">
        <v>3965</v>
      </c>
      <c r="L622" s="34" t="s">
        <v>3081</v>
      </c>
      <c r="O622" s="34" t="s">
        <v>3710</v>
      </c>
    </row>
    <row r="623" spans="1:15" ht="15" hidden="1" customHeight="1">
      <c r="A623" s="34" t="s">
        <v>75</v>
      </c>
      <c r="B623" s="34" t="s">
        <v>3966</v>
      </c>
      <c r="C623" s="34" t="s">
        <v>711</v>
      </c>
      <c r="D623" s="35">
        <v>3.5</v>
      </c>
      <c r="E623" s="35">
        <v>3.5</v>
      </c>
      <c r="F623" s="35" t="s">
        <v>3039</v>
      </c>
      <c r="G623" s="35" t="s">
        <v>107</v>
      </c>
      <c r="H623" s="35" t="s">
        <v>107</v>
      </c>
      <c r="J623" s="35" t="s">
        <v>3901</v>
      </c>
      <c r="L623" s="34" t="s">
        <v>3901</v>
      </c>
      <c r="N623" s="34" t="s">
        <v>465</v>
      </c>
      <c r="O623" s="34" t="s">
        <v>3763</v>
      </c>
    </row>
    <row r="624" spans="1:15" ht="15" hidden="1" customHeight="1">
      <c r="A624" s="34" t="s">
        <v>75</v>
      </c>
      <c r="B624" s="34" t="s">
        <v>3967</v>
      </c>
      <c r="C624" s="34" t="s">
        <v>711</v>
      </c>
      <c r="D624" s="38">
        <v>3.1</v>
      </c>
      <c r="E624" s="38">
        <v>3.4</v>
      </c>
      <c r="F624" s="35" t="s">
        <v>3039</v>
      </c>
      <c r="G624" s="35">
        <v>2.9</v>
      </c>
      <c r="H624" s="35" t="s">
        <v>107</v>
      </c>
      <c r="J624" s="35" t="s">
        <v>3968</v>
      </c>
      <c r="L624" s="34" t="s">
        <v>3942</v>
      </c>
      <c r="N624" s="34" t="s">
        <v>465</v>
      </c>
      <c r="O624" s="34" t="s">
        <v>3763</v>
      </c>
    </row>
    <row r="625" spans="1:15" ht="15" hidden="1" customHeight="1">
      <c r="A625" s="34" t="s">
        <v>75</v>
      </c>
      <c r="B625" s="34" t="s">
        <v>3969</v>
      </c>
      <c r="C625" s="34" t="s">
        <v>711</v>
      </c>
      <c r="D625" s="38">
        <v>2.2000000000000002</v>
      </c>
      <c r="E625" s="38">
        <v>2.5</v>
      </c>
      <c r="F625" s="38">
        <v>2.5</v>
      </c>
      <c r="G625" s="38">
        <v>1.9</v>
      </c>
      <c r="H625" s="38">
        <v>3.1</v>
      </c>
      <c r="I625" s="38"/>
      <c r="J625" s="38"/>
      <c r="K625" s="57"/>
      <c r="O625" s="34" t="s">
        <v>2995</v>
      </c>
    </row>
    <row r="626" spans="1:15" ht="15" hidden="1" customHeight="1">
      <c r="A626" s="34" t="s">
        <v>75</v>
      </c>
      <c r="B626" s="34" t="s">
        <v>3970</v>
      </c>
      <c r="C626" s="34" t="s">
        <v>711</v>
      </c>
      <c r="D626" s="38">
        <v>2</v>
      </c>
      <c r="E626" s="38">
        <v>1.7</v>
      </c>
      <c r="F626" s="38">
        <v>1.9</v>
      </c>
      <c r="G626" s="38" t="s">
        <v>107</v>
      </c>
      <c r="H626" s="35" t="s">
        <v>107</v>
      </c>
      <c r="I626" s="38"/>
      <c r="J626" s="38"/>
      <c r="K626" s="57"/>
      <c r="L626" s="34" t="s">
        <v>3971</v>
      </c>
      <c r="O626" s="34" t="s">
        <v>2995</v>
      </c>
    </row>
    <row r="627" spans="1:15" ht="15" hidden="1" customHeight="1">
      <c r="A627" s="34" t="s">
        <v>75</v>
      </c>
      <c r="B627" s="34" t="s">
        <v>3972</v>
      </c>
      <c r="C627" s="34" t="s">
        <v>711</v>
      </c>
      <c r="D627" s="35" t="s">
        <v>107</v>
      </c>
      <c r="E627" s="35">
        <v>3</v>
      </c>
      <c r="F627" s="35" t="s">
        <v>2988</v>
      </c>
      <c r="G627" s="35">
        <v>1.9</v>
      </c>
      <c r="H627" s="35">
        <v>2.2000000000000002</v>
      </c>
    </row>
    <row r="628" spans="1:15" ht="15" hidden="1" customHeight="1">
      <c r="A628" s="34" t="s">
        <v>75</v>
      </c>
      <c r="B628" s="34" t="s">
        <v>3973</v>
      </c>
      <c r="C628" s="34" t="s">
        <v>711</v>
      </c>
      <c r="D628" s="35" t="s">
        <v>107</v>
      </c>
      <c r="E628" s="35" t="s">
        <v>107</v>
      </c>
      <c r="F628" s="35">
        <v>1.5</v>
      </c>
      <c r="G628" s="35">
        <v>2.9</v>
      </c>
      <c r="H628" s="35">
        <v>4</v>
      </c>
      <c r="M628" s="36" t="s">
        <v>904</v>
      </c>
    </row>
    <row r="629" spans="1:15" ht="15" hidden="1" customHeight="1">
      <c r="A629" s="34" t="s">
        <v>75</v>
      </c>
      <c r="B629" s="34" t="s">
        <v>3974</v>
      </c>
      <c r="C629" s="34" t="s">
        <v>711</v>
      </c>
      <c r="D629" s="35" t="s">
        <v>107</v>
      </c>
      <c r="E629" s="35" t="s">
        <v>107</v>
      </c>
      <c r="F629" s="35">
        <v>1.6</v>
      </c>
      <c r="G629" s="35">
        <v>3.2</v>
      </c>
      <c r="H629" s="35">
        <v>4.5999999999999996</v>
      </c>
      <c r="M629" s="36" t="s">
        <v>904</v>
      </c>
    </row>
    <row r="630" spans="1:15" ht="15" hidden="1" customHeight="1">
      <c r="A630" s="34" t="s">
        <v>75</v>
      </c>
      <c r="B630" s="34" t="s">
        <v>3975</v>
      </c>
      <c r="C630" s="34" t="s">
        <v>711</v>
      </c>
      <c r="D630" s="35" t="s">
        <v>107</v>
      </c>
      <c r="E630" s="35" t="s">
        <v>107</v>
      </c>
      <c r="F630" s="35">
        <v>1.5</v>
      </c>
      <c r="G630" s="35">
        <v>3.5</v>
      </c>
      <c r="H630" s="35">
        <v>5</v>
      </c>
      <c r="M630" s="36" t="s">
        <v>904</v>
      </c>
    </row>
    <row r="631" spans="1:15" ht="15" hidden="1" customHeight="1">
      <c r="A631" s="34" t="s">
        <v>75</v>
      </c>
      <c r="B631" s="34" t="s">
        <v>3976</v>
      </c>
      <c r="C631" s="34" t="s">
        <v>711</v>
      </c>
      <c r="D631" s="35" t="s">
        <v>107</v>
      </c>
      <c r="E631" s="35" t="s">
        <v>107</v>
      </c>
      <c r="F631" s="35">
        <v>2.7</v>
      </c>
      <c r="G631" s="35">
        <v>3.5</v>
      </c>
      <c r="H631" s="35">
        <v>3.5</v>
      </c>
      <c r="J631" s="35" t="s">
        <v>3942</v>
      </c>
      <c r="L631" s="34" t="s">
        <v>3942</v>
      </c>
    </row>
    <row r="632" spans="1:15" ht="15" hidden="1" customHeight="1">
      <c r="A632" s="34" t="s">
        <v>75</v>
      </c>
      <c r="B632" s="34" t="s">
        <v>3977</v>
      </c>
      <c r="C632" s="34" t="s">
        <v>711</v>
      </c>
      <c r="D632" s="35" t="s">
        <v>107</v>
      </c>
      <c r="E632" s="35" t="s">
        <v>107</v>
      </c>
      <c r="F632" s="35">
        <v>1.6</v>
      </c>
      <c r="G632" s="35">
        <v>2</v>
      </c>
      <c r="H632" s="35" t="s">
        <v>2997</v>
      </c>
      <c r="J632" s="35" t="s">
        <v>3978</v>
      </c>
      <c r="L632" s="34" t="s">
        <v>3979</v>
      </c>
    </row>
    <row r="633" spans="1:15" ht="15" hidden="1" customHeight="1">
      <c r="A633" s="34" t="s">
        <v>75</v>
      </c>
      <c r="B633" s="34" t="s">
        <v>3980</v>
      </c>
      <c r="C633" s="34" t="s">
        <v>711</v>
      </c>
      <c r="D633" s="35" t="s">
        <v>107</v>
      </c>
      <c r="E633" s="35" t="s">
        <v>107</v>
      </c>
      <c r="F633" s="35">
        <v>2</v>
      </c>
      <c r="G633" s="35">
        <v>2.7</v>
      </c>
      <c r="H633" s="35">
        <v>2.7</v>
      </c>
    </row>
    <row r="634" spans="1:15" ht="15" hidden="1" customHeight="1">
      <c r="A634" s="34" t="s">
        <v>75</v>
      </c>
      <c r="B634" s="34" t="s">
        <v>3981</v>
      </c>
      <c r="C634" s="34" t="s">
        <v>711</v>
      </c>
      <c r="D634" s="35" t="s">
        <v>107</v>
      </c>
      <c r="E634" s="35" t="s">
        <v>107</v>
      </c>
      <c r="F634" s="35">
        <v>1.2</v>
      </c>
      <c r="G634" s="35" t="s">
        <v>2988</v>
      </c>
      <c r="H634" s="35" t="s">
        <v>107</v>
      </c>
    </row>
    <row r="635" spans="1:15" ht="15" hidden="1" customHeight="1">
      <c r="A635" s="34" t="s">
        <v>75</v>
      </c>
      <c r="B635" s="34" t="s">
        <v>3982</v>
      </c>
      <c r="C635" s="34" t="s">
        <v>711</v>
      </c>
      <c r="D635" s="35" t="s">
        <v>107</v>
      </c>
      <c r="E635" s="35" t="s">
        <v>107</v>
      </c>
      <c r="F635" s="35" t="s">
        <v>107</v>
      </c>
      <c r="G635" s="35">
        <v>1.5</v>
      </c>
      <c r="H635" s="35">
        <v>1.5</v>
      </c>
    </row>
    <row r="636" spans="1:15" ht="15" hidden="1" customHeight="1">
      <c r="A636" s="34" t="s">
        <v>75</v>
      </c>
      <c r="B636" s="34" t="s">
        <v>3983</v>
      </c>
      <c r="C636" s="34" t="s">
        <v>711</v>
      </c>
      <c r="D636" s="35" t="s">
        <v>107</v>
      </c>
      <c r="E636" s="35" t="s">
        <v>107</v>
      </c>
      <c r="F636" s="35" t="s">
        <v>107</v>
      </c>
      <c r="G636" s="35">
        <v>1.3</v>
      </c>
      <c r="H636" s="35">
        <v>1.3</v>
      </c>
    </row>
    <row r="637" spans="1:15" ht="15" hidden="1" customHeight="1">
      <c r="A637" s="34" t="s">
        <v>75</v>
      </c>
      <c r="B637" s="34" t="s">
        <v>3984</v>
      </c>
      <c r="C637" s="34" t="s">
        <v>711</v>
      </c>
      <c r="D637" s="35" t="s">
        <v>107</v>
      </c>
      <c r="E637" s="35" t="s">
        <v>107</v>
      </c>
      <c r="F637" s="35" t="s">
        <v>107</v>
      </c>
      <c r="G637" s="35">
        <v>1.7</v>
      </c>
      <c r="H637" s="35">
        <v>1.8</v>
      </c>
    </row>
    <row r="638" spans="1:15" ht="15" hidden="1" customHeight="1">
      <c r="A638" s="34" t="s">
        <v>75</v>
      </c>
      <c r="B638" s="34" t="s">
        <v>3985</v>
      </c>
      <c r="C638" s="34" t="s">
        <v>711</v>
      </c>
      <c r="D638" s="35" t="s">
        <v>107</v>
      </c>
      <c r="E638" s="35" t="s">
        <v>107</v>
      </c>
      <c r="F638" s="35" t="s">
        <v>107</v>
      </c>
      <c r="G638" s="35">
        <v>1.3</v>
      </c>
      <c r="H638" s="35">
        <v>1.3</v>
      </c>
    </row>
    <row r="639" spans="1:15" ht="15" hidden="1" customHeight="1">
      <c r="A639" s="34" t="s">
        <v>75</v>
      </c>
      <c r="B639" s="34" t="s">
        <v>3986</v>
      </c>
      <c r="C639" s="34" t="s">
        <v>711</v>
      </c>
      <c r="D639" s="35" t="s">
        <v>107</v>
      </c>
      <c r="E639" s="35" t="s">
        <v>107</v>
      </c>
      <c r="F639" s="35" t="s">
        <v>107</v>
      </c>
      <c r="G639" s="35">
        <v>2</v>
      </c>
      <c r="H639" s="35">
        <v>3.5</v>
      </c>
    </row>
    <row r="640" spans="1:15" ht="15" hidden="1" customHeight="1">
      <c r="A640" s="34" t="s">
        <v>75</v>
      </c>
      <c r="B640" s="34" t="s">
        <v>3987</v>
      </c>
      <c r="C640" s="34" t="s">
        <v>711</v>
      </c>
      <c r="D640" s="35" t="s">
        <v>107</v>
      </c>
      <c r="E640" s="35" t="s">
        <v>107</v>
      </c>
      <c r="F640" s="35" t="s">
        <v>107</v>
      </c>
      <c r="G640" s="35">
        <v>1.8</v>
      </c>
      <c r="H640" s="35">
        <v>1.9</v>
      </c>
    </row>
    <row r="641" spans="1:15" ht="15" hidden="1" customHeight="1">
      <c r="A641" s="34" t="s">
        <v>75</v>
      </c>
      <c r="B641" s="34" t="s">
        <v>3988</v>
      </c>
      <c r="C641" s="34" t="s">
        <v>711</v>
      </c>
      <c r="D641" s="35" t="s">
        <v>107</v>
      </c>
      <c r="E641" s="35" t="s">
        <v>107</v>
      </c>
      <c r="F641" s="35" t="s">
        <v>107</v>
      </c>
      <c r="G641" s="35">
        <v>2.4</v>
      </c>
      <c r="H641" s="35">
        <v>2.5</v>
      </c>
    </row>
    <row r="642" spans="1:15" ht="15" hidden="1" customHeight="1">
      <c r="A642" s="34" t="s">
        <v>75</v>
      </c>
      <c r="B642" s="34" t="s">
        <v>3989</v>
      </c>
      <c r="C642" s="34" t="s">
        <v>435</v>
      </c>
      <c r="D642" s="35">
        <v>1.2</v>
      </c>
      <c r="E642" s="35" t="s">
        <v>2988</v>
      </c>
      <c r="F642" s="35" t="s">
        <v>2988</v>
      </c>
      <c r="G642" s="35" t="s">
        <v>2988</v>
      </c>
      <c r="L642" s="34" t="s">
        <v>3034</v>
      </c>
      <c r="O642" s="34" t="s">
        <v>2995</v>
      </c>
    </row>
    <row r="643" spans="1:15" ht="15" hidden="1" customHeight="1">
      <c r="A643" s="34" t="s">
        <v>75</v>
      </c>
      <c r="B643" s="34" t="s">
        <v>3990</v>
      </c>
      <c r="C643" s="34" t="s">
        <v>711</v>
      </c>
      <c r="D643" s="35">
        <v>1.7</v>
      </c>
      <c r="E643" s="35">
        <v>2</v>
      </c>
      <c r="F643" s="35" t="s">
        <v>2988</v>
      </c>
      <c r="G643" s="35" t="s">
        <v>2988</v>
      </c>
      <c r="O643" s="34" t="s">
        <v>2995</v>
      </c>
    </row>
    <row r="644" spans="1:15" ht="15" hidden="1" customHeight="1">
      <c r="A644" s="34" t="s">
        <v>75</v>
      </c>
      <c r="B644" s="34" t="s">
        <v>3991</v>
      </c>
      <c r="C644" s="34" t="s">
        <v>711</v>
      </c>
      <c r="D644" s="38">
        <v>1.5</v>
      </c>
      <c r="E644" s="35" t="s">
        <v>2988</v>
      </c>
      <c r="F644" s="35" t="s">
        <v>2988</v>
      </c>
      <c r="G644" s="35" t="s">
        <v>2988</v>
      </c>
      <c r="O644" s="34" t="s">
        <v>2995</v>
      </c>
    </row>
    <row r="645" spans="1:15" ht="15" hidden="1" customHeight="1">
      <c r="A645" s="34" t="s">
        <v>75</v>
      </c>
      <c r="B645" s="34" t="s">
        <v>3992</v>
      </c>
      <c r="C645" s="34" t="s">
        <v>711</v>
      </c>
      <c r="D645" s="35">
        <v>2</v>
      </c>
      <c r="E645" s="35">
        <v>2.2999999999999998</v>
      </c>
      <c r="F645" s="35" t="s">
        <v>2988</v>
      </c>
      <c r="G645" s="35" t="s">
        <v>2997</v>
      </c>
      <c r="L645" s="34" t="s">
        <v>3993</v>
      </c>
      <c r="O645" s="34" t="s">
        <v>2995</v>
      </c>
    </row>
    <row r="646" spans="1:15" ht="15" hidden="1" customHeight="1">
      <c r="A646" s="34" t="s">
        <v>75</v>
      </c>
      <c r="B646" s="34" t="s">
        <v>3994</v>
      </c>
      <c r="C646" s="34" t="s">
        <v>602</v>
      </c>
      <c r="D646" s="35">
        <v>7.9</v>
      </c>
      <c r="E646" s="35">
        <v>8.9</v>
      </c>
      <c r="F646" s="35" t="s">
        <v>3039</v>
      </c>
      <c r="G646" s="35" t="s">
        <v>2997</v>
      </c>
      <c r="L646" s="34" t="s">
        <v>3995</v>
      </c>
      <c r="N646" s="34" t="s">
        <v>522</v>
      </c>
      <c r="O646" s="34" t="s">
        <v>3763</v>
      </c>
    </row>
    <row r="647" spans="1:15" ht="15" hidden="1" customHeight="1">
      <c r="A647" s="34" t="s">
        <v>75</v>
      </c>
      <c r="B647" s="34" t="s">
        <v>3996</v>
      </c>
      <c r="C647" s="34" t="s">
        <v>406</v>
      </c>
      <c r="D647" s="35">
        <v>3.8</v>
      </c>
      <c r="E647" s="35" t="s">
        <v>2988</v>
      </c>
      <c r="F647" s="35" t="s">
        <v>2988</v>
      </c>
      <c r="G647" s="35" t="s">
        <v>2988</v>
      </c>
      <c r="O647" s="34" t="s">
        <v>2995</v>
      </c>
    </row>
    <row r="648" spans="1:15" ht="15" hidden="1" customHeight="1">
      <c r="A648" s="34" t="s">
        <v>75</v>
      </c>
      <c r="B648" s="34" t="s">
        <v>3997</v>
      </c>
      <c r="C648" s="34" t="s">
        <v>546</v>
      </c>
      <c r="D648" s="35">
        <v>6.6</v>
      </c>
      <c r="E648" s="35">
        <v>7.4</v>
      </c>
      <c r="F648" s="35" t="s">
        <v>2988</v>
      </c>
      <c r="G648" s="35" t="s">
        <v>2988</v>
      </c>
      <c r="N648" s="34" t="s">
        <v>904</v>
      </c>
      <c r="O648" s="34" t="s">
        <v>2995</v>
      </c>
    </row>
    <row r="649" spans="1:15" ht="15" hidden="1" customHeight="1">
      <c r="A649" s="34" t="s">
        <v>75</v>
      </c>
      <c r="B649" s="34" t="s">
        <v>3998</v>
      </c>
      <c r="C649" s="34" t="s">
        <v>546</v>
      </c>
      <c r="D649" s="35" t="s">
        <v>107</v>
      </c>
      <c r="E649" s="35">
        <v>6.4</v>
      </c>
      <c r="F649" s="35">
        <v>6.4</v>
      </c>
      <c r="G649" s="35" t="s">
        <v>2997</v>
      </c>
      <c r="K649" s="36" t="s">
        <v>3999</v>
      </c>
      <c r="L649" s="34" t="s">
        <v>4000</v>
      </c>
      <c r="N649" s="34" t="s">
        <v>904</v>
      </c>
      <c r="O649" s="34" t="s">
        <v>3047</v>
      </c>
    </row>
    <row r="650" spans="1:15" ht="15" hidden="1" customHeight="1">
      <c r="A650" s="34" t="s">
        <v>75</v>
      </c>
      <c r="B650" s="34" t="s">
        <v>4001</v>
      </c>
      <c r="C650" s="34" t="s">
        <v>740</v>
      </c>
      <c r="D650" s="35">
        <v>1.6</v>
      </c>
      <c r="E650" s="35">
        <v>1.9</v>
      </c>
      <c r="F650" s="35" t="s">
        <v>2988</v>
      </c>
      <c r="G650" s="35" t="s">
        <v>2988</v>
      </c>
      <c r="L650" s="34" t="s">
        <v>4002</v>
      </c>
      <c r="O650" s="34" t="s">
        <v>2995</v>
      </c>
    </row>
    <row r="651" spans="1:15" ht="15" hidden="1" customHeight="1">
      <c r="A651" s="34" t="s">
        <v>75</v>
      </c>
      <c r="B651" s="34" t="s">
        <v>4003</v>
      </c>
      <c r="C651" s="34" t="s">
        <v>711</v>
      </c>
      <c r="D651" s="35" t="s">
        <v>107</v>
      </c>
      <c r="E651" s="35" t="s">
        <v>107</v>
      </c>
      <c r="F651" s="35" t="s">
        <v>107</v>
      </c>
      <c r="G651" s="35">
        <v>1.3</v>
      </c>
      <c r="H651" s="35">
        <v>2.5</v>
      </c>
    </row>
    <row r="652" spans="1:15" ht="15" hidden="1" customHeight="1">
      <c r="A652" s="34" t="s">
        <v>75</v>
      </c>
      <c r="B652" s="34" t="s">
        <v>4004</v>
      </c>
      <c r="C652" s="34" t="s">
        <v>711</v>
      </c>
      <c r="D652" s="35">
        <v>1.2</v>
      </c>
      <c r="E652" s="35">
        <v>1.4</v>
      </c>
      <c r="F652" s="35" t="s">
        <v>2988</v>
      </c>
      <c r="G652" s="35" t="s">
        <v>2988</v>
      </c>
      <c r="O652" s="34" t="s">
        <v>2995</v>
      </c>
    </row>
    <row r="653" spans="1:15" ht="15" hidden="1" customHeight="1">
      <c r="A653" s="34" t="s">
        <v>75</v>
      </c>
      <c r="B653" s="34" t="s">
        <v>4005</v>
      </c>
      <c r="C653" s="34" t="s">
        <v>711</v>
      </c>
      <c r="D653" s="35">
        <v>1.1000000000000001</v>
      </c>
      <c r="E653" s="35" t="s">
        <v>2988</v>
      </c>
      <c r="F653" s="35" t="s">
        <v>2988</v>
      </c>
      <c r="G653" s="35" t="s">
        <v>2988</v>
      </c>
      <c r="O653" s="34" t="s">
        <v>2995</v>
      </c>
    </row>
    <row r="654" spans="1:15" ht="15" hidden="1" customHeight="1">
      <c r="A654" s="34" t="s">
        <v>75</v>
      </c>
      <c r="B654" s="34" t="s">
        <v>4006</v>
      </c>
      <c r="C654" s="34" t="s">
        <v>711</v>
      </c>
      <c r="D654" s="35">
        <v>1.2</v>
      </c>
      <c r="E654" s="35" t="s">
        <v>3039</v>
      </c>
      <c r="F654" s="35" t="s">
        <v>2988</v>
      </c>
      <c r="G654" s="35" t="s">
        <v>2988</v>
      </c>
      <c r="O654" s="34" t="s">
        <v>4007</v>
      </c>
    </row>
    <row r="655" spans="1:15" ht="15" hidden="1" customHeight="1">
      <c r="A655" s="34" t="s">
        <v>75</v>
      </c>
      <c r="B655" s="34" t="s">
        <v>4008</v>
      </c>
      <c r="C655" s="34" t="s">
        <v>406</v>
      </c>
      <c r="D655" s="35">
        <v>11.1</v>
      </c>
      <c r="E655" s="35">
        <v>11.9</v>
      </c>
      <c r="F655" s="35" t="s">
        <v>2988</v>
      </c>
      <c r="G655" s="35" t="s">
        <v>2988</v>
      </c>
      <c r="H655" s="35" t="s">
        <v>2997</v>
      </c>
      <c r="N655" s="34" t="s">
        <v>904</v>
      </c>
      <c r="O655" s="34" t="s">
        <v>2995</v>
      </c>
    </row>
    <row r="656" spans="1:15" ht="15" hidden="1" customHeight="1">
      <c r="A656" s="34" t="s">
        <v>75</v>
      </c>
      <c r="B656" s="34" t="s">
        <v>4009</v>
      </c>
      <c r="C656" s="34" t="s">
        <v>540</v>
      </c>
      <c r="D656" s="35">
        <v>5.9</v>
      </c>
      <c r="E656" s="35">
        <v>7</v>
      </c>
      <c r="F656" s="35">
        <v>7.1</v>
      </c>
      <c r="G656" s="35">
        <v>7.5</v>
      </c>
      <c r="H656" s="35">
        <v>7.7</v>
      </c>
      <c r="I656" s="35" t="s">
        <v>2126</v>
      </c>
      <c r="M656" s="34" t="s">
        <v>904</v>
      </c>
      <c r="O656" s="34" t="s">
        <v>3243</v>
      </c>
    </row>
    <row r="657" spans="1:15" ht="15" hidden="1" customHeight="1">
      <c r="A657" s="34" t="s">
        <v>75</v>
      </c>
      <c r="B657" s="34" t="s">
        <v>4010</v>
      </c>
      <c r="C657" s="34" t="s">
        <v>711</v>
      </c>
      <c r="D657" s="35">
        <v>3.2</v>
      </c>
      <c r="E657" s="35">
        <v>3</v>
      </c>
      <c r="F657" s="35" t="s">
        <v>2988</v>
      </c>
      <c r="G657" s="35" t="s">
        <v>2997</v>
      </c>
      <c r="L657" s="36" t="s">
        <v>3722</v>
      </c>
      <c r="O657" s="34" t="s">
        <v>2995</v>
      </c>
    </row>
    <row r="658" spans="1:15" ht="15" hidden="1" customHeight="1">
      <c r="A658" s="34" t="s">
        <v>75</v>
      </c>
      <c r="B658" s="34" t="s">
        <v>4011</v>
      </c>
      <c r="C658" s="34" t="s">
        <v>711</v>
      </c>
      <c r="D658" s="38">
        <v>3</v>
      </c>
      <c r="E658" s="38">
        <v>2.9</v>
      </c>
      <c r="F658" s="35" t="s">
        <v>2988</v>
      </c>
      <c r="G658" s="35" t="s">
        <v>2988</v>
      </c>
      <c r="H658" s="35" t="s">
        <v>107</v>
      </c>
      <c r="J658" s="35" t="s">
        <v>4012</v>
      </c>
      <c r="O658" s="34" t="s">
        <v>2995</v>
      </c>
    </row>
    <row r="659" spans="1:15" ht="15" hidden="1" customHeight="1">
      <c r="A659" s="34" t="s">
        <v>75</v>
      </c>
      <c r="B659" s="34" t="s">
        <v>4013</v>
      </c>
      <c r="C659" s="34" t="s">
        <v>711</v>
      </c>
      <c r="D659" s="38">
        <v>2.6</v>
      </c>
      <c r="E659" s="38">
        <v>2.5</v>
      </c>
      <c r="F659" s="35" t="s">
        <v>2988</v>
      </c>
      <c r="G659" s="35" t="s">
        <v>2988</v>
      </c>
      <c r="H659" s="35" t="s">
        <v>107</v>
      </c>
      <c r="J659" s="35" t="s">
        <v>4012</v>
      </c>
      <c r="O659" s="34" t="s">
        <v>2995</v>
      </c>
    </row>
    <row r="660" spans="1:15" ht="15" hidden="1" customHeight="1">
      <c r="A660" s="34" t="s">
        <v>75</v>
      </c>
      <c r="B660" s="34" t="s">
        <v>4014</v>
      </c>
      <c r="C660" s="34" t="s">
        <v>711</v>
      </c>
      <c r="D660" s="38">
        <v>1.2</v>
      </c>
      <c r="E660" s="35" t="s">
        <v>2988</v>
      </c>
      <c r="F660" s="35" t="s">
        <v>2988</v>
      </c>
      <c r="G660" s="35" t="s">
        <v>2988</v>
      </c>
      <c r="O660" s="34" t="s">
        <v>2995</v>
      </c>
    </row>
    <row r="661" spans="1:15" ht="15" hidden="1" customHeight="1">
      <c r="A661" s="34" t="s">
        <v>75</v>
      </c>
      <c r="B661" s="34" t="s">
        <v>4015</v>
      </c>
      <c r="C661" s="34" t="s">
        <v>711</v>
      </c>
      <c r="D661" s="35">
        <v>2.4</v>
      </c>
      <c r="E661" s="35">
        <v>2.5</v>
      </c>
      <c r="F661" s="35" t="s">
        <v>2988</v>
      </c>
      <c r="G661" s="35" t="s">
        <v>2988</v>
      </c>
      <c r="H661" s="35" t="s">
        <v>107</v>
      </c>
      <c r="J661" s="35" t="s">
        <v>4012</v>
      </c>
      <c r="O661" s="34" t="s">
        <v>2995</v>
      </c>
    </row>
    <row r="662" spans="1:15" ht="15" hidden="1" customHeight="1">
      <c r="A662" s="34" t="s">
        <v>75</v>
      </c>
      <c r="B662" s="34" t="s">
        <v>4016</v>
      </c>
      <c r="C662" s="34" t="s">
        <v>711</v>
      </c>
      <c r="D662" s="35">
        <v>1.2</v>
      </c>
      <c r="E662" s="35">
        <v>1.4</v>
      </c>
      <c r="F662" s="35" t="s">
        <v>3039</v>
      </c>
      <c r="G662" s="35" t="s">
        <v>2988</v>
      </c>
      <c r="O662" s="34" t="s">
        <v>4017</v>
      </c>
    </row>
    <row r="663" spans="1:15" ht="15" hidden="1" customHeight="1">
      <c r="A663" s="34" t="s">
        <v>75</v>
      </c>
      <c r="B663" s="34" t="s">
        <v>4018</v>
      </c>
      <c r="C663" s="34" t="s">
        <v>711</v>
      </c>
      <c r="D663" s="35">
        <v>2.5</v>
      </c>
      <c r="E663" s="35">
        <v>2.2999999999999998</v>
      </c>
      <c r="F663" s="35" t="s">
        <v>2988</v>
      </c>
      <c r="G663" s="35" t="s">
        <v>2988</v>
      </c>
      <c r="O663" s="34" t="s">
        <v>4019</v>
      </c>
    </row>
    <row r="664" spans="1:15" ht="15" hidden="1" customHeight="1">
      <c r="A664" s="34" t="s">
        <v>75</v>
      </c>
      <c r="B664" s="34" t="s">
        <v>4020</v>
      </c>
      <c r="C664" s="34" t="s">
        <v>711</v>
      </c>
      <c r="D664" s="38">
        <v>2.2999999999999998</v>
      </c>
      <c r="E664" s="38">
        <v>2.2999999999999998</v>
      </c>
      <c r="F664" s="35" t="s">
        <v>2988</v>
      </c>
      <c r="G664" s="35" t="s">
        <v>2988</v>
      </c>
      <c r="O664" s="34" t="s">
        <v>2995</v>
      </c>
    </row>
    <row r="665" spans="1:15" ht="15" hidden="1" customHeight="1">
      <c r="A665" s="34" t="s">
        <v>75</v>
      </c>
      <c r="B665" s="34" t="s">
        <v>4021</v>
      </c>
      <c r="C665" s="34" t="s">
        <v>711</v>
      </c>
      <c r="D665" s="35">
        <v>2.2999999999999998</v>
      </c>
      <c r="E665" s="35">
        <v>2.2000000000000002</v>
      </c>
      <c r="F665" s="35" t="s">
        <v>3039</v>
      </c>
      <c r="G665" s="35" t="s">
        <v>2988</v>
      </c>
      <c r="O665" s="34" t="s">
        <v>4022</v>
      </c>
    </row>
    <row r="666" spans="1:15" ht="15" hidden="1" customHeight="1">
      <c r="A666" s="34" t="s">
        <v>75</v>
      </c>
      <c r="B666" s="34" t="s">
        <v>4023</v>
      </c>
      <c r="C666" s="34" t="s">
        <v>711</v>
      </c>
      <c r="D666" s="38">
        <v>1.6</v>
      </c>
      <c r="E666" s="35" t="s">
        <v>2988</v>
      </c>
      <c r="F666" s="35" t="s">
        <v>2988</v>
      </c>
      <c r="G666" s="35" t="s">
        <v>2988</v>
      </c>
      <c r="O666" s="34" t="s">
        <v>2995</v>
      </c>
    </row>
    <row r="667" spans="1:15" ht="15" hidden="1" customHeight="1">
      <c r="A667" s="34" t="s">
        <v>75</v>
      </c>
      <c r="B667" s="34" t="s">
        <v>4024</v>
      </c>
      <c r="C667" s="34" t="s">
        <v>711</v>
      </c>
      <c r="D667" s="35">
        <v>4.0999999999999996</v>
      </c>
      <c r="E667" s="35">
        <v>4</v>
      </c>
      <c r="F667" s="35" t="s">
        <v>2988</v>
      </c>
      <c r="G667" s="35" t="s">
        <v>2988</v>
      </c>
      <c r="O667" s="34" t="s">
        <v>2995</v>
      </c>
    </row>
    <row r="668" spans="1:15" ht="15" hidden="1" customHeight="1">
      <c r="A668" s="34" t="s">
        <v>75</v>
      </c>
      <c r="B668" s="34" t="s">
        <v>4025</v>
      </c>
      <c r="C668" s="34" t="s">
        <v>711</v>
      </c>
      <c r="D668" s="38">
        <v>1.9</v>
      </c>
      <c r="E668" s="38">
        <v>2</v>
      </c>
      <c r="F668" s="35" t="s">
        <v>2988</v>
      </c>
      <c r="G668" s="35" t="s">
        <v>2988</v>
      </c>
      <c r="N668" s="34" t="s">
        <v>904</v>
      </c>
      <c r="O668" s="34" t="s">
        <v>2995</v>
      </c>
    </row>
    <row r="669" spans="1:15" ht="15" hidden="1" customHeight="1">
      <c r="A669" s="34" t="s">
        <v>75</v>
      </c>
      <c r="B669" s="34" t="s">
        <v>4026</v>
      </c>
      <c r="C669" s="34" t="s">
        <v>711</v>
      </c>
      <c r="D669" s="35">
        <v>1.7</v>
      </c>
      <c r="E669" s="35">
        <v>1.8</v>
      </c>
      <c r="F669" s="35" t="s">
        <v>2988</v>
      </c>
      <c r="G669" s="35" t="s">
        <v>2988</v>
      </c>
      <c r="O669" s="34" t="s">
        <v>4027</v>
      </c>
    </row>
    <row r="670" spans="1:15" ht="15" hidden="1" customHeight="1">
      <c r="A670" s="34" t="s">
        <v>75</v>
      </c>
      <c r="B670" s="34" t="s">
        <v>4028</v>
      </c>
      <c r="C670" s="34" t="s">
        <v>711</v>
      </c>
      <c r="D670" s="35">
        <v>4.5999999999999996</v>
      </c>
      <c r="E670" s="35">
        <v>4.8</v>
      </c>
      <c r="F670" s="35" t="s">
        <v>2988</v>
      </c>
      <c r="G670" s="35">
        <v>1.5</v>
      </c>
      <c r="H670" s="35">
        <v>1.7</v>
      </c>
      <c r="J670" s="35" t="s">
        <v>3942</v>
      </c>
      <c r="L670" s="34" t="s">
        <v>3081</v>
      </c>
      <c r="O670" s="34" t="s">
        <v>2995</v>
      </c>
    </row>
    <row r="671" spans="1:15" ht="15" hidden="1" customHeight="1">
      <c r="A671" s="34" t="s">
        <v>75</v>
      </c>
      <c r="B671" s="34" t="s">
        <v>4029</v>
      </c>
      <c r="C671" s="34" t="s">
        <v>711</v>
      </c>
      <c r="D671" s="38">
        <v>4.5999999999999996</v>
      </c>
      <c r="E671" s="38">
        <v>4.5999999999999996</v>
      </c>
      <c r="F671" s="35" t="s">
        <v>2988</v>
      </c>
      <c r="G671" s="35">
        <v>1.5</v>
      </c>
      <c r="H671" s="35" t="s">
        <v>2989</v>
      </c>
      <c r="O671" s="34" t="s">
        <v>2995</v>
      </c>
    </row>
    <row r="672" spans="1:15" ht="15" hidden="1" customHeight="1">
      <c r="A672" s="34" t="s">
        <v>75</v>
      </c>
      <c r="B672" s="34" t="s">
        <v>4030</v>
      </c>
      <c r="C672" s="34" t="s">
        <v>711</v>
      </c>
      <c r="D672" s="35">
        <v>2.5</v>
      </c>
      <c r="E672" s="35">
        <v>2.5</v>
      </c>
      <c r="F672" s="35" t="s">
        <v>2988</v>
      </c>
      <c r="G672" s="35" t="s">
        <v>2988</v>
      </c>
      <c r="H672" s="35" t="s">
        <v>107</v>
      </c>
      <c r="O672" s="34" t="s">
        <v>3916</v>
      </c>
    </row>
    <row r="673" spans="1:15" ht="15" hidden="1" customHeight="1">
      <c r="A673" s="34" t="s">
        <v>75</v>
      </c>
      <c r="B673" s="34" t="s">
        <v>4031</v>
      </c>
      <c r="C673" s="34" t="s">
        <v>711</v>
      </c>
      <c r="D673" s="35" t="s">
        <v>107</v>
      </c>
      <c r="E673" s="35">
        <v>1.8</v>
      </c>
      <c r="F673" s="35" t="s">
        <v>2988</v>
      </c>
      <c r="G673" s="35" t="s">
        <v>2988</v>
      </c>
      <c r="H673" s="35" t="s">
        <v>107</v>
      </c>
    </row>
    <row r="674" spans="1:15" ht="15" hidden="1" customHeight="1">
      <c r="A674" s="34" t="s">
        <v>75</v>
      </c>
      <c r="B674" s="34" t="s">
        <v>4032</v>
      </c>
      <c r="C674" s="34" t="s">
        <v>711</v>
      </c>
      <c r="D674" s="38" t="s">
        <v>107</v>
      </c>
      <c r="E674" s="38" t="s">
        <v>107</v>
      </c>
      <c r="F674" s="38" t="s">
        <v>107</v>
      </c>
      <c r="G674" s="35">
        <v>1.5</v>
      </c>
      <c r="H674" s="35">
        <v>1.3</v>
      </c>
    </row>
    <row r="675" spans="1:15" ht="15" hidden="1" customHeight="1">
      <c r="A675" s="34" t="s">
        <v>75</v>
      </c>
      <c r="B675" s="34" t="s">
        <v>4033</v>
      </c>
      <c r="C675" s="34" t="s">
        <v>711</v>
      </c>
      <c r="D675" s="38" t="s">
        <v>107</v>
      </c>
      <c r="E675" s="38" t="s">
        <v>107</v>
      </c>
      <c r="F675" s="38" t="s">
        <v>107</v>
      </c>
      <c r="G675" s="35">
        <v>1.6</v>
      </c>
      <c r="H675" s="35">
        <v>1.5</v>
      </c>
      <c r="L675" s="36" t="s">
        <v>3942</v>
      </c>
    </row>
    <row r="676" spans="1:15" ht="15" hidden="1" customHeight="1">
      <c r="A676" s="34" t="s">
        <v>75</v>
      </c>
      <c r="B676" s="34" t="s">
        <v>4034</v>
      </c>
      <c r="C676" s="34" t="s">
        <v>711</v>
      </c>
      <c r="D676" s="35">
        <v>3.5</v>
      </c>
      <c r="E676" s="35">
        <v>3.5</v>
      </c>
      <c r="F676" s="35" t="s">
        <v>3039</v>
      </c>
      <c r="G676" s="35" t="s">
        <v>2997</v>
      </c>
      <c r="H676" s="35" t="s">
        <v>107</v>
      </c>
      <c r="L676" s="34" t="s">
        <v>4035</v>
      </c>
      <c r="O676" s="34" t="s">
        <v>4036</v>
      </c>
    </row>
    <row r="677" spans="1:15" ht="15" hidden="1" customHeight="1">
      <c r="A677" s="34" t="s">
        <v>75</v>
      </c>
      <c r="B677" s="34" t="s">
        <v>4037</v>
      </c>
      <c r="C677" s="34" t="s">
        <v>711</v>
      </c>
      <c r="D677" s="38">
        <v>2.9</v>
      </c>
      <c r="E677" s="38">
        <v>2.7</v>
      </c>
      <c r="F677" s="35" t="s">
        <v>2988</v>
      </c>
      <c r="G677" s="35" t="s">
        <v>2988</v>
      </c>
      <c r="H677" s="35" t="s">
        <v>107</v>
      </c>
      <c r="J677" s="35" t="s">
        <v>4012</v>
      </c>
      <c r="O677" s="34" t="s">
        <v>2995</v>
      </c>
    </row>
    <row r="678" spans="1:15" ht="15" hidden="1" customHeight="1">
      <c r="A678" s="34" t="s">
        <v>75</v>
      </c>
      <c r="B678" s="34" t="s">
        <v>4038</v>
      </c>
      <c r="C678" s="34" t="s">
        <v>711</v>
      </c>
      <c r="D678" s="35" t="s">
        <v>107</v>
      </c>
      <c r="E678" s="35" t="s">
        <v>107</v>
      </c>
      <c r="F678" s="35">
        <v>1.2</v>
      </c>
      <c r="G678" s="35">
        <v>1.9</v>
      </c>
      <c r="H678" s="35" t="s">
        <v>2997</v>
      </c>
      <c r="J678" s="35" t="s">
        <v>4039</v>
      </c>
      <c r="K678" s="36" t="s">
        <v>2126</v>
      </c>
      <c r="O678" s="34" t="s">
        <v>4040</v>
      </c>
    </row>
    <row r="679" spans="1:15" ht="15" hidden="1" customHeight="1">
      <c r="A679" s="34" t="s">
        <v>75</v>
      </c>
      <c r="B679" s="34" t="s">
        <v>4041</v>
      </c>
      <c r="C679" s="34" t="s">
        <v>711</v>
      </c>
      <c r="D679" s="35" t="s">
        <v>107</v>
      </c>
      <c r="E679" s="35" t="s">
        <v>107</v>
      </c>
      <c r="F679" s="35">
        <v>1</v>
      </c>
      <c r="G679" s="35" t="s">
        <v>2988</v>
      </c>
    </row>
    <row r="680" spans="1:15" ht="15" hidden="1" customHeight="1">
      <c r="A680" s="34" t="s">
        <v>75</v>
      </c>
      <c r="B680" s="34" t="s">
        <v>4042</v>
      </c>
      <c r="C680" s="34" t="s">
        <v>711</v>
      </c>
      <c r="D680" s="35" t="s">
        <v>107</v>
      </c>
      <c r="E680" s="35" t="s">
        <v>107</v>
      </c>
      <c r="F680" s="35" t="s">
        <v>107</v>
      </c>
      <c r="G680" s="35">
        <v>2.4</v>
      </c>
      <c r="H680" s="35" t="s">
        <v>2997</v>
      </c>
    </row>
    <row r="681" spans="1:15" ht="15" hidden="1" customHeight="1">
      <c r="A681" s="34" t="s">
        <v>75</v>
      </c>
      <c r="B681" s="34" t="s">
        <v>4043</v>
      </c>
      <c r="C681" s="34" t="s">
        <v>711</v>
      </c>
      <c r="D681" s="35">
        <v>2.5</v>
      </c>
      <c r="E681" s="35">
        <v>2.2999999999999998</v>
      </c>
      <c r="F681" s="35" t="s">
        <v>2988</v>
      </c>
      <c r="G681" s="35" t="s">
        <v>2988</v>
      </c>
      <c r="O681" s="34" t="s">
        <v>2995</v>
      </c>
    </row>
    <row r="682" spans="1:15" ht="15" hidden="1" customHeight="1">
      <c r="A682" s="34" t="s">
        <v>75</v>
      </c>
      <c r="B682" s="34" t="s">
        <v>4044</v>
      </c>
      <c r="C682" s="34" t="s">
        <v>711</v>
      </c>
      <c r="D682" s="38">
        <v>1.8</v>
      </c>
      <c r="E682" s="38">
        <v>1.8</v>
      </c>
      <c r="F682" s="35" t="s">
        <v>2988</v>
      </c>
      <c r="G682" s="35" t="s">
        <v>2988</v>
      </c>
      <c r="O682" s="34" t="s">
        <v>2995</v>
      </c>
    </row>
    <row r="683" spans="1:15" ht="15" hidden="1" customHeight="1">
      <c r="A683" s="34" t="s">
        <v>75</v>
      </c>
      <c r="B683" s="34" t="s">
        <v>4045</v>
      </c>
      <c r="C683" s="34" t="s">
        <v>711</v>
      </c>
      <c r="D683" s="35">
        <v>3.3</v>
      </c>
      <c r="E683" s="35">
        <v>3.7</v>
      </c>
      <c r="F683" s="35" t="s">
        <v>3039</v>
      </c>
      <c r="G683" s="35" t="s">
        <v>107</v>
      </c>
      <c r="L683" s="34" t="s">
        <v>3901</v>
      </c>
      <c r="O683" s="34" t="s">
        <v>3763</v>
      </c>
    </row>
    <row r="684" spans="1:15" ht="15" hidden="1" customHeight="1">
      <c r="A684" s="34" t="s">
        <v>75</v>
      </c>
      <c r="B684" s="34" t="s">
        <v>4046</v>
      </c>
      <c r="C684" s="34" t="s">
        <v>711</v>
      </c>
      <c r="D684" s="38">
        <v>3</v>
      </c>
      <c r="E684" s="38">
        <v>2.9</v>
      </c>
      <c r="F684" s="35" t="s">
        <v>2988</v>
      </c>
      <c r="G684" s="35" t="s">
        <v>2988</v>
      </c>
      <c r="O684" s="34" t="s">
        <v>2995</v>
      </c>
    </row>
    <row r="685" spans="1:15" ht="15" hidden="1" customHeight="1">
      <c r="A685" s="34" t="s">
        <v>75</v>
      </c>
      <c r="B685" s="34" t="s">
        <v>4047</v>
      </c>
      <c r="C685" s="34" t="s">
        <v>711</v>
      </c>
      <c r="D685" s="38">
        <v>1.4</v>
      </c>
      <c r="E685" s="38">
        <v>1.5</v>
      </c>
      <c r="F685" s="35" t="s">
        <v>2997</v>
      </c>
      <c r="G685" s="35" t="s">
        <v>2988</v>
      </c>
      <c r="O685" s="34" t="s">
        <v>4048</v>
      </c>
    </row>
    <row r="686" spans="1:15" ht="15" hidden="1" customHeight="1">
      <c r="A686" s="34" t="s">
        <v>75</v>
      </c>
      <c r="B686" s="34" t="s">
        <v>4049</v>
      </c>
      <c r="C686" s="34" t="s">
        <v>711</v>
      </c>
      <c r="D686" s="38">
        <v>1.4</v>
      </c>
      <c r="E686" s="35" t="s">
        <v>2997</v>
      </c>
      <c r="F686" s="35" t="s">
        <v>2997</v>
      </c>
      <c r="G686" s="35" t="s">
        <v>2988</v>
      </c>
      <c r="O686" s="34" t="s">
        <v>4007</v>
      </c>
    </row>
    <row r="687" spans="1:15" ht="15" hidden="1" customHeight="1">
      <c r="A687" s="34" t="s">
        <v>75</v>
      </c>
      <c r="B687" s="34" t="s">
        <v>4050</v>
      </c>
      <c r="C687" s="34" t="s">
        <v>711</v>
      </c>
      <c r="D687" s="38">
        <v>1</v>
      </c>
      <c r="E687" s="38">
        <v>1.4</v>
      </c>
      <c r="F687" s="35" t="s">
        <v>2988</v>
      </c>
      <c r="G687" s="35" t="s">
        <v>2988</v>
      </c>
      <c r="H687" s="35" t="s">
        <v>107</v>
      </c>
      <c r="J687" s="35" t="s">
        <v>4012</v>
      </c>
      <c r="O687" s="34" t="s">
        <v>2995</v>
      </c>
    </row>
    <row r="688" spans="1:15" ht="15" hidden="1" customHeight="1">
      <c r="A688" s="34" t="s">
        <v>75</v>
      </c>
      <c r="B688" s="34" t="s">
        <v>4051</v>
      </c>
      <c r="C688" s="34" t="s">
        <v>524</v>
      </c>
      <c r="D688" s="35">
        <v>4</v>
      </c>
      <c r="E688" s="35">
        <v>4.2</v>
      </c>
      <c r="F688" s="35" t="s">
        <v>3039</v>
      </c>
      <c r="G688" s="35" t="s">
        <v>2988</v>
      </c>
      <c r="O688" s="34" t="s">
        <v>3763</v>
      </c>
    </row>
    <row r="689" spans="1:15" ht="15" hidden="1" customHeight="1">
      <c r="A689" s="34" t="s">
        <v>75</v>
      </c>
      <c r="B689" s="34" t="s">
        <v>4052</v>
      </c>
      <c r="C689" s="34" t="s">
        <v>524</v>
      </c>
      <c r="D689" s="38">
        <v>2.8</v>
      </c>
      <c r="E689" s="38">
        <v>3.4</v>
      </c>
      <c r="F689" s="38">
        <v>3.3</v>
      </c>
      <c r="G689" s="35">
        <v>3.2</v>
      </c>
      <c r="H689" s="35" t="s">
        <v>2997</v>
      </c>
      <c r="J689" s="35" t="s">
        <v>4053</v>
      </c>
      <c r="K689" s="57"/>
      <c r="O689" s="34" t="s">
        <v>4054</v>
      </c>
    </row>
    <row r="690" spans="1:15" ht="15" hidden="1" customHeight="1">
      <c r="A690" s="34" t="s">
        <v>75</v>
      </c>
      <c r="B690" s="34" t="s">
        <v>4055</v>
      </c>
      <c r="C690" s="34" t="s">
        <v>524</v>
      </c>
      <c r="D690" s="38" t="s">
        <v>107</v>
      </c>
      <c r="E690" s="38" t="s">
        <v>107</v>
      </c>
      <c r="F690" s="38" t="s">
        <v>107</v>
      </c>
      <c r="G690" s="35">
        <v>1.4</v>
      </c>
      <c r="H690" s="35">
        <v>1.4</v>
      </c>
      <c r="K690" s="36" t="s">
        <v>2126</v>
      </c>
    </row>
    <row r="691" spans="1:15" ht="15" hidden="1" customHeight="1">
      <c r="A691" s="34" t="s">
        <v>75</v>
      </c>
      <c r="B691" s="34" t="s">
        <v>4056</v>
      </c>
      <c r="C691" s="34" t="s">
        <v>711</v>
      </c>
      <c r="D691" s="35">
        <v>1.4</v>
      </c>
      <c r="E691" s="35">
        <v>1.6</v>
      </c>
      <c r="F691" s="35" t="s">
        <v>2988</v>
      </c>
      <c r="G691" s="35" t="s">
        <v>2988</v>
      </c>
      <c r="O691" s="34" t="s">
        <v>2995</v>
      </c>
    </row>
    <row r="692" spans="1:15" ht="15" hidden="1" customHeight="1">
      <c r="A692" s="34" t="s">
        <v>75</v>
      </c>
      <c r="B692" s="34" t="s">
        <v>4057</v>
      </c>
      <c r="C692" s="34" t="s">
        <v>711</v>
      </c>
      <c r="D692" s="35">
        <v>3.9</v>
      </c>
      <c r="E692" s="35">
        <v>4</v>
      </c>
      <c r="F692" s="35">
        <v>4.4000000000000004</v>
      </c>
      <c r="G692" s="35">
        <v>4.5</v>
      </c>
      <c r="H692" s="35">
        <v>4.7</v>
      </c>
      <c r="J692" s="35" t="s">
        <v>3942</v>
      </c>
      <c r="L692" s="34" t="s">
        <v>3942</v>
      </c>
      <c r="O692" s="34" t="s">
        <v>2995</v>
      </c>
    </row>
    <row r="693" spans="1:15" ht="15" hidden="1" customHeight="1">
      <c r="A693" s="34" t="s">
        <v>75</v>
      </c>
      <c r="B693" s="34" t="s">
        <v>4058</v>
      </c>
      <c r="C693" s="34" t="s">
        <v>711</v>
      </c>
      <c r="D693" s="38">
        <v>3.7</v>
      </c>
      <c r="E693" s="38">
        <v>3.7</v>
      </c>
      <c r="F693" s="38">
        <v>4.0999999999999996</v>
      </c>
      <c r="G693" s="35">
        <v>4.8</v>
      </c>
      <c r="H693" s="35">
        <v>5.0999999999999996</v>
      </c>
      <c r="K693" s="57"/>
      <c r="O693" s="34" t="s">
        <v>2995</v>
      </c>
    </row>
    <row r="694" spans="1:15" ht="15" hidden="1" customHeight="1">
      <c r="A694" s="34" t="s">
        <v>75</v>
      </c>
      <c r="B694" s="34" t="s">
        <v>4059</v>
      </c>
      <c r="C694" s="34" t="s">
        <v>711</v>
      </c>
      <c r="D694" s="38">
        <v>3.5</v>
      </c>
      <c r="E694" s="38">
        <v>3.1</v>
      </c>
      <c r="F694" s="38">
        <v>3.2</v>
      </c>
      <c r="G694" s="35" t="s">
        <v>2988</v>
      </c>
      <c r="K694" s="57"/>
      <c r="O694" s="34" t="s">
        <v>2995</v>
      </c>
    </row>
    <row r="695" spans="1:15" ht="15" hidden="1" customHeight="1">
      <c r="A695" s="34" t="s">
        <v>75</v>
      </c>
      <c r="B695" s="34" t="s">
        <v>4060</v>
      </c>
      <c r="C695" s="34" t="s">
        <v>711</v>
      </c>
      <c r="D695" s="38">
        <v>2.7</v>
      </c>
      <c r="E695" s="38">
        <v>3</v>
      </c>
      <c r="F695" s="38">
        <v>3.1</v>
      </c>
      <c r="G695" s="35">
        <v>3</v>
      </c>
      <c r="H695" s="35">
        <v>3</v>
      </c>
      <c r="K695" s="57"/>
      <c r="O695" s="34" t="s">
        <v>2995</v>
      </c>
    </row>
    <row r="696" spans="1:15" ht="15" hidden="1" customHeight="1">
      <c r="A696" s="34" t="s">
        <v>75</v>
      </c>
      <c r="B696" s="34" t="s">
        <v>4061</v>
      </c>
      <c r="C696" s="34" t="s">
        <v>671</v>
      </c>
      <c r="D696" s="35">
        <v>7.5</v>
      </c>
      <c r="E696" s="35">
        <v>8.1999999999999993</v>
      </c>
      <c r="F696" s="35">
        <v>8.5</v>
      </c>
      <c r="G696" s="35">
        <v>8.9</v>
      </c>
      <c r="H696" s="35">
        <v>9</v>
      </c>
      <c r="I696" s="35" t="s">
        <v>3004</v>
      </c>
      <c r="K696" s="34" t="s">
        <v>904</v>
      </c>
      <c r="M696" s="34" t="s">
        <v>4062</v>
      </c>
      <c r="N696" s="34" t="s">
        <v>904</v>
      </c>
    </row>
    <row r="697" spans="1:15" ht="15" hidden="1" customHeight="1">
      <c r="A697" s="34" t="s">
        <v>75</v>
      </c>
      <c r="B697" s="34" t="s">
        <v>4063</v>
      </c>
      <c r="C697" s="34" t="s">
        <v>711</v>
      </c>
      <c r="D697" s="35">
        <v>2.7</v>
      </c>
      <c r="E697" s="35">
        <v>2.8</v>
      </c>
      <c r="F697" s="35" t="s">
        <v>3039</v>
      </c>
      <c r="G697" s="35" t="s">
        <v>2988</v>
      </c>
      <c r="H697" s="35">
        <v>1.3</v>
      </c>
      <c r="O697" s="34" t="s">
        <v>4064</v>
      </c>
    </row>
    <row r="698" spans="1:15" ht="15" hidden="1" customHeight="1">
      <c r="A698" s="34" t="s">
        <v>75</v>
      </c>
      <c r="B698" s="34" t="s">
        <v>4065</v>
      </c>
      <c r="C698" s="34" t="s">
        <v>711</v>
      </c>
      <c r="D698" s="38">
        <v>1.9</v>
      </c>
      <c r="E698" s="35" t="s">
        <v>3039</v>
      </c>
      <c r="F698" s="35" t="s">
        <v>2988</v>
      </c>
      <c r="G698" s="35" t="s">
        <v>107</v>
      </c>
      <c r="H698" s="35" t="s">
        <v>107</v>
      </c>
      <c r="L698" s="36" t="s">
        <v>4066</v>
      </c>
      <c r="O698" s="34" t="s">
        <v>4067</v>
      </c>
    </row>
    <row r="699" spans="1:15" ht="15" hidden="1" customHeight="1">
      <c r="A699" s="34" t="s">
        <v>75</v>
      </c>
      <c r="B699" s="34" t="s">
        <v>4068</v>
      </c>
      <c r="C699" s="34" t="s">
        <v>711</v>
      </c>
      <c r="D699" s="35" t="s">
        <v>107</v>
      </c>
      <c r="E699" s="35" t="s">
        <v>107</v>
      </c>
      <c r="F699" s="35" t="s">
        <v>107</v>
      </c>
      <c r="G699" s="35">
        <v>1.4</v>
      </c>
      <c r="H699" s="35">
        <v>2.4</v>
      </c>
    </row>
    <row r="700" spans="1:15" ht="15" hidden="1" customHeight="1">
      <c r="A700" s="34" t="s">
        <v>75</v>
      </c>
      <c r="B700" s="34" t="s">
        <v>4069</v>
      </c>
      <c r="C700" s="34" t="s">
        <v>711</v>
      </c>
      <c r="D700" s="35" t="s">
        <v>107</v>
      </c>
      <c r="E700" s="35" t="s">
        <v>107</v>
      </c>
      <c r="F700" s="35" t="s">
        <v>107</v>
      </c>
      <c r="G700" s="35">
        <v>1.3</v>
      </c>
      <c r="H700" s="35" t="s">
        <v>2997</v>
      </c>
      <c r="J700" s="35" t="s">
        <v>3560</v>
      </c>
      <c r="L700" s="36" t="s">
        <v>3081</v>
      </c>
    </row>
    <row r="701" spans="1:15" ht="15" hidden="1" customHeight="1">
      <c r="A701" s="34" t="s">
        <v>75</v>
      </c>
      <c r="B701" s="34" t="s">
        <v>4070</v>
      </c>
      <c r="C701" s="34" t="s">
        <v>711</v>
      </c>
      <c r="D701" s="35" t="s">
        <v>107</v>
      </c>
      <c r="E701" s="35" t="s">
        <v>107</v>
      </c>
      <c r="F701" s="35" t="s">
        <v>107</v>
      </c>
      <c r="G701" s="35">
        <v>2.2999999999999998</v>
      </c>
      <c r="H701" s="35">
        <v>2.2999999999999998</v>
      </c>
      <c r="L701" s="36" t="s">
        <v>3081</v>
      </c>
    </row>
    <row r="702" spans="1:15" ht="15" hidden="1" customHeight="1">
      <c r="A702" s="34" t="s">
        <v>75</v>
      </c>
      <c r="B702" s="34" t="s">
        <v>4071</v>
      </c>
      <c r="C702" s="34" t="s">
        <v>711</v>
      </c>
      <c r="D702" s="35" t="s">
        <v>107</v>
      </c>
      <c r="E702" s="35" t="s">
        <v>107</v>
      </c>
      <c r="F702" s="35" t="s">
        <v>107</v>
      </c>
      <c r="G702" s="35">
        <v>1.4</v>
      </c>
      <c r="H702" s="35">
        <v>1.3</v>
      </c>
    </row>
    <row r="703" spans="1:15" ht="15" hidden="1" customHeight="1">
      <c r="A703" s="34" t="s">
        <v>75</v>
      </c>
      <c r="B703" s="34" t="s">
        <v>4072</v>
      </c>
      <c r="C703" s="34" t="s">
        <v>711</v>
      </c>
      <c r="D703" s="35" t="s">
        <v>107</v>
      </c>
      <c r="E703" s="35" t="s">
        <v>107</v>
      </c>
      <c r="F703" s="35" t="s">
        <v>107</v>
      </c>
      <c r="G703" s="35">
        <v>1.2</v>
      </c>
      <c r="H703" s="35">
        <v>2.5</v>
      </c>
      <c r="I703" s="35" t="s">
        <v>2126</v>
      </c>
    </row>
    <row r="704" spans="1:15" ht="15" hidden="1" customHeight="1">
      <c r="A704" s="34" t="s">
        <v>75</v>
      </c>
      <c r="B704" s="34" t="s">
        <v>4073</v>
      </c>
      <c r="C704" s="34" t="s">
        <v>711</v>
      </c>
      <c r="D704" s="35" t="s">
        <v>107</v>
      </c>
      <c r="E704" s="35" t="s">
        <v>107</v>
      </c>
      <c r="F704" s="35" t="s">
        <v>107</v>
      </c>
      <c r="G704" s="35">
        <v>1</v>
      </c>
      <c r="H704" s="35">
        <v>1.5</v>
      </c>
    </row>
    <row r="705" spans="1:15" ht="15" hidden="1" customHeight="1">
      <c r="A705" s="34" t="s">
        <v>75</v>
      </c>
      <c r="B705" s="34" t="s">
        <v>4074</v>
      </c>
      <c r="C705" s="34" t="s">
        <v>711</v>
      </c>
      <c r="D705" s="35" t="s">
        <v>107</v>
      </c>
      <c r="E705" s="35" t="s">
        <v>107</v>
      </c>
      <c r="F705" s="35" t="s">
        <v>107</v>
      </c>
      <c r="G705" s="35">
        <v>1.3</v>
      </c>
      <c r="H705" s="35">
        <v>1</v>
      </c>
      <c r="J705" s="35" t="s">
        <v>4075</v>
      </c>
    </row>
    <row r="706" spans="1:15" ht="15" hidden="1" customHeight="1">
      <c r="A706" s="34" t="s">
        <v>75</v>
      </c>
      <c r="B706" s="34" t="s">
        <v>4076</v>
      </c>
      <c r="C706" s="34" t="s">
        <v>711</v>
      </c>
      <c r="D706" s="35" t="s">
        <v>107</v>
      </c>
      <c r="E706" s="35" t="s">
        <v>107</v>
      </c>
      <c r="F706" s="35" t="s">
        <v>107</v>
      </c>
      <c r="G706" s="35">
        <v>1.3</v>
      </c>
      <c r="H706" s="35">
        <v>1.5</v>
      </c>
    </row>
    <row r="707" spans="1:15" ht="15" hidden="1" customHeight="1">
      <c r="A707" s="34" t="s">
        <v>75</v>
      </c>
      <c r="B707" s="34" t="s">
        <v>4077</v>
      </c>
      <c r="C707" s="34" t="s">
        <v>711</v>
      </c>
      <c r="D707" s="35" t="s">
        <v>107</v>
      </c>
      <c r="E707" s="35" t="s">
        <v>107</v>
      </c>
      <c r="F707" s="35" t="s">
        <v>107</v>
      </c>
      <c r="G707" s="35">
        <v>1.3</v>
      </c>
      <c r="H707" s="35">
        <v>1.4</v>
      </c>
    </row>
    <row r="708" spans="1:15" ht="15" hidden="1" customHeight="1">
      <c r="A708" s="34" t="s">
        <v>75</v>
      </c>
      <c r="B708" s="34" t="s">
        <v>4078</v>
      </c>
      <c r="C708" s="34" t="s">
        <v>408</v>
      </c>
      <c r="D708" s="35">
        <v>1.3</v>
      </c>
      <c r="E708" s="35">
        <v>1.6</v>
      </c>
      <c r="F708" s="35">
        <v>2.2000000000000002</v>
      </c>
      <c r="G708" s="35">
        <v>1.9</v>
      </c>
      <c r="H708" s="35">
        <v>2</v>
      </c>
      <c r="I708" s="35" t="s">
        <v>2126</v>
      </c>
      <c r="M708" s="34" t="s">
        <v>904</v>
      </c>
      <c r="O708" s="34" t="s">
        <v>2995</v>
      </c>
    </row>
    <row r="709" spans="1:15" ht="15" hidden="1" customHeight="1">
      <c r="A709" s="34" t="s">
        <v>75</v>
      </c>
      <c r="B709" s="34" t="s">
        <v>4079</v>
      </c>
      <c r="C709" s="34" t="s">
        <v>408</v>
      </c>
      <c r="D709" s="38">
        <v>1.2</v>
      </c>
      <c r="E709" s="35" t="s">
        <v>3039</v>
      </c>
      <c r="F709" s="35" t="s">
        <v>2988</v>
      </c>
      <c r="G709" s="35" t="s">
        <v>2997</v>
      </c>
      <c r="H709" s="35" t="s">
        <v>107</v>
      </c>
      <c r="L709" s="36" t="s">
        <v>4080</v>
      </c>
      <c r="O709" s="34" t="s">
        <v>4081</v>
      </c>
    </row>
    <row r="710" spans="1:15" ht="15" hidden="1" customHeight="1">
      <c r="A710" s="34" t="s">
        <v>75</v>
      </c>
      <c r="B710" s="34" t="s">
        <v>4082</v>
      </c>
      <c r="C710" s="34" t="s">
        <v>711</v>
      </c>
      <c r="D710" s="35" t="s">
        <v>107</v>
      </c>
      <c r="E710" s="35" t="s">
        <v>107</v>
      </c>
      <c r="F710" s="35" t="s">
        <v>107</v>
      </c>
      <c r="G710" s="35">
        <v>1.6</v>
      </c>
      <c r="H710" s="35">
        <v>2.4</v>
      </c>
    </row>
    <row r="711" spans="1:15" ht="15" hidden="1" customHeight="1">
      <c r="A711" s="34" t="s">
        <v>75</v>
      </c>
      <c r="B711" s="34" t="s">
        <v>4083</v>
      </c>
      <c r="C711" s="34" t="s">
        <v>711</v>
      </c>
      <c r="D711" s="35" t="s">
        <v>107</v>
      </c>
      <c r="E711" s="35" t="s">
        <v>107</v>
      </c>
      <c r="F711" s="35" t="s">
        <v>107</v>
      </c>
      <c r="G711" s="35">
        <v>1.2</v>
      </c>
      <c r="H711" s="35">
        <v>1.4</v>
      </c>
    </row>
    <row r="712" spans="1:15" ht="15" hidden="1" customHeight="1">
      <c r="A712" s="34" t="s">
        <v>75</v>
      </c>
      <c r="B712" s="34" t="s">
        <v>4084</v>
      </c>
      <c r="C712" s="34" t="s">
        <v>711</v>
      </c>
      <c r="D712" s="35">
        <v>1.7</v>
      </c>
      <c r="E712" s="35">
        <v>1.6</v>
      </c>
      <c r="F712" s="35" t="s">
        <v>3039</v>
      </c>
      <c r="G712" s="35" t="s">
        <v>107</v>
      </c>
      <c r="H712" s="35" t="s">
        <v>107</v>
      </c>
      <c r="J712" s="35" t="s">
        <v>3901</v>
      </c>
      <c r="L712" s="34" t="s">
        <v>3901</v>
      </c>
      <c r="O712" s="34" t="s">
        <v>4064</v>
      </c>
    </row>
    <row r="713" spans="1:15" ht="15" hidden="1" customHeight="1">
      <c r="A713" s="34" t="s">
        <v>75</v>
      </c>
      <c r="B713" s="34" t="s">
        <v>4085</v>
      </c>
      <c r="C713" s="34" t="s">
        <v>711</v>
      </c>
      <c r="D713" s="35" t="s">
        <v>107</v>
      </c>
      <c r="E713" s="35">
        <v>1.4</v>
      </c>
      <c r="F713" s="35">
        <v>1.7</v>
      </c>
      <c r="G713" s="35">
        <v>3.2</v>
      </c>
      <c r="H713" s="35">
        <v>4.2</v>
      </c>
      <c r="N713" s="34" t="s">
        <v>4086</v>
      </c>
    </row>
    <row r="714" spans="1:15" ht="15" hidden="1" customHeight="1">
      <c r="A714" s="34" t="s">
        <v>75</v>
      </c>
      <c r="B714" s="34" t="s">
        <v>4087</v>
      </c>
      <c r="C714" s="34" t="s">
        <v>541</v>
      </c>
      <c r="D714" s="35">
        <v>7</v>
      </c>
      <c r="E714" s="35">
        <v>8.4</v>
      </c>
      <c r="F714" s="35" t="s">
        <v>2997</v>
      </c>
      <c r="G714" s="35" t="s">
        <v>2997</v>
      </c>
      <c r="H714" s="35" t="s">
        <v>2997</v>
      </c>
      <c r="L714" s="34" t="s">
        <v>3227</v>
      </c>
      <c r="M714" s="34" t="s">
        <v>919</v>
      </c>
      <c r="N714" s="34" t="s">
        <v>904</v>
      </c>
      <c r="O714" s="34" t="s">
        <v>4088</v>
      </c>
    </row>
    <row r="715" spans="1:15" ht="15" hidden="1" customHeight="1">
      <c r="A715" s="34" t="s">
        <v>75</v>
      </c>
      <c r="B715" s="34" t="s">
        <v>4089</v>
      </c>
      <c r="C715" s="34" t="s">
        <v>711</v>
      </c>
      <c r="D715" s="35" t="s">
        <v>107</v>
      </c>
      <c r="E715" s="35">
        <v>2.2999999999999998</v>
      </c>
      <c r="F715" s="35" t="s">
        <v>2988</v>
      </c>
      <c r="G715" s="35" t="s">
        <v>2988</v>
      </c>
    </row>
    <row r="716" spans="1:15" ht="15" hidden="1" customHeight="1">
      <c r="A716" s="34" t="s">
        <v>75</v>
      </c>
      <c r="B716" s="34" t="s">
        <v>4090</v>
      </c>
      <c r="C716" s="37" t="s">
        <v>558</v>
      </c>
      <c r="D716" s="35" t="s">
        <v>107</v>
      </c>
      <c r="E716" s="35">
        <v>1</v>
      </c>
      <c r="F716" s="35" t="s">
        <v>3039</v>
      </c>
      <c r="G716" s="35" t="s">
        <v>2988</v>
      </c>
      <c r="O716" s="34" t="s">
        <v>4091</v>
      </c>
    </row>
    <row r="717" spans="1:15" ht="15" hidden="1" customHeight="1">
      <c r="A717" s="34" t="s">
        <v>75</v>
      </c>
      <c r="B717" s="34" t="s">
        <v>4092</v>
      </c>
      <c r="C717" s="34" t="s">
        <v>750</v>
      </c>
      <c r="D717" s="35" t="s">
        <v>107</v>
      </c>
      <c r="E717" s="35">
        <v>1.2</v>
      </c>
      <c r="F717" s="35">
        <v>2.1</v>
      </c>
      <c r="G717" s="35">
        <v>3.2</v>
      </c>
      <c r="H717" s="35">
        <v>3.8</v>
      </c>
      <c r="I717" s="35" t="s">
        <v>1967</v>
      </c>
      <c r="J717" s="35" t="s">
        <v>4093</v>
      </c>
      <c r="K717" s="34" t="s">
        <v>4094</v>
      </c>
      <c r="L717" s="34" t="s">
        <v>4095</v>
      </c>
      <c r="M717" s="36" t="s">
        <v>561</v>
      </c>
      <c r="N717" s="34" t="s">
        <v>1967</v>
      </c>
    </row>
    <row r="718" spans="1:15" ht="15" hidden="1" customHeight="1">
      <c r="A718" s="34" t="s">
        <v>75</v>
      </c>
      <c r="B718" s="34" t="s">
        <v>4096</v>
      </c>
      <c r="C718" s="34" t="s">
        <v>406</v>
      </c>
      <c r="D718" s="35" t="s">
        <v>107</v>
      </c>
      <c r="E718" s="35">
        <v>6.4</v>
      </c>
      <c r="F718" s="35" t="s">
        <v>2997</v>
      </c>
      <c r="G718" s="35" t="s">
        <v>2988</v>
      </c>
      <c r="N718" s="34" t="s">
        <v>904</v>
      </c>
      <c r="O718" s="36" t="s">
        <v>4097</v>
      </c>
    </row>
    <row r="719" spans="1:15" ht="15" hidden="1" customHeight="1">
      <c r="A719" s="34" t="s">
        <v>75</v>
      </c>
      <c r="B719" s="34" t="s">
        <v>4098</v>
      </c>
      <c r="C719" s="34" t="s">
        <v>711</v>
      </c>
      <c r="D719" s="35" t="s">
        <v>107</v>
      </c>
      <c r="E719" s="35">
        <v>1.2</v>
      </c>
      <c r="F719" s="35">
        <v>1.5</v>
      </c>
      <c r="G719" s="35" t="s">
        <v>107</v>
      </c>
      <c r="H719" s="35" t="s">
        <v>107</v>
      </c>
      <c r="L719" s="34" t="s">
        <v>3901</v>
      </c>
    </row>
    <row r="720" spans="1:15" ht="15" hidden="1" customHeight="1">
      <c r="A720" s="34" t="s">
        <v>75</v>
      </c>
      <c r="B720" s="34" t="s">
        <v>4099</v>
      </c>
      <c r="C720" s="34" t="s">
        <v>711</v>
      </c>
      <c r="D720" s="35" t="s">
        <v>107</v>
      </c>
      <c r="E720" s="35" t="s">
        <v>107</v>
      </c>
      <c r="F720" s="35">
        <v>1.2</v>
      </c>
      <c r="G720" s="35" t="s">
        <v>2988</v>
      </c>
      <c r="M720" s="36" t="s">
        <v>2126</v>
      </c>
    </row>
    <row r="721" spans="1:12" ht="15" hidden="1" customHeight="1">
      <c r="A721" s="34" t="s">
        <v>75</v>
      </c>
      <c r="B721" s="34" t="s">
        <v>4100</v>
      </c>
      <c r="C721" s="34" t="s">
        <v>711</v>
      </c>
      <c r="D721" s="35" t="s">
        <v>107</v>
      </c>
      <c r="E721" s="35" t="s">
        <v>107</v>
      </c>
      <c r="F721" s="35" t="s">
        <v>107</v>
      </c>
      <c r="G721" s="35">
        <v>1.7</v>
      </c>
      <c r="H721" s="35">
        <v>1.8</v>
      </c>
    </row>
    <row r="722" spans="1:12" ht="15" hidden="1" customHeight="1">
      <c r="A722" s="34" t="s">
        <v>75</v>
      </c>
      <c r="B722" s="34" t="s">
        <v>4101</v>
      </c>
      <c r="C722" s="34" t="s">
        <v>711</v>
      </c>
      <c r="D722" s="35" t="s">
        <v>107</v>
      </c>
      <c r="E722" s="35" t="s">
        <v>107</v>
      </c>
      <c r="F722" s="35" t="s">
        <v>107</v>
      </c>
      <c r="G722" s="35">
        <v>1.4</v>
      </c>
      <c r="H722" s="35">
        <v>1.9</v>
      </c>
      <c r="I722" s="35" t="s">
        <v>1967</v>
      </c>
    </row>
    <row r="723" spans="1:12" ht="15" hidden="1" customHeight="1">
      <c r="A723" s="34" t="s">
        <v>75</v>
      </c>
      <c r="B723" s="34" t="s">
        <v>4102</v>
      </c>
      <c r="C723" s="34" t="s">
        <v>711</v>
      </c>
      <c r="D723" s="35" t="s">
        <v>107</v>
      </c>
      <c r="E723" s="35" t="s">
        <v>107</v>
      </c>
      <c r="F723" s="35" t="s">
        <v>107</v>
      </c>
      <c r="G723" s="35">
        <v>1</v>
      </c>
      <c r="H723" s="35">
        <v>1.2</v>
      </c>
    </row>
    <row r="724" spans="1:12" ht="15" hidden="1" customHeight="1">
      <c r="A724" s="34" t="s">
        <v>75</v>
      </c>
      <c r="B724" s="34" t="s">
        <v>4103</v>
      </c>
      <c r="C724" s="34" t="s">
        <v>711</v>
      </c>
      <c r="D724" s="35" t="s">
        <v>107</v>
      </c>
      <c r="E724" s="35" t="s">
        <v>107</v>
      </c>
      <c r="F724" s="35" t="s">
        <v>107</v>
      </c>
      <c r="G724" s="35">
        <v>1.3</v>
      </c>
      <c r="H724" s="35">
        <v>0.9</v>
      </c>
      <c r="J724" s="35" t="s">
        <v>3081</v>
      </c>
      <c r="L724" s="36" t="s">
        <v>3081</v>
      </c>
    </row>
    <row r="725" spans="1:12" ht="15" hidden="1" customHeight="1">
      <c r="A725" s="34" t="s">
        <v>75</v>
      </c>
      <c r="B725" s="34" t="s">
        <v>4104</v>
      </c>
      <c r="C725" s="34" t="s">
        <v>408</v>
      </c>
      <c r="D725" s="35" t="s">
        <v>107</v>
      </c>
      <c r="E725" s="35" t="s">
        <v>107</v>
      </c>
      <c r="F725" s="35">
        <v>1.2</v>
      </c>
      <c r="G725" s="35">
        <v>2.5</v>
      </c>
    </row>
    <row r="726" spans="1:12" ht="15" hidden="1" customHeight="1">
      <c r="A726" s="34" t="s">
        <v>75</v>
      </c>
      <c r="B726" s="34" t="s">
        <v>4105</v>
      </c>
      <c r="C726" s="34" t="s">
        <v>408</v>
      </c>
      <c r="D726" s="35" t="s">
        <v>107</v>
      </c>
      <c r="E726" s="35" t="s">
        <v>107</v>
      </c>
      <c r="F726" s="35">
        <v>1</v>
      </c>
      <c r="G726" s="35" t="s">
        <v>2988</v>
      </c>
    </row>
    <row r="727" spans="1:12" ht="15" hidden="1" customHeight="1">
      <c r="A727" s="34" t="s">
        <v>75</v>
      </c>
      <c r="B727" s="34" t="s">
        <v>4106</v>
      </c>
      <c r="C727" s="34" t="s">
        <v>711</v>
      </c>
      <c r="D727" s="35" t="s">
        <v>107</v>
      </c>
      <c r="E727" s="35" t="s">
        <v>107</v>
      </c>
      <c r="F727" s="35" t="s">
        <v>107</v>
      </c>
      <c r="G727" s="35">
        <v>2.2999999999999998</v>
      </c>
      <c r="H727" s="35">
        <v>3.2</v>
      </c>
      <c r="I727" s="35" t="s">
        <v>562</v>
      </c>
    </row>
    <row r="728" spans="1:12" ht="15" hidden="1" customHeight="1">
      <c r="A728" s="34" t="s">
        <v>75</v>
      </c>
      <c r="B728" s="34" t="s">
        <v>4107</v>
      </c>
      <c r="C728" s="34" t="s">
        <v>711</v>
      </c>
      <c r="D728" s="35" t="s">
        <v>107</v>
      </c>
      <c r="E728" s="35" t="s">
        <v>107</v>
      </c>
      <c r="F728" s="35" t="s">
        <v>107</v>
      </c>
      <c r="G728" s="35">
        <v>1.2</v>
      </c>
      <c r="H728" s="35">
        <v>1.4</v>
      </c>
    </row>
    <row r="729" spans="1:12" ht="15" hidden="1" customHeight="1">
      <c r="A729" s="34" t="s">
        <v>75</v>
      </c>
      <c r="B729" s="34" t="s">
        <v>4108</v>
      </c>
      <c r="C729" s="34" t="s">
        <v>711</v>
      </c>
      <c r="D729" s="35" t="s">
        <v>107</v>
      </c>
      <c r="E729" s="35" t="s">
        <v>107</v>
      </c>
      <c r="F729" s="35" t="s">
        <v>107</v>
      </c>
      <c r="G729" s="35">
        <v>2.2000000000000002</v>
      </c>
      <c r="H729" s="35">
        <v>2.5</v>
      </c>
    </row>
    <row r="730" spans="1:12" ht="15" hidden="1" customHeight="1">
      <c r="A730" s="34" t="s">
        <v>75</v>
      </c>
      <c r="B730" s="34" t="s">
        <v>4109</v>
      </c>
      <c r="C730" s="34" t="s">
        <v>711</v>
      </c>
      <c r="D730" s="35" t="s">
        <v>107</v>
      </c>
      <c r="E730" s="35" t="s">
        <v>107</v>
      </c>
      <c r="F730" s="35" t="s">
        <v>107</v>
      </c>
      <c r="G730" s="35">
        <v>1.3</v>
      </c>
      <c r="H730" s="35">
        <v>2</v>
      </c>
    </row>
    <row r="731" spans="1:12" ht="15" hidden="1" customHeight="1">
      <c r="A731" s="34" t="s">
        <v>75</v>
      </c>
      <c r="B731" s="34" t="s">
        <v>4110</v>
      </c>
      <c r="C731" s="34" t="s">
        <v>711</v>
      </c>
      <c r="D731" s="35" t="s">
        <v>107</v>
      </c>
      <c r="E731" s="35" t="s">
        <v>107</v>
      </c>
      <c r="F731" s="35" t="s">
        <v>107</v>
      </c>
      <c r="G731" s="35">
        <v>1.2</v>
      </c>
      <c r="H731" s="35">
        <v>1.4</v>
      </c>
    </row>
    <row r="732" spans="1:12" ht="15" hidden="1" customHeight="1">
      <c r="A732" s="34" t="s">
        <v>75</v>
      </c>
      <c r="B732" s="34" t="s">
        <v>4111</v>
      </c>
      <c r="C732" s="34" t="s">
        <v>711</v>
      </c>
      <c r="D732" s="35" t="s">
        <v>107</v>
      </c>
      <c r="E732" s="35" t="s">
        <v>107</v>
      </c>
      <c r="F732" s="35" t="s">
        <v>107</v>
      </c>
      <c r="G732" s="35">
        <v>1.3</v>
      </c>
      <c r="H732" s="35">
        <v>2.1</v>
      </c>
    </row>
    <row r="733" spans="1:12" ht="15" hidden="1" customHeight="1">
      <c r="A733" s="34" t="s">
        <v>75</v>
      </c>
      <c r="B733" s="34" t="s">
        <v>4112</v>
      </c>
      <c r="C733" s="34" t="s">
        <v>711</v>
      </c>
      <c r="D733" s="35" t="s">
        <v>107</v>
      </c>
      <c r="E733" s="35" t="s">
        <v>107</v>
      </c>
      <c r="F733" s="35" t="s">
        <v>107</v>
      </c>
      <c r="G733" s="35">
        <v>1.4</v>
      </c>
      <c r="H733" s="35" t="s">
        <v>107</v>
      </c>
      <c r="J733" s="35" t="s">
        <v>4012</v>
      </c>
    </row>
    <row r="734" spans="1:12" ht="15" hidden="1" customHeight="1">
      <c r="A734" s="34" t="s">
        <v>75</v>
      </c>
      <c r="B734" s="34" t="s">
        <v>4113</v>
      </c>
      <c r="C734" s="34" t="s">
        <v>711</v>
      </c>
      <c r="D734" s="35" t="s">
        <v>107</v>
      </c>
      <c r="E734" s="35" t="s">
        <v>107</v>
      </c>
      <c r="F734" s="35" t="s">
        <v>107</v>
      </c>
      <c r="G734" s="35">
        <v>1.2</v>
      </c>
      <c r="H734" s="35">
        <v>1.5</v>
      </c>
    </row>
    <row r="735" spans="1:12" ht="15" hidden="1" customHeight="1">
      <c r="A735" s="34" t="s">
        <v>75</v>
      </c>
      <c r="B735" s="34" t="s">
        <v>4114</v>
      </c>
      <c r="C735" s="34" t="s">
        <v>711</v>
      </c>
      <c r="D735" s="35" t="s">
        <v>107</v>
      </c>
      <c r="E735" s="35" t="s">
        <v>107</v>
      </c>
      <c r="F735" s="35" t="s">
        <v>107</v>
      </c>
      <c r="G735" s="35">
        <v>1.4</v>
      </c>
      <c r="H735" s="35">
        <v>2.1</v>
      </c>
    </row>
    <row r="736" spans="1:12" ht="15" hidden="1" customHeight="1">
      <c r="A736" s="34" t="s">
        <v>75</v>
      </c>
      <c r="B736" s="34" t="s">
        <v>4115</v>
      </c>
      <c r="C736" s="34" t="s">
        <v>711</v>
      </c>
      <c r="D736" s="35" t="s">
        <v>107</v>
      </c>
      <c r="E736" s="35" t="s">
        <v>107</v>
      </c>
      <c r="F736" s="35" t="s">
        <v>107</v>
      </c>
      <c r="G736" s="35">
        <v>1.4</v>
      </c>
      <c r="H736" s="35">
        <v>1.8</v>
      </c>
    </row>
    <row r="737" spans="1:12" ht="15" hidden="1" customHeight="1">
      <c r="A737" s="34" t="s">
        <v>75</v>
      </c>
      <c r="B737" s="34" t="s">
        <v>4116</v>
      </c>
      <c r="C737" s="34" t="s">
        <v>435</v>
      </c>
      <c r="D737" s="38">
        <v>2</v>
      </c>
      <c r="E737" s="38">
        <v>1.7</v>
      </c>
      <c r="F737" s="38">
        <v>1.9</v>
      </c>
      <c r="G737" s="35">
        <v>3.4</v>
      </c>
      <c r="H737" s="35">
        <v>4.5</v>
      </c>
      <c r="I737" s="35" t="s">
        <v>465</v>
      </c>
      <c r="L737" s="36" t="s">
        <v>4117</v>
      </c>
    </row>
    <row r="738" spans="1:12" ht="15" hidden="1" customHeight="1">
      <c r="A738" s="34" t="s">
        <v>75</v>
      </c>
      <c r="B738" s="34" t="s">
        <v>4118</v>
      </c>
      <c r="C738" s="37" t="s">
        <v>558</v>
      </c>
      <c r="D738" s="35" t="s">
        <v>107</v>
      </c>
      <c r="E738" s="35" t="s">
        <v>107</v>
      </c>
      <c r="F738" s="35" t="s">
        <v>107</v>
      </c>
      <c r="G738" s="35">
        <v>1.2</v>
      </c>
      <c r="H738" s="35">
        <v>0.9</v>
      </c>
      <c r="L738" s="34" t="s">
        <v>3081</v>
      </c>
    </row>
    <row r="739" spans="1:12" ht="15" hidden="1" customHeight="1">
      <c r="A739" s="34" t="s">
        <v>75</v>
      </c>
      <c r="B739" s="34" t="s">
        <v>4119</v>
      </c>
      <c r="C739" s="37" t="s">
        <v>558</v>
      </c>
      <c r="D739" s="35" t="s">
        <v>107</v>
      </c>
      <c r="E739" s="35" t="s">
        <v>107</v>
      </c>
      <c r="F739" s="35" t="s">
        <v>107</v>
      </c>
      <c r="G739" s="35">
        <v>1</v>
      </c>
      <c r="H739" s="35">
        <v>0.9</v>
      </c>
      <c r="L739" s="34" t="s">
        <v>3081</v>
      </c>
    </row>
    <row r="740" spans="1:12" ht="15" hidden="1" customHeight="1">
      <c r="A740" s="34" t="s">
        <v>75</v>
      </c>
      <c r="B740" s="34" t="s">
        <v>4120</v>
      </c>
      <c r="C740" s="34" t="s">
        <v>711</v>
      </c>
      <c r="D740" s="35" t="s">
        <v>107</v>
      </c>
      <c r="E740" s="35" t="s">
        <v>107</v>
      </c>
      <c r="F740" s="35" t="s">
        <v>107</v>
      </c>
      <c r="G740" s="35">
        <v>2</v>
      </c>
      <c r="H740" s="35">
        <v>2.6</v>
      </c>
    </row>
    <row r="741" spans="1:12" ht="15" hidden="1" customHeight="1">
      <c r="A741" s="34" t="s">
        <v>75</v>
      </c>
      <c r="B741" s="34" t="s">
        <v>4121</v>
      </c>
      <c r="C741" s="34" t="s">
        <v>711</v>
      </c>
      <c r="D741" s="35" t="s">
        <v>107</v>
      </c>
      <c r="E741" s="35" t="s">
        <v>107</v>
      </c>
      <c r="F741" s="35" t="s">
        <v>107</v>
      </c>
      <c r="G741" s="35">
        <v>1.1000000000000001</v>
      </c>
      <c r="H741" s="35">
        <v>1</v>
      </c>
      <c r="L741" s="34" t="s">
        <v>3081</v>
      </c>
    </row>
    <row r="742" spans="1:12" ht="15" hidden="1" customHeight="1">
      <c r="A742" s="34" t="s">
        <v>75</v>
      </c>
      <c r="B742" s="34" t="s">
        <v>4122</v>
      </c>
      <c r="C742" s="34" t="s">
        <v>711</v>
      </c>
      <c r="D742" s="35" t="s">
        <v>107</v>
      </c>
      <c r="E742" s="35" t="s">
        <v>107</v>
      </c>
      <c r="F742" s="35" t="s">
        <v>107</v>
      </c>
      <c r="G742" s="35">
        <v>2.7</v>
      </c>
      <c r="H742" s="35">
        <v>3.9</v>
      </c>
    </row>
    <row r="743" spans="1:12" ht="15" hidden="1" customHeight="1">
      <c r="A743" s="34" t="s">
        <v>75</v>
      </c>
      <c r="B743" s="34" t="s">
        <v>4123</v>
      </c>
      <c r="C743" s="34" t="s">
        <v>711</v>
      </c>
      <c r="D743" s="35" t="s">
        <v>107</v>
      </c>
      <c r="E743" s="35" t="s">
        <v>107</v>
      </c>
      <c r="F743" s="35" t="s">
        <v>107</v>
      </c>
      <c r="G743" s="35">
        <v>1.8</v>
      </c>
      <c r="H743" s="35">
        <v>1.9</v>
      </c>
      <c r="I743" s="35" t="s">
        <v>919</v>
      </c>
      <c r="K743" s="36" t="s">
        <v>2126</v>
      </c>
    </row>
    <row r="744" spans="1:12" ht="15" hidden="1" customHeight="1">
      <c r="A744" s="34" t="s">
        <v>75</v>
      </c>
      <c r="B744" s="34" t="s">
        <v>4124</v>
      </c>
      <c r="C744" s="34" t="s">
        <v>711</v>
      </c>
      <c r="D744" s="35" t="s">
        <v>107</v>
      </c>
      <c r="E744" s="35" t="s">
        <v>107</v>
      </c>
      <c r="F744" s="35" t="s">
        <v>107</v>
      </c>
      <c r="G744" s="35">
        <v>1</v>
      </c>
      <c r="H744" s="35">
        <v>0.9</v>
      </c>
    </row>
    <row r="745" spans="1:12" ht="15" hidden="1" customHeight="1">
      <c r="A745" s="34" t="s">
        <v>75</v>
      </c>
      <c r="B745" s="34" t="s">
        <v>4125</v>
      </c>
      <c r="C745" s="34" t="s">
        <v>711</v>
      </c>
      <c r="D745" s="35" t="s">
        <v>107</v>
      </c>
      <c r="E745" s="35" t="s">
        <v>107</v>
      </c>
      <c r="F745" s="35" t="s">
        <v>107</v>
      </c>
      <c r="G745" s="35">
        <v>1.8</v>
      </c>
      <c r="H745" s="35">
        <v>1.4</v>
      </c>
    </row>
    <row r="746" spans="1:12" ht="15" hidden="1" customHeight="1">
      <c r="A746" s="34" t="s">
        <v>75</v>
      </c>
      <c r="B746" s="34" t="s">
        <v>4126</v>
      </c>
      <c r="C746" s="34" t="s">
        <v>711</v>
      </c>
      <c r="D746" s="35" t="s">
        <v>107</v>
      </c>
      <c r="E746" s="35" t="s">
        <v>107</v>
      </c>
      <c r="F746" s="35" t="s">
        <v>107</v>
      </c>
      <c r="G746" s="35">
        <v>1.2</v>
      </c>
      <c r="H746" s="35">
        <v>1</v>
      </c>
    </row>
    <row r="747" spans="1:12" ht="15" hidden="1" customHeight="1">
      <c r="A747" s="34" t="s">
        <v>75</v>
      </c>
      <c r="B747" s="34" t="s">
        <v>4127</v>
      </c>
      <c r="C747" s="34" t="s">
        <v>711</v>
      </c>
      <c r="D747" s="35" t="s">
        <v>107</v>
      </c>
      <c r="E747" s="35" t="s">
        <v>107</v>
      </c>
      <c r="F747" s="35" t="s">
        <v>107</v>
      </c>
      <c r="G747" s="35">
        <v>1</v>
      </c>
      <c r="H747" s="35">
        <v>1.4</v>
      </c>
    </row>
    <row r="748" spans="1:12" ht="15" hidden="1" customHeight="1">
      <c r="A748" s="34" t="s">
        <v>75</v>
      </c>
      <c r="B748" s="34" t="s">
        <v>4128</v>
      </c>
      <c r="C748" s="34" t="s">
        <v>711</v>
      </c>
      <c r="D748" s="35" t="s">
        <v>107</v>
      </c>
      <c r="E748" s="35" t="s">
        <v>107</v>
      </c>
      <c r="F748" s="35" t="s">
        <v>107</v>
      </c>
      <c r="G748" s="35">
        <v>1.2</v>
      </c>
      <c r="H748" s="35" t="s">
        <v>107</v>
      </c>
      <c r="J748" s="35" t="s">
        <v>3968</v>
      </c>
    </row>
    <row r="749" spans="1:12" ht="15" hidden="1" customHeight="1">
      <c r="A749" s="34" t="s">
        <v>75</v>
      </c>
      <c r="B749" s="34" t="s">
        <v>4129</v>
      </c>
      <c r="C749" s="34" t="s">
        <v>711</v>
      </c>
      <c r="D749" s="35" t="s">
        <v>107</v>
      </c>
      <c r="E749" s="35" t="s">
        <v>107</v>
      </c>
      <c r="F749" s="35" t="s">
        <v>107</v>
      </c>
      <c r="G749" s="35">
        <v>1</v>
      </c>
      <c r="H749" s="35" t="s">
        <v>107</v>
      </c>
      <c r="J749" s="35" t="s">
        <v>3968</v>
      </c>
      <c r="L749" s="36" t="s">
        <v>3081</v>
      </c>
    </row>
    <row r="750" spans="1:12" ht="15" hidden="1" customHeight="1">
      <c r="A750" s="34" t="s">
        <v>75</v>
      </c>
      <c r="B750" s="34" t="s">
        <v>4130</v>
      </c>
      <c r="C750" s="34" t="s">
        <v>711</v>
      </c>
      <c r="D750" s="35" t="s">
        <v>107</v>
      </c>
      <c r="E750" s="35" t="s">
        <v>107</v>
      </c>
      <c r="F750" s="35" t="s">
        <v>107</v>
      </c>
      <c r="G750" s="35">
        <v>1.3</v>
      </c>
      <c r="H750" s="35" t="s">
        <v>2989</v>
      </c>
    </row>
    <row r="751" spans="1:12" ht="15" hidden="1" customHeight="1">
      <c r="A751" s="34" t="s">
        <v>75</v>
      </c>
      <c r="B751" s="34" t="s">
        <v>4131</v>
      </c>
      <c r="C751" s="34" t="s">
        <v>711</v>
      </c>
      <c r="D751" s="35" t="s">
        <v>107</v>
      </c>
      <c r="E751" s="35" t="s">
        <v>107</v>
      </c>
      <c r="F751" s="35" t="s">
        <v>107</v>
      </c>
      <c r="G751" s="35">
        <v>1.6</v>
      </c>
      <c r="H751" s="35">
        <v>1.5</v>
      </c>
      <c r="J751" s="35" t="s">
        <v>3081</v>
      </c>
    </row>
    <row r="752" spans="1:12" ht="15" hidden="1" customHeight="1">
      <c r="A752" s="34" t="s">
        <v>75</v>
      </c>
      <c r="B752" s="34" t="s">
        <v>4132</v>
      </c>
      <c r="C752" s="34" t="s">
        <v>711</v>
      </c>
      <c r="D752" s="35" t="s">
        <v>107</v>
      </c>
      <c r="E752" s="35" t="s">
        <v>107</v>
      </c>
      <c r="F752" s="35" t="s">
        <v>107</v>
      </c>
      <c r="G752" s="35">
        <v>1.2</v>
      </c>
      <c r="H752" s="35">
        <v>1.3</v>
      </c>
      <c r="I752" s="35" t="s">
        <v>2126</v>
      </c>
    </row>
    <row r="753" spans="1:12" ht="15" hidden="1" customHeight="1">
      <c r="A753" s="34" t="s">
        <v>75</v>
      </c>
      <c r="B753" s="34" t="s">
        <v>4133</v>
      </c>
      <c r="C753" s="34" t="s">
        <v>711</v>
      </c>
      <c r="D753" s="35" t="s">
        <v>107</v>
      </c>
      <c r="E753" s="35" t="s">
        <v>107</v>
      </c>
      <c r="F753" s="35" t="s">
        <v>107</v>
      </c>
      <c r="G753" s="35">
        <v>1.4</v>
      </c>
    </row>
    <row r="754" spans="1:12" ht="15" hidden="1" customHeight="1">
      <c r="A754" s="34" t="s">
        <v>75</v>
      </c>
      <c r="B754" s="34" t="s">
        <v>4134</v>
      </c>
      <c r="C754" s="34" t="s">
        <v>711</v>
      </c>
      <c r="D754" s="35" t="s">
        <v>107</v>
      </c>
      <c r="E754" s="35" t="s">
        <v>107</v>
      </c>
      <c r="F754" s="35" t="s">
        <v>107</v>
      </c>
      <c r="G754" s="35">
        <v>1.7</v>
      </c>
      <c r="H754" s="35">
        <v>2.9</v>
      </c>
    </row>
    <row r="755" spans="1:12" ht="15" hidden="1" customHeight="1">
      <c r="A755" s="34" t="s">
        <v>75</v>
      </c>
      <c r="B755" s="34" t="s">
        <v>4135</v>
      </c>
      <c r="C755" s="34" t="s">
        <v>711</v>
      </c>
      <c r="D755" s="35" t="s">
        <v>107</v>
      </c>
      <c r="E755" s="35" t="s">
        <v>107</v>
      </c>
      <c r="F755" s="35" t="s">
        <v>107</v>
      </c>
      <c r="G755" s="35">
        <v>2.2999999999999998</v>
      </c>
      <c r="H755" s="35">
        <v>2</v>
      </c>
    </row>
    <row r="756" spans="1:12" ht="15" hidden="1" customHeight="1">
      <c r="A756" s="34" t="s">
        <v>75</v>
      </c>
      <c r="B756" s="34" t="s">
        <v>4136</v>
      </c>
      <c r="C756" s="34" t="s">
        <v>711</v>
      </c>
      <c r="D756" s="35" t="s">
        <v>107</v>
      </c>
      <c r="E756" s="35" t="s">
        <v>107</v>
      </c>
      <c r="F756" s="35" t="s">
        <v>107</v>
      </c>
      <c r="G756" s="35">
        <v>1.6</v>
      </c>
      <c r="H756" s="35">
        <v>1.8</v>
      </c>
    </row>
    <row r="757" spans="1:12" ht="15" hidden="1" customHeight="1">
      <c r="A757" s="34" t="s">
        <v>75</v>
      </c>
      <c r="B757" s="34" t="s">
        <v>4137</v>
      </c>
      <c r="C757" s="34" t="s">
        <v>711</v>
      </c>
      <c r="D757" s="35" t="s">
        <v>107</v>
      </c>
      <c r="E757" s="35" t="s">
        <v>107</v>
      </c>
      <c r="F757" s="35" t="s">
        <v>107</v>
      </c>
      <c r="G757" s="35">
        <v>2.5</v>
      </c>
      <c r="H757" s="35">
        <v>4.0999999999999996</v>
      </c>
    </row>
    <row r="758" spans="1:12" ht="15" hidden="1" customHeight="1">
      <c r="A758" s="34" t="s">
        <v>75</v>
      </c>
      <c r="B758" s="34" t="s">
        <v>4138</v>
      </c>
      <c r="C758" s="34" t="s">
        <v>711</v>
      </c>
      <c r="D758" s="35" t="s">
        <v>107</v>
      </c>
      <c r="E758" s="35" t="s">
        <v>107</v>
      </c>
      <c r="F758" s="35" t="s">
        <v>107</v>
      </c>
      <c r="G758" s="35">
        <v>1.7</v>
      </c>
      <c r="H758" s="35">
        <v>2.4</v>
      </c>
    </row>
    <row r="759" spans="1:12" ht="15" hidden="1" customHeight="1">
      <c r="A759" s="34" t="s">
        <v>75</v>
      </c>
      <c r="B759" s="34" t="s">
        <v>4139</v>
      </c>
      <c r="C759" s="34" t="s">
        <v>711</v>
      </c>
      <c r="D759" s="35" t="s">
        <v>107</v>
      </c>
      <c r="E759" s="35" t="s">
        <v>107</v>
      </c>
      <c r="F759" s="35" t="s">
        <v>107</v>
      </c>
      <c r="G759" s="35">
        <v>2.2999999999999998</v>
      </c>
      <c r="H759" s="35">
        <v>2.7</v>
      </c>
    </row>
    <row r="760" spans="1:12" ht="15" hidden="1" customHeight="1">
      <c r="A760" s="34" t="s">
        <v>75</v>
      </c>
      <c r="B760" s="34" t="s">
        <v>4140</v>
      </c>
      <c r="C760" s="34" t="s">
        <v>711</v>
      </c>
      <c r="D760" s="35" t="s">
        <v>107</v>
      </c>
      <c r="E760" s="35" t="s">
        <v>107</v>
      </c>
      <c r="F760" s="35" t="s">
        <v>107</v>
      </c>
      <c r="G760" s="35">
        <v>1.7</v>
      </c>
      <c r="H760" s="35">
        <v>1.6</v>
      </c>
    </row>
    <row r="761" spans="1:12" ht="15" hidden="1" customHeight="1">
      <c r="A761" s="34" t="s">
        <v>75</v>
      </c>
      <c r="B761" s="34" t="s">
        <v>4141</v>
      </c>
      <c r="C761" s="34" t="s">
        <v>711</v>
      </c>
      <c r="D761" s="35" t="s">
        <v>107</v>
      </c>
      <c r="E761" s="35" t="s">
        <v>107</v>
      </c>
      <c r="F761" s="35" t="s">
        <v>107</v>
      </c>
      <c r="G761" s="35">
        <v>1.3</v>
      </c>
      <c r="H761" s="35">
        <v>1.8</v>
      </c>
      <c r="L761" s="36"/>
    </row>
    <row r="762" spans="1:12" ht="15" hidden="1" customHeight="1">
      <c r="A762" s="34" t="s">
        <v>75</v>
      </c>
      <c r="B762" s="34" t="s">
        <v>4142</v>
      </c>
      <c r="C762" s="34" t="s">
        <v>711</v>
      </c>
      <c r="D762" s="35" t="s">
        <v>107</v>
      </c>
      <c r="E762" s="35" t="s">
        <v>107</v>
      </c>
      <c r="F762" s="35" t="s">
        <v>107</v>
      </c>
      <c r="G762" s="35">
        <v>1.6</v>
      </c>
      <c r="H762" s="35">
        <v>2.4</v>
      </c>
    </row>
    <row r="763" spans="1:12" ht="15" hidden="1" customHeight="1">
      <c r="A763" s="34" t="s">
        <v>75</v>
      </c>
      <c r="B763" s="34" t="s">
        <v>4143</v>
      </c>
      <c r="C763" s="34" t="s">
        <v>711</v>
      </c>
      <c r="D763" s="35" t="s">
        <v>107</v>
      </c>
      <c r="E763" s="35" t="s">
        <v>107</v>
      </c>
      <c r="F763" s="35" t="s">
        <v>107</v>
      </c>
      <c r="G763" s="35">
        <v>1.2</v>
      </c>
      <c r="H763" s="35">
        <v>1.4</v>
      </c>
    </row>
    <row r="764" spans="1:12" ht="15" hidden="1" customHeight="1">
      <c r="A764" s="34" t="s">
        <v>75</v>
      </c>
      <c r="B764" s="34" t="s">
        <v>4144</v>
      </c>
      <c r="C764" s="34" t="s">
        <v>711</v>
      </c>
      <c r="D764" s="35" t="s">
        <v>107</v>
      </c>
      <c r="E764" s="35" t="s">
        <v>107</v>
      </c>
      <c r="F764" s="35" t="s">
        <v>107</v>
      </c>
      <c r="G764" s="35">
        <v>1.4</v>
      </c>
      <c r="H764" s="35">
        <v>1.8</v>
      </c>
    </row>
    <row r="765" spans="1:12" ht="15" hidden="1" customHeight="1">
      <c r="A765" s="34" t="s">
        <v>75</v>
      </c>
      <c r="B765" s="34" t="s">
        <v>4145</v>
      </c>
      <c r="C765" s="34" t="s">
        <v>711</v>
      </c>
      <c r="D765" s="35" t="s">
        <v>107</v>
      </c>
      <c r="E765" s="35" t="s">
        <v>107</v>
      </c>
      <c r="F765" s="35" t="s">
        <v>107</v>
      </c>
      <c r="G765" s="35">
        <v>1.4</v>
      </c>
      <c r="H765" s="35">
        <v>1.6</v>
      </c>
    </row>
    <row r="766" spans="1:12" ht="15" hidden="1" customHeight="1">
      <c r="A766" s="34" t="s">
        <v>75</v>
      </c>
      <c r="B766" s="34" t="s">
        <v>4146</v>
      </c>
      <c r="C766" s="34" t="s">
        <v>711</v>
      </c>
      <c r="D766" s="35" t="s">
        <v>107</v>
      </c>
      <c r="E766" s="35" t="s">
        <v>107</v>
      </c>
      <c r="F766" s="35" t="s">
        <v>107</v>
      </c>
      <c r="G766" s="35">
        <v>1</v>
      </c>
      <c r="H766" s="35">
        <v>1</v>
      </c>
    </row>
    <row r="767" spans="1:12" ht="15" hidden="1" customHeight="1">
      <c r="A767" s="34" t="s">
        <v>75</v>
      </c>
      <c r="B767" s="34" t="s">
        <v>4147</v>
      </c>
      <c r="C767" s="34" t="s">
        <v>711</v>
      </c>
      <c r="D767" s="35" t="s">
        <v>107</v>
      </c>
      <c r="E767" s="35" t="s">
        <v>107</v>
      </c>
      <c r="F767" s="35" t="s">
        <v>107</v>
      </c>
      <c r="G767" s="35">
        <v>1.3</v>
      </c>
      <c r="H767" s="35">
        <v>1.7</v>
      </c>
      <c r="I767" s="35" t="s">
        <v>2126</v>
      </c>
      <c r="K767" s="36" t="s">
        <v>2126</v>
      </c>
    </row>
    <row r="768" spans="1:12" ht="15" hidden="1" customHeight="1">
      <c r="A768" s="34" t="s">
        <v>75</v>
      </c>
      <c r="B768" s="34" t="s">
        <v>4148</v>
      </c>
      <c r="C768" s="34" t="s">
        <v>711</v>
      </c>
      <c r="D768" s="35" t="s">
        <v>107</v>
      </c>
      <c r="E768" s="35" t="s">
        <v>107</v>
      </c>
      <c r="F768" s="35" t="s">
        <v>107</v>
      </c>
      <c r="G768" s="35">
        <v>1.2</v>
      </c>
      <c r="H768" s="35">
        <v>1.9</v>
      </c>
    </row>
    <row r="769" spans="1:12" ht="15" hidden="1" customHeight="1">
      <c r="A769" s="34" t="s">
        <v>75</v>
      </c>
      <c r="B769" s="34" t="s">
        <v>4149</v>
      </c>
      <c r="C769" s="34" t="s">
        <v>711</v>
      </c>
      <c r="D769" s="35" t="s">
        <v>107</v>
      </c>
      <c r="E769" s="35" t="s">
        <v>107</v>
      </c>
      <c r="F769" s="35" t="s">
        <v>107</v>
      </c>
      <c r="G769" s="35">
        <v>1.3</v>
      </c>
      <c r="H769" s="35">
        <v>1.3</v>
      </c>
    </row>
    <row r="770" spans="1:12" ht="15" hidden="1" customHeight="1">
      <c r="A770" s="34" t="s">
        <v>75</v>
      </c>
      <c r="B770" s="34" t="s">
        <v>4150</v>
      </c>
      <c r="C770" s="34" t="s">
        <v>711</v>
      </c>
      <c r="D770" s="35" t="s">
        <v>107</v>
      </c>
      <c r="E770" s="35" t="s">
        <v>107</v>
      </c>
      <c r="F770" s="35" t="s">
        <v>107</v>
      </c>
      <c r="G770" s="35">
        <v>1.2</v>
      </c>
      <c r="H770" s="35" t="s">
        <v>107</v>
      </c>
    </row>
    <row r="771" spans="1:12" ht="15" hidden="1" customHeight="1">
      <c r="A771" s="34" t="s">
        <v>75</v>
      </c>
      <c r="B771" s="34" t="s">
        <v>4151</v>
      </c>
      <c r="C771" s="34" t="s">
        <v>711</v>
      </c>
      <c r="D771" s="35" t="s">
        <v>107</v>
      </c>
      <c r="E771" s="35" t="s">
        <v>107</v>
      </c>
      <c r="F771" s="35" t="s">
        <v>107</v>
      </c>
      <c r="G771" s="35">
        <v>1.4</v>
      </c>
      <c r="H771" s="35">
        <v>1.3</v>
      </c>
      <c r="J771" s="35" t="s">
        <v>3901</v>
      </c>
    </row>
    <row r="772" spans="1:12" ht="15" hidden="1" customHeight="1">
      <c r="A772" s="34" t="s">
        <v>75</v>
      </c>
      <c r="B772" s="34" t="s">
        <v>4152</v>
      </c>
      <c r="C772" s="34" t="s">
        <v>711</v>
      </c>
      <c r="D772" s="35" t="s">
        <v>107</v>
      </c>
      <c r="E772" s="35" t="s">
        <v>107</v>
      </c>
      <c r="F772" s="35" t="s">
        <v>107</v>
      </c>
      <c r="G772" s="35">
        <v>1.8</v>
      </c>
      <c r="H772" s="35">
        <v>2.5</v>
      </c>
    </row>
    <row r="773" spans="1:12" ht="15" hidden="1" customHeight="1">
      <c r="A773" s="34" t="s">
        <v>75</v>
      </c>
      <c r="B773" s="34" t="s">
        <v>4153</v>
      </c>
      <c r="C773" s="34" t="s">
        <v>896</v>
      </c>
      <c r="D773" s="35" t="s">
        <v>107</v>
      </c>
      <c r="E773" s="35" t="s">
        <v>107</v>
      </c>
      <c r="F773" s="35" t="s">
        <v>107</v>
      </c>
      <c r="G773" s="35">
        <v>1.7</v>
      </c>
      <c r="H773" s="35">
        <v>4.9000000000000004</v>
      </c>
      <c r="I773" s="35" t="s">
        <v>4154</v>
      </c>
    </row>
    <row r="774" spans="1:12" ht="15" hidden="1" customHeight="1">
      <c r="A774" s="34" t="s">
        <v>75</v>
      </c>
      <c r="B774" s="34" t="s">
        <v>4155</v>
      </c>
      <c r="C774" s="34" t="s">
        <v>896</v>
      </c>
      <c r="D774" s="35" t="s">
        <v>107</v>
      </c>
      <c r="E774" s="35" t="s">
        <v>107</v>
      </c>
      <c r="F774" s="35" t="s">
        <v>107</v>
      </c>
      <c r="G774" s="35">
        <v>2.4</v>
      </c>
      <c r="H774" s="35">
        <v>4.8</v>
      </c>
      <c r="I774" s="35" t="s">
        <v>2126</v>
      </c>
      <c r="K774" s="36" t="s">
        <v>2126</v>
      </c>
      <c r="L774" s="36" t="s">
        <v>4156</v>
      </c>
    </row>
    <row r="775" spans="1:12" ht="15" hidden="1" customHeight="1">
      <c r="A775" s="34" t="s">
        <v>75</v>
      </c>
      <c r="B775" s="34" t="s">
        <v>4157</v>
      </c>
      <c r="C775" s="34" t="s">
        <v>711</v>
      </c>
      <c r="D775" s="35" t="s">
        <v>107</v>
      </c>
      <c r="E775" s="35" t="s">
        <v>107</v>
      </c>
      <c r="F775" s="35" t="s">
        <v>107</v>
      </c>
      <c r="G775" s="35">
        <v>1.9</v>
      </c>
      <c r="H775" s="35">
        <v>2.9</v>
      </c>
    </row>
    <row r="776" spans="1:12" ht="15" hidden="1" customHeight="1">
      <c r="A776" s="34" t="s">
        <v>75</v>
      </c>
      <c r="B776" s="34" t="s">
        <v>4158</v>
      </c>
      <c r="C776" s="34" t="s">
        <v>711</v>
      </c>
      <c r="D776" s="35" t="s">
        <v>107</v>
      </c>
      <c r="E776" s="35" t="s">
        <v>107</v>
      </c>
      <c r="F776" s="35" t="s">
        <v>107</v>
      </c>
      <c r="G776" s="35">
        <v>1.6</v>
      </c>
      <c r="H776" s="35">
        <v>1.8</v>
      </c>
    </row>
    <row r="777" spans="1:12" ht="15" hidden="1" customHeight="1">
      <c r="A777" s="34" t="s">
        <v>75</v>
      </c>
      <c r="B777" s="34" t="s">
        <v>4159</v>
      </c>
      <c r="C777" s="34" t="s">
        <v>711</v>
      </c>
      <c r="D777" s="35" t="s">
        <v>107</v>
      </c>
      <c r="E777" s="35" t="s">
        <v>107</v>
      </c>
      <c r="F777" s="35" t="s">
        <v>107</v>
      </c>
      <c r="G777" s="35">
        <v>1</v>
      </c>
      <c r="H777" s="35">
        <v>1.8</v>
      </c>
    </row>
    <row r="778" spans="1:12" ht="15" hidden="1" customHeight="1">
      <c r="A778" s="34" t="s">
        <v>75</v>
      </c>
      <c r="B778" s="34" t="s">
        <v>4160</v>
      </c>
      <c r="C778" s="34" t="s">
        <v>711</v>
      </c>
      <c r="D778" s="35" t="s">
        <v>107</v>
      </c>
      <c r="E778" s="35" t="s">
        <v>107</v>
      </c>
      <c r="F778" s="35" t="s">
        <v>107</v>
      </c>
      <c r="G778" s="35">
        <v>1.3</v>
      </c>
      <c r="H778" s="35">
        <v>1.8</v>
      </c>
    </row>
    <row r="779" spans="1:12" ht="15" hidden="1" customHeight="1">
      <c r="A779" s="34" t="s">
        <v>75</v>
      </c>
      <c r="B779" s="34" t="s">
        <v>4161</v>
      </c>
      <c r="C779" s="34" t="s">
        <v>892</v>
      </c>
      <c r="D779" s="35" t="s">
        <v>107</v>
      </c>
      <c r="E779" s="35" t="s">
        <v>107</v>
      </c>
      <c r="F779" s="35" t="s">
        <v>107</v>
      </c>
      <c r="G779" s="35">
        <v>1.9</v>
      </c>
      <c r="H779" s="35">
        <v>3</v>
      </c>
      <c r="I779" s="35" t="s">
        <v>2126</v>
      </c>
      <c r="L779" s="36" t="s">
        <v>4162</v>
      </c>
    </row>
    <row r="780" spans="1:12" ht="15" hidden="1" customHeight="1">
      <c r="A780" s="34" t="s">
        <v>75</v>
      </c>
      <c r="B780" s="34" t="s">
        <v>4163</v>
      </c>
      <c r="C780" s="34" t="s">
        <v>896</v>
      </c>
      <c r="D780" s="35" t="s">
        <v>107</v>
      </c>
      <c r="E780" s="35" t="s">
        <v>107</v>
      </c>
      <c r="F780" s="35" t="s">
        <v>107</v>
      </c>
      <c r="G780" s="35">
        <v>1</v>
      </c>
      <c r="H780" s="35" t="s">
        <v>107</v>
      </c>
      <c r="K780" s="34" t="s">
        <v>889</v>
      </c>
    </row>
    <row r="781" spans="1:12" ht="15" hidden="1" customHeight="1">
      <c r="A781" s="34" t="s">
        <v>75</v>
      </c>
      <c r="B781" s="34" t="s">
        <v>4164</v>
      </c>
      <c r="C781" s="34" t="s">
        <v>711</v>
      </c>
      <c r="D781" s="35" t="s">
        <v>107</v>
      </c>
      <c r="E781" s="35" t="s">
        <v>107</v>
      </c>
      <c r="F781" s="35" t="s">
        <v>107</v>
      </c>
      <c r="G781" s="35">
        <v>2.2000000000000002</v>
      </c>
      <c r="H781" s="35">
        <v>3.3</v>
      </c>
      <c r="I781" s="35" t="s">
        <v>919</v>
      </c>
      <c r="K781" s="36" t="s">
        <v>562</v>
      </c>
    </row>
    <row r="782" spans="1:12" ht="15" hidden="1" customHeight="1">
      <c r="A782" s="34" t="s">
        <v>75</v>
      </c>
      <c r="B782" s="34" t="s">
        <v>4165</v>
      </c>
      <c r="C782" s="34" t="s">
        <v>711</v>
      </c>
      <c r="D782" s="35" t="s">
        <v>107</v>
      </c>
      <c r="E782" s="35" t="s">
        <v>107</v>
      </c>
      <c r="F782" s="35" t="s">
        <v>107</v>
      </c>
      <c r="G782" s="35">
        <v>1.3</v>
      </c>
      <c r="H782" s="35">
        <v>1.5</v>
      </c>
    </row>
    <row r="783" spans="1:12" ht="15" hidden="1" customHeight="1">
      <c r="A783" s="34" t="s">
        <v>75</v>
      </c>
      <c r="B783" s="34" t="s">
        <v>4166</v>
      </c>
      <c r="C783" s="34" t="s">
        <v>711</v>
      </c>
      <c r="D783" s="35" t="s">
        <v>107</v>
      </c>
      <c r="E783" s="35" t="s">
        <v>107</v>
      </c>
      <c r="F783" s="35" t="s">
        <v>107</v>
      </c>
      <c r="G783" s="35">
        <v>1.2</v>
      </c>
      <c r="H783" s="35">
        <v>1.6</v>
      </c>
    </row>
    <row r="784" spans="1:12" ht="15" hidden="1" customHeight="1">
      <c r="A784" s="34" t="s">
        <v>75</v>
      </c>
      <c r="B784" s="34" t="s">
        <v>4167</v>
      </c>
      <c r="C784" s="34" t="s">
        <v>711</v>
      </c>
      <c r="D784" s="35" t="s">
        <v>107</v>
      </c>
      <c r="E784" s="35" t="s">
        <v>107</v>
      </c>
      <c r="F784" s="35" t="s">
        <v>107</v>
      </c>
      <c r="G784" s="35">
        <v>1.3</v>
      </c>
      <c r="H784" s="35">
        <v>1.8</v>
      </c>
    </row>
    <row r="785" spans="1:12" ht="15" hidden="1" customHeight="1">
      <c r="A785" s="34" t="s">
        <v>75</v>
      </c>
      <c r="B785" s="34" t="s">
        <v>4168</v>
      </c>
      <c r="C785" s="34" t="s">
        <v>711</v>
      </c>
      <c r="D785" s="35" t="s">
        <v>107</v>
      </c>
      <c r="E785" s="35" t="s">
        <v>107</v>
      </c>
      <c r="F785" s="35" t="s">
        <v>107</v>
      </c>
      <c r="G785" s="35">
        <v>1.4</v>
      </c>
      <c r="H785" s="35">
        <v>1.5</v>
      </c>
    </row>
    <row r="786" spans="1:12" ht="15" hidden="1" customHeight="1">
      <c r="A786" s="34" t="s">
        <v>75</v>
      </c>
      <c r="B786" s="34" t="s">
        <v>4169</v>
      </c>
      <c r="C786" s="34" t="s">
        <v>711</v>
      </c>
      <c r="D786" s="35" t="s">
        <v>107</v>
      </c>
      <c r="E786" s="35" t="s">
        <v>107</v>
      </c>
      <c r="F786" s="35" t="s">
        <v>107</v>
      </c>
      <c r="G786" s="35">
        <v>2.2000000000000002</v>
      </c>
      <c r="H786" s="35">
        <v>3.3</v>
      </c>
    </row>
    <row r="787" spans="1:12" ht="15" hidden="1" customHeight="1">
      <c r="A787" s="34" t="s">
        <v>75</v>
      </c>
      <c r="B787" s="34" t="s">
        <v>4170</v>
      </c>
      <c r="C787" s="34" t="s">
        <v>711</v>
      </c>
      <c r="D787" s="35" t="s">
        <v>107</v>
      </c>
      <c r="E787" s="35" t="s">
        <v>107</v>
      </c>
      <c r="F787" s="35" t="s">
        <v>107</v>
      </c>
      <c r="G787" s="35">
        <v>1</v>
      </c>
      <c r="H787" s="35">
        <v>1.2</v>
      </c>
    </row>
    <row r="788" spans="1:12" ht="15" hidden="1" customHeight="1">
      <c r="A788" s="34" t="s">
        <v>75</v>
      </c>
      <c r="B788" s="34" t="s">
        <v>4171</v>
      </c>
      <c r="C788" s="34" t="s">
        <v>711</v>
      </c>
      <c r="D788" s="35" t="s">
        <v>107</v>
      </c>
      <c r="E788" s="35" t="s">
        <v>107</v>
      </c>
      <c r="F788" s="35" t="s">
        <v>107</v>
      </c>
      <c r="G788" s="35">
        <v>1.6</v>
      </c>
      <c r="H788" s="35">
        <v>2.2999999999999998</v>
      </c>
      <c r="K788" s="36" t="s">
        <v>919</v>
      </c>
    </row>
    <row r="789" spans="1:12" ht="15" hidden="1" customHeight="1">
      <c r="A789" s="34" t="s">
        <v>75</v>
      </c>
      <c r="B789" s="34" t="s">
        <v>4172</v>
      </c>
      <c r="C789" s="34" t="s">
        <v>711</v>
      </c>
      <c r="D789" s="35" t="s">
        <v>107</v>
      </c>
      <c r="E789" s="35" t="s">
        <v>107</v>
      </c>
      <c r="F789" s="35" t="s">
        <v>107</v>
      </c>
      <c r="G789" s="35">
        <v>1.3</v>
      </c>
      <c r="H789" s="35">
        <v>1.5</v>
      </c>
    </row>
    <row r="790" spans="1:12" ht="15" hidden="1" customHeight="1">
      <c r="A790" s="34" t="s">
        <v>75</v>
      </c>
      <c r="B790" s="34" t="s">
        <v>4173</v>
      </c>
      <c r="C790" s="34" t="s">
        <v>711</v>
      </c>
      <c r="D790" s="35" t="s">
        <v>107</v>
      </c>
      <c r="E790" s="35" t="s">
        <v>107</v>
      </c>
      <c r="F790" s="35" t="s">
        <v>107</v>
      </c>
      <c r="G790" s="35">
        <v>1.2</v>
      </c>
      <c r="H790" s="35">
        <v>1.6</v>
      </c>
      <c r="I790" s="35" t="s">
        <v>2126</v>
      </c>
    </row>
    <row r="791" spans="1:12" ht="15" hidden="1" customHeight="1">
      <c r="A791" s="34" t="s">
        <v>75</v>
      </c>
      <c r="B791" s="34" t="s">
        <v>4174</v>
      </c>
      <c r="C791" s="34" t="s">
        <v>711</v>
      </c>
      <c r="D791" s="35" t="s">
        <v>107</v>
      </c>
      <c r="E791" s="35" t="s">
        <v>107</v>
      </c>
      <c r="F791" s="35" t="s">
        <v>107</v>
      </c>
      <c r="G791" s="35">
        <v>1.1000000000000001</v>
      </c>
      <c r="H791" s="35">
        <v>0.9</v>
      </c>
    </row>
    <row r="792" spans="1:12" ht="15" hidden="1" customHeight="1">
      <c r="A792" s="34" t="s">
        <v>75</v>
      </c>
      <c r="B792" s="34" t="s">
        <v>4175</v>
      </c>
      <c r="C792" s="34" t="s">
        <v>711</v>
      </c>
      <c r="D792" s="35" t="s">
        <v>107</v>
      </c>
      <c r="E792" s="35" t="s">
        <v>107</v>
      </c>
      <c r="F792" s="35" t="s">
        <v>107</v>
      </c>
      <c r="G792" s="35">
        <v>1.8</v>
      </c>
      <c r="H792" s="35">
        <v>1.8</v>
      </c>
      <c r="I792" s="35" t="s">
        <v>4176</v>
      </c>
    </row>
    <row r="793" spans="1:12" ht="15" hidden="1" customHeight="1">
      <c r="A793" s="34" t="s">
        <v>75</v>
      </c>
      <c r="B793" s="34" t="s">
        <v>4177</v>
      </c>
      <c r="C793" s="34" t="s">
        <v>711</v>
      </c>
      <c r="D793" s="35" t="s">
        <v>107</v>
      </c>
      <c r="E793" s="35" t="s">
        <v>107</v>
      </c>
      <c r="F793" s="35" t="s">
        <v>107</v>
      </c>
      <c r="G793" s="35">
        <v>1.2</v>
      </c>
      <c r="H793" s="35">
        <v>1.7</v>
      </c>
    </row>
    <row r="794" spans="1:12" ht="15" hidden="1" customHeight="1">
      <c r="A794" s="34" t="s">
        <v>75</v>
      </c>
      <c r="B794" s="34" t="s">
        <v>4178</v>
      </c>
      <c r="C794" s="34" t="s">
        <v>711</v>
      </c>
      <c r="D794" s="35" t="s">
        <v>107</v>
      </c>
      <c r="E794" s="35" t="s">
        <v>107</v>
      </c>
      <c r="F794" s="35" t="s">
        <v>107</v>
      </c>
      <c r="G794" s="35">
        <v>1.2</v>
      </c>
      <c r="H794" s="35">
        <v>1.2</v>
      </c>
    </row>
    <row r="795" spans="1:12" ht="15" hidden="1" customHeight="1">
      <c r="A795" s="34" t="s">
        <v>75</v>
      </c>
      <c r="B795" s="34" t="s">
        <v>4179</v>
      </c>
      <c r="C795" s="34" t="s">
        <v>711</v>
      </c>
      <c r="D795" s="35" t="s">
        <v>107</v>
      </c>
      <c r="E795" s="35" t="s">
        <v>107</v>
      </c>
      <c r="F795" s="35" t="s">
        <v>107</v>
      </c>
      <c r="G795" s="35">
        <v>1.8</v>
      </c>
      <c r="H795" s="35">
        <v>2.2000000000000002</v>
      </c>
      <c r="I795" s="35" t="s">
        <v>2126</v>
      </c>
    </row>
    <row r="796" spans="1:12" ht="15" hidden="1" customHeight="1">
      <c r="A796" s="34" t="s">
        <v>75</v>
      </c>
      <c r="B796" s="34" t="s">
        <v>4180</v>
      </c>
      <c r="C796" s="34" t="s">
        <v>711</v>
      </c>
      <c r="D796" s="35" t="s">
        <v>107</v>
      </c>
      <c r="E796" s="35" t="s">
        <v>107</v>
      </c>
      <c r="F796" s="35" t="s">
        <v>107</v>
      </c>
      <c r="G796" s="35">
        <v>1</v>
      </c>
      <c r="H796" s="35">
        <v>1.2</v>
      </c>
      <c r="L796" s="36" t="s">
        <v>4181</v>
      </c>
    </row>
    <row r="797" spans="1:12" ht="15" hidden="1" customHeight="1">
      <c r="A797" s="34" t="s">
        <v>75</v>
      </c>
      <c r="B797" s="34" t="s">
        <v>4182</v>
      </c>
      <c r="C797" s="34" t="s">
        <v>711</v>
      </c>
      <c r="D797" s="35" t="s">
        <v>107</v>
      </c>
      <c r="E797" s="35" t="s">
        <v>107</v>
      </c>
      <c r="F797" s="35" t="s">
        <v>107</v>
      </c>
      <c r="G797" s="35">
        <v>1.8</v>
      </c>
      <c r="H797" s="35">
        <v>2.5</v>
      </c>
      <c r="I797" s="35" t="s">
        <v>2126</v>
      </c>
      <c r="K797" s="36" t="s">
        <v>2126</v>
      </c>
      <c r="L797" s="36" t="s">
        <v>4181</v>
      </c>
    </row>
    <row r="798" spans="1:12" ht="15" hidden="1" customHeight="1">
      <c r="A798" s="34" t="s">
        <v>75</v>
      </c>
      <c r="B798" s="34" t="s">
        <v>4183</v>
      </c>
      <c r="C798" s="34" t="s">
        <v>711</v>
      </c>
      <c r="D798" s="35" t="s">
        <v>107</v>
      </c>
      <c r="E798" s="35" t="s">
        <v>107</v>
      </c>
      <c r="F798" s="35" t="s">
        <v>107</v>
      </c>
      <c r="G798" s="35">
        <v>1.2</v>
      </c>
      <c r="H798" s="35">
        <v>0.8</v>
      </c>
      <c r="J798" s="35" t="s">
        <v>3081</v>
      </c>
    </row>
    <row r="799" spans="1:12" ht="15" hidden="1" customHeight="1">
      <c r="A799" s="34" t="s">
        <v>75</v>
      </c>
      <c r="B799" s="34" t="s">
        <v>4184</v>
      </c>
      <c r="C799" s="34" t="s">
        <v>711</v>
      </c>
      <c r="D799" s="35" t="s">
        <v>107</v>
      </c>
      <c r="E799" s="35" t="s">
        <v>107</v>
      </c>
      <c r="F799" s="35" t="s">
        <v>107</v>
      </c>
      <c r="G799" s="35">
        <v>1.8</v>
      </c>
      <c r="H799" s="35">
        <v>2.6</v>
      </c>
      <c r="I799" s="35" t="s">
        <v>2126</v>
      </c>
      <c r="K799" s="36" t="s">
        <v>2126</v>
      </c>
    </row>
    <row r="800" spans="1:12" ht="15" hidden="1" customHeight="1">
      <c r="A800" s="34" t="s">
        <v>75</v>
      </c>
      <c r="B800" s="34" t="s">
        <v>4185</v>
      </c>
      <c r="C800" s="34" t="s">
        <v>711</v>
      </c>
      <c r="D800" s="38" t="s">
        <v>107</v>
      </c>
      <c r="E800" s="38" t="s">
        <v>107</v>
      </c>
      <c r="F800" s="38" t="s">
        <v>107</v>
      </c>
      <c r="G800" s="35">
        <v>1</v>
      </c>
      <c r="H800" s="35">
        <v>0.9</v>
      </c>
    </row>
    <row r="801" spans="1:12" ht="15" hidden="1" customHeight="1">
      <c r="A801" s="34" t="s">
        <v>75</v>
      </c>
      <c r="B801" s="34" t="s">
        <v>4186</v>
      </c>
      <c r="C801" s="34" t="s">
        <v>711</v>
      </c>
      <c r="D801" s="38" t="s">
        <v>107</v>
      </c>
      <c r="E801" s="38" t="s">
        <v>107</v>
      </c>
      <c r="F801" s="38" t="s">
        <v>107</v>
      </c>
      <c r="G801" s="35">
        <v>1.1000000000000001</v>
      </c>
      <c r="H801" s="35">
        <v>1.5</v>
      </c>
    </row>
    <row r="802" spans="1:12" ht="15" hidden="1" customHeight="1">
      <c r="A802" s="34" t="s">
        <v>75</v>
      </c>
      <c r="B802" s="34" t="s">
        <v>4187</v>
      </c>
      <c r="C802" s="34" t="s">
        <v>711</v>
      </c>
      <c r="D802" s="35" t="s">
        <v>107</v>
      </c>
      <c r="E802" s="35" t="s">
        <v>107</v>
      </c>
      <c r="F802" s="35" t="s">
        <v>107</v>
      </c>
      <c r="G802" s="35">
        <v>1.4</v>
      </c>
      <c r="H802" s="35">
        <v>1.4</v>
      </c>
      <c r="J802" s="35" t="s">
        <v>3081</v>
      </c>
      <c r="L802" s="36" t="s">
        <v>3081</v>
      </c>
    </row>
    <row r="803" spans="1:12" ht="15" hidden="1" customHeight="1">
      <c r="A803" s="34" t="s">
        <v>75</v>
      </c>
      <c r="B803" s="34" t="s">
        <v>4188</v>
      </c>
      <c r="C803" s="34" t="s">
        <v>711</v>
      </c>
      <c r="D803" s="35" t="s">
        <v>107</v>
      </c>
      <c r="E803" s="35" t="s">
        <v>107</v>
      </c>
      <c r="F803" s="35" t="s">
        <v>107</v>
      </c>
      <c r="G803" s="35">
        <v>1.2</v>
      </c>
      <c r="H803" s="35">
        <v>1.4</v>
      </c>
      <c r="J803" s="35" t="s">
        <v>3081</v>
      </c>
    </row>
    <row r="804" spans="1:12" ht="15" hidden="1" customHeight="1">
      <c r="A804" s="34" t="s">
        <v>75</v>
      </c>
      <c r="B804" s="34" t="s">
        <v>4189</v>
      </c>
      <c r="C804" s="34" t="s">
        <v>711</v>
      </c>
      <c r="D804" s="35" t="s">
        <v>107</v>
      </c>
      <c r="E804" s="35" t="s">
        <v>107</v>
      </c>
      <c r="F804" s="35" t="s">
        <v>107</v>
      </c>
      <c r="G804" s="35">
        <v>1.7</v>
      </c>
      <c r="H804" s="35">
        <v>1.7</v>
      </c>
      <c r="J804" s="35" t="s">
        <v>3942</v>
      </c>
      <c r="K804" s="36" t="s">
        <v>4190</v>
      </c>
      <c r="L804" s="36" t="s">
        <v>3081</v>
      </c>
    </row>
    <row r="805" spans="1:12" ht="15" hidden="1" customHeight="1">
      <c r="A805" s="34" t="s">
        <v>75</v>
      </c>
      <c r="B805" s="34" t="s">
        <v>4191</v>
      </c>
      <c r="C805" s="34" t="s">
        <v>711</v>
      </c>
      <c r="D805" s="35" t="s">
        <v>107</v>
      </c>
      <c r="E805" s="35" t="s">
        <v>107</v>
      </c>
      <c r="F805" s="35" t="s">
        <v>107</v>
      </c>
      <c r="G805" s="35">
        <v>3.4</v>
      </c>
      <c r="H805" s="35">
        <v>3.8</v>
      </c>
    </row>
    <row r="806" spans="1:12" ht="15" hidden="1" customHeight="1">
      <c r="A806" s="34" t="s">
        <v>75</v>
      </c>
      <c r="B806" s="34" t="s">
        <v>4192</v>
      </c>
      <c r="C806" s="34" t="s">
        <v>711</v>
      </c>
      <c r="D806" s="35" t="s">
        <v>107</v>
      </c>
      <c r="E806" s="35" t="s">
        <v>107</v>
      </c>
      <c r="F806" s="35" t="s">
        <v>107</v>
      </c>
      <c r="G806" s="35">
        <v>1.5</v>
      </c>
      <c r="H806" s="35">
        <v>2.2999999999999998</v>
      </c>
    </row>
    <row r="807" spans="1:12" ht="15" hidden="1" customHeight="1">
      <c r="A807" s="34" t="s">
        <v>75</v>
      </c>
      <c r="B807" s="34" t="s">
        <v>4193</v>
      </c>
      <c r="C807" s="34" t="s">
        <v>711</v>
      </c>
      <c r="D807" s="35" t="s">
        <v>107</v>
      </c>
      <c r="E807" s="35" t="s">
        <v>107</v>
      </c>
      <c r="F807" s="35" t="s">
        <v>107</v>
      </c>
      <c r="G807" s="35">
        <v>1.3</v>
      </c>
      <c r="H807" s="35">
        <v>1.2</v>
      </c>
      <c r="J807" s="35" t="s">
        <v>3081</v>
      </c>
      <c r="K807" s="36" t="s">
        <v>2126</v>
      </c>
    </row>
    <row r="808" spans="1:12" ht="15" hidden="1" customHeight="1">
      <c r="A808" s="34" t="s">
        <v>75</v>
      </c>
      <c r="B808" s="34" t="s">
        <v>4194</v>
      </c>
      <c r="C808" s="34" t="s">
        <v>711</v>
      </c>
      <c r="D808" s="35" t="s">
        <v>107</v>
      </c>
      <c r="E808" s="35" t="s">
        <v>107</v>
      </c>
      <c r="F808" s="35" t="s">
        <v>107</v>
      </c>
      <c r="G808" s="35">
        <v>1.2</v>
      </c>
      <c r="H808" s="35">
        <v>1.3</v>
      </c>
      <c r="J808" s="35" t="s">
        <v>3081</v>
      </c>
    </row>
    <row r="809" spans="1:12" ht="15" hidden="1" customHeight="1">
      <c r="A809" s="34" t="s">
        <v>75</v>
      </c>
      <c r="B809" s="34" t="s">
        <v>4195</v>
      </c>
      <c r="C809" s="34" t="s">
        <v>711</v>
      </c>
      <c r="D809" s="35" t="s">
        <v>107</v>
      </c>
      <c r="E809" s="35" t="s">
        <v>107</v>
      </c>
      <c r="F809" s="35" t="s">
        <v>107</v>
      </c>
      <c r="G809" s="35">
        <v>1</v>
      </c>
      <c r="H809" s="35">
        <v>1.2</v>
      </c>
    </row>
    <row r="810" spans="1:12" ht="15" hidden="1" customHeight="1">
      <c r="A810" s="34" t="s">
        <v>75</v>
      </c>
      <c r="B810" s="34" t="s">
        <v>4196</v>
      </c>
      <c r="C810" s="34" t="s">
        <v>711</v>
      </c>
      <c r="D810" s="35" t="s">
        <v>107</v>
      </c>
      <c r="E810" s="35" t="s">
        <v>107</v>
      </c>
      <c r="F810" s="35" t="s">
        <v>107</v>
      </c>
      <c r="G810" s="35">
        <v>1.5</v>
      </c>
      <c r="H810" s="35">
        <v>1.8</v>
      </c>
    </row>
    <row r="811" spans="1:12" ht="15" hidden="1" customHeight="1">
      <c r="A811" s="34" t="s">
        <v>75</v>
      </c>
      <c r="B811" s="34" t="s">
        <v>4197</v>
      </c>
      <c r="C811" s="34" t="s">
        <v>711</v>
      </c>
      <c r="D811" s="35" t="s">
        <v>107</v>
      </c>
      <c r="E811" s="35" t="s">
        <v>107</v>
      </c>
      <c r="F811" s="35" t="s">
        <v>107</v>
      </c>
      <c r="G811" s="35">
        <v>1.2</v>
      </c>
      <c r="H811" s="35">
        <v>1.3</v>
      </c>
      <c r="L811" s="36" t="s">
        <v>3081</v>
      </c>
    </row>
    <row r="812" spans="1:12" ht="15" hidden="1" customHeight="1">
      <c r="A812" s="34" t="s">
        <v>75</v>
      </c>
      <c r="B812" s="34" t="s">
        <v>4198</v>
      </c>
      <c r="C812" s="34" t="s">
        <v>711</v>
      </c>
      <c r="D812" s="35" t="s">
        <v>107</v>
      </c>
      <c r="E812" s="35" t="s">
        <v>107</v>
      </c>
      <c r="F812" s="35" t="s">
        <v>107</v>
      </c>
      <c r="G812" s="35">
        <v>1.4</v>
      </c>
      <c r="H812" s="35">
        <v>1.9</v>
      </c>
      <c r="I812" s="35" t="s">
        <v>1967</v>
      </c>
      <c r="K812" s="36" t="s">
        <v>4199</v>
      </c>
    </row>
    <row r="813" spans="1:12" ht="15" hidden="1" customHeight="1">
      <c r="A813" s="34" t="s">
        <v>75</v>
      </c>
      <c r="B813" s="34" t="s">
        <v>4200</v>
      </c>
      <c r="C813" s="34" t="s">
        <v>711</v>
      </c>
      <c r="D813" s="35" t="s">
        <v>107</v>
      </c>
      <c r="E813" s="35" t="s">
        <v>107</v>
      </c>
      <c r="F813" s="35" t="s">
        <v>107</v>
      </c>
      <c r="G813" s="35">
        <v>1.3</v>
      </c>
      <c r="H813" s="35">
        <v>1.2</v>
      </c>
      <c r="I813" s="35" t="s">
        <v>1967</v>
      </c>
      <c r="K813" s="36" t="s">
        <v>4199</v>
      </c>
    </row>
    <row r="814" spans="1:12" ht="15" hidden="1" customHeight="1">
      <c r="A814" s="34" t="s">
        <v>75</v>
      </c>
      <c r="B814" s="34" t="s">
        <v>4201</v>
      </c>
      <c r="C814" s="34" t="s">
        <v>711</v>
      </c>
      <c r="D814" s="35" t="s">
        <v>107</v>
      </c>
      <c r="E814" s="35" t="s">
        <v>107</v>
      </c>
      <c r="F814" s="35" t="s">
        <v>107</v>
      </c>
      <c r="G814" s="35">
        <v>1</v>
      </c>
      <c r="H814" s="35">
        <v>1.6</v>
      </c>
    </row>
    <row r="815" spans="1:12" ht="15" hidden="1" customHeight="1">
      <c r="A815" s="34" t="s">
        <v>75</v>
      </c>
      <c r="B815" s="34" t="s">
        <v>4202</v>
      </c>
      <c r="C815" s="34" t="s">
        <v>711</v>
      </c>
      <c r="D815" s="35" t="s">
        <v>107</v>
      </c>
      <c r="E815" s="35" t="s">
        <v>107</v>
      </c>
      <c r="F815" s="35" t="s">
        <v>107</v>
      </c>
      <c r="G815" s="35">
        <v>1</v>
      </c>
      <c r="H815" s="35">
        <v>1.2</v>
      </c>
    </row>
    <row r="816" spans="1:12" ht="15" hidden="1" customHeight="1">
      <c r="A816" s="34" t="s">
        <v>75</v>
      </c>
      <c r="B816" s="34" t="s">
        <v>4203</v>
      </c>
      <c r="C816" s="34" t="s">
        <v>711</v>
      </c>
      <c r="D816" s="35" t="s">
        <v>107</v>
      </c>
      <c r="E816" s="35" t="s">
        <v>107</v>
      </c>
      <c r="F816" s="35" t="s">
        <v>107</v>
      </c>
      <c r="G816" s="35">
        <v>1.4</v>
      </c>
      <c r="H816" s="35">
        <v>1.9</v>
      </c>
    </row>
    <row r="817" spans="1:15" ht="15" hidden="1" customHeight="1">
      <c r="A817" s="34" t="s">
        <v>80</v>
      </c>
      <c r="B817" s="34" t="s">
        <v>4204</v>
      </c>
      <c r="C817" s="34" t="s">
        <v>1889</v>
      </c>
      <c r="D817" s="35">
        <v>26</v>
      </c>
      <c r="E817" s="35">
        <v>26.5</v>
      </c>
      <c r="F817" s="35">
        <v>26.1</v>
      </c>
      <c r="G817" s="35" t="s">
        <v>2997</v>
      </c>
      <c r="H817" s="35" t="s">
        <v>2997</v>
      </c>
      <c r="L817" s="34" t="s">
        <v>4205</v>
      </c>
      <c r="M817" s="34" t="s">
        <v>919</v>
      </c>
    </row>
    <row r="818" spans="1:15" ht="15" hidden="1" customHeight="1">
      <c r="A818" s="34" t="s">
        <v>80</v>
      </c>
      <c r="B818" s="34" t="s">
        <v>4206</v>
      </c>
      <c r="C818" s="34" t="s">
        <v>711</v>
      </c>
      <c r="D818" s="35">
        <v>5.4</v>
      </c>
      <c r="E818" s="35">
        <v>5.7</v>
      </c>
      <c r="F818" s="35">
        <v>3.6</v>
      </c>
      <c r="G818" s="35">
        <v>5.9</v>
      </c>
      <c r="H818" s="35">
        <v>6</v>
      </c>
      <c r="L818" s="34" t="s">
        <v>3081</v>
      </c>
      <c r="O818" s="34" t="s">
        <v>3942</v>
      </c>
    </row>
    <row r="819" spans="1:15" ht="15" hidden="1" customHeight="1">
      <c r="A819" s="34" t="s">
        <v>80</v>
      </c>
      <c r="B819" s="34" t="s">
        <v>4207</v>
      </c>
      <c r="C819" s="34" t="s">
        <v>711</v>
      </c>
      <c r="D819" s="38">
        <v>1.2</v>
      </c>
      <c r="E819" s="38">
        <v>2</v>
      </c>
      <c r="F819" s="38">
        <v>2.2000000000000002</v>
      </c>
      <c r="G819" s="38">
        <v>2.2999999999999998</v>
      </c>
      <c r="H819" s="38">
        <v>2.2999999999999998</v>
      </c>
      <c r="I819" s="38"/>
      <c r="J819" s="38"/>
      <c r="K819" s="57"/>
      <c r="M819" s="34" t="s">
        <v>562</v>
      </c>
      <c r="N819" s="34" t="s">
        <v>947</v>
      </c>
    </row>
    <row r="820" spans="1:15" ht="15" hidden="1" customHeight="1">
      <c r="A820" s="34" t="s">
        <v>80</v>
      </c>
      <c r="B820" s="34" t="s">
        <v>4208</v>
      </c>
      <c r="C820" s="34" t="s">
        <v>711</v>
      </c>
      <c r="D820" s="35" t="s">
        <v>107</v>
      </c>
      <c r="E820" s="35">
        <v>1.8</v>
      </c>
      <c r="F820" s="35">
        <v>2</v>
      </c>
      <c r="G820" s="35">
        <v>2.2000000000000002</v>
      </c>
      <c r="H820" s="35">
        <v>2.2000000000000002</v>
      </c>
      <c r="J820" s="35" t="s">
        <v>4209</v>
      </c>
    </row>
    <row r="821" spans="1:15" ht="15" hidden="1" customHeight="1">
      <c r="A821" s="34" t="s">
        <v>80</v>
      </c>
      <c r="B821" s="34" t="s">
        <v>4210</v>
      </c>
      <c r="C821" s="34" t="s">
        <v>711</v>
      </c>
      <c r="D821" s="35" t="s">
        <v>107</v>
      </c>
      <c r="E821" s="35" t="s">
        <v>107</v>
      </c>
      <c r="F821" s="35">
        <v>1.6</v>
      </c>
      <c r="G821" s="35">
        <v>2.1</v>
      </c>
      <c r="H821" s="35">
        <v>2.7</v>
      </c>
    </row>
    <row r="822" spans="1:15" ht="15" hidden="1" customHeight="1">
      <c r="A822" s="34" t="s">
        <v>80</v>
      </c>
      <c r="B822" s="34" t="s">
        <v>4211</v>
      </c>
      <c r="C822" s="34" t="s">
        <v>409</v>
      </c>
      <c r="D822" s="35">
        <v>5</v>
      </c>
      <c r="E822" s="35">
        <v>4.9000000000000004</v>
      </c>
      <c r="F822" s="35">
        <v>4.9000000000000004</v>
      </c>
      <c r="G822" s="35">
        <v>5</v>
      </c>
      <c r="H822" s="35">
        <v>5.2</v>
      </c>
    </row>
    <row r="823" spans="1:15" ht="15" hidden="1" customHeight="1">
      <c r="A823" s="34" t="s">
        <v>80</v>
      </c>
      <c r="B823" s="34" t="s">
        <v>4212</v>
      </c>
      <c r="C823" s="34" t="s">
        <v>671</v>
      </c>
      <c r="D823" s="35">
        <v>5.2</v>
      </c>
      <c r="E823" s="35">
        <v>5.3</v>
      </c>
      <c r="F823" s="35">
        <v>5.0999999999999996</v>
      </c>
      <c r="G823" s="35">
        <v>5.3</v>
      </c>
      <c r="H823" s="35">
        <v>5.3</v>
      </c>
    </row>
    <row r="824" spans="1:15" ht="15" hidden="1" customHeight="1">
      <c r="A824" s="34" t="s">
        <v>80</v>
      </c>
      <c r="B824" s="34" t="s">
        <v>4213</v>
      </c>
      <c r="C824" s="34" t="s">
        <v>740</v>
      </c>
      <c r="D824" s="35">
        <v>8.5</v>
      </c>
      <c r="E824" s="35">
        <v>9.3000000000000007</v>
      </c>
      <c r="F824" s="35">
        <v>9.5</v>
      </c>
      <c r="G824" s="35">
        <v>9.9</v>
      </c>
      <c r="H824" s="35">
        <v>10.4</v>
      </c>
      <c r="M824" s="34" t="s">
        <v>919</v>
      </c>
    </row>
    <row r="825" spans="1:15" ht="15" hidden="1" customHeight="1">
      <c r="A825" s="34" t="s">
        <v>80</v>
      </c>
      <c r="B825" s="34" t="s">
        <v>4214</v>
      </c>
      <c r="C825" s="34" t="s">
        <v>629</v>
      </c>
      <c r="D825" s="35">
        <v>25.7</v>
      </c>
      <c r="E825" s="35">
        <v>25.4</v>
      </c>
      <c r="F825" s="35">
        <v>26</v>
      </c>
      <c r="G825" s="35">
        <v>26.6</v>
      </c>
      <c r="H825" s="35">
        <v>26.9</v>
      </c>
      <c r="M825" s="34" t="s">
        <v>919</v>
      </c>
      <c r="O825" s="34" t="s">
        <v>2995</v>
      </c>
    </row>
    <row r="826" spans="1:15" ht="15" hidden="1" customHeight="1">
      <c r="A826" s="34" t="s">
        <v>80</v>
      </c>
      <c r="B826" s="34" t="s">
        <v>4215</v>
      </c>
      <c r="C826" s="34" t="s">
        <v>711</v>
      </c>
      <c r="D826" s="35">
        <v>5.3</v>
      </c>
      <c r="E826" s="35">
        <v>5.6</v>
      </c>
      <c r="F826" s="35">
        <v>5.5</v>
      </c>
      <c r="G826" s="35">
        <v>5.6</v>
      </c>
      <c r="H826" s="35">
        <v>5.7</v>
      </c>
      <c r="J826" s="35" t="s">
        <v>3081</v>
      </c>
      <c r="L826" s="34" t="s">
        <v>3081</v>
      </c>
      <c r="M826" s="34" t="s">
        <v>919</v>
      </c>
      <c r="O826" s="34" t="s">
        <v>4216</v>
      </c>
    </row>
    <row r="827" spans="1:15" ht="15" hidden="1" customHeight="1">
      <c r="A827" s="34" t="s">
        <v>80</v>
      </c>
      <c r="B827" s="34" t="s">
        <v>4217</v>
      </c>
      <c r="C827" s="34" t="s">
        <v>711</v>
      </c>
      <c r="D827" s="38">
        <v>4.7</v>
      </c>
      <c r="E827" s="38">
        <v>4.5999999999999996</v>
      </c>
      <c r="F827" s="38">
        <v>4.5</v>
      </c>
      <c r="G827" s="38">
        <v>4.5999999999999996</v>
      </c>
      <c r="H827" s="38">
        <v>4.8</v>
      </c>
      <c r="I827" s="38"/>
      <c r="J827" s="38"/>
      <c r="K827" s="34" t="s">
        <v>919</v>
      </c>
      <c r="L827" s="34" t="s">
        <v>3081</v>
      </c>
      <c r="M827" s="34" t="s">
        <v>919</v>
      </c>
      <c r="O827" s="34" t="s">
        <v>3060</v>
      </c>
    </row>
    <row r="828" spans="1:15" ht="15" hidden="1" customHeight="1">
      <c r="A828" s="34" t="s">
        <v>80</v>
      </c>
      <c r="B828" s="34" t="s">
        <v>4218</v>
      </c>
      <c r="C828" s="34" t="s">
        <v>711</v>
      </c>
      <c r="D828" s="38">
        <v>1.3</v>
      </c>
      <c r="E828" s="38">
        <v>2</v>
      </c>
      <c r="F828" s="38">
        <v>2</v>
      </c>
      <c r="G828" s="38">
        <v>1.8</v>
      </c>
      <c r="H828" s="38">
        <v>1.8</v>
      </c>
      <c r="I828" s="35" t="s">
        <v>550</v>
      </c>
      <c r="J828" s="38"/>
      <c r="K828" s="57"/>
    </row>
    <row r="829" spans="1:15" ht="15" hidden="1" customHeight="1">
      <c r="A829" s="34" t="s">
        <v>80</v>
      </c>
      <c r="B829" s="34" t="s">
        <v>4219</v>
      </c>
      <c r="C829" s="34" t="s">
        <v>711</v>
      </c>
      <c r="D829" s="35" t="s">
        <v>107</v>
      </c>
      <c r="E829" s="35">
        <v>1.9</v>
      </c>
      <c r="F829" s="35">
        <v>1.8</v>
      </c>
      <c r="G829" s="35">
        <v>2</v>
      </c>
      <c r="H829" s="35">
        <v>2</v>
      </c>
    </row>
    <row r="830" spans="1:15" ht="15" hidden="1" customHeight="1">
      <c r="A830" s="34" t="s">
        <v>80</v>
      </c>
      <c r="B830" s="34" t="s">
        <v>4220</v>
      </c>
      <c r="C830" s="34" t="s">
        <v>711</v>
      </c>
      <c r="D830" s="35" t="s">
        <v>107</v>
      </c>
      <c r="E830" s="35">
        <v>1.5</v>
      </c>
      <c r="F830" s="35">
        <v>1.5</v>
      </c>
      <c r="G830" s="35">
        <v>1.3</v>
      </c>
      <c r="H830" s="35" t="s">
        <v>107</v>
      </c>
      <c r="J830" s="35" t="s">
        <v>4221</v>
      </c>
      <c r="L830" s="34" t="s">
        <v>3081</v>
      </c>
    </row>
    <row r="831" spans="1:15" ht="15" hidden="1" customHeight="1">
      <c r="A831" s="34" t="s">
        <v>80</v>
      </c>
      <c r="B831" s="34" t="s">
        <v>4222</v>
      </c>
      <c r="C831" s="34" t="s">
        <v>711</v>
      </c>
      <c r="D831" s="35" t="s">
        <v>107</v>
      </c>
      <c r="E831" s="35">
        <v>1.2</v>
      </c>
      <c r="F831" s="35">
        <v>1.3</v>
      </c>
      <c r="G831" s="35">
        <v>1.2</v>
      </c>
      <c r="H831" s="35">
        <v>1.1000000000000001</v>
      </c>
      <c r="J831" s="35" t="s">
        <v>3081</v>
      </c>
    </row>
    <row r="832" spans="1:15" ht="15" hidden="1" customHeight="1">
      <c r="A832" s="34" t="s">
        <v>80</v>
      </c>
      <c r="B832" s="34" t="s">
        <v>4223</v>
      </c>
      <c r="C832" s="34" t="s">
        <v>711</v>
      </c>
      <c r="D832" s="35" t="s">
        <v>107</v>
      </c>
      <c r="E832" s="35">
        <v>1.7</v>
      </c>
      <c r="F832" s="35">
        <v>1.7</v>
      </c>
      <c r="G832" s="35">
        <v>1.7</v>
      </c>
      <c r="H832" s="35">
        <v>1.9</v>
      </c>
    </row>
    <row r="833" spans="1:15" ht="15" hidden="1" customHeight="1">
      <c r="A833" s="34" t="s">
        <v>80</v>
      </c>
      <c r="B833" s="34" t="s">
        <v>4224</v>
      </c>
      <c r="C833" s="34" t="s">
        <v>711</v>
      </c>
      <c r="D833" s="35" t="s">
        <v>107</v>
      </c>
      <c r="E833" s="35">
        <v>1.4</v>
      </c>
      <c r="F833" s="35">
        <v>1.4</v>
      </c>
      <c r="G833" s="35">
        <v>1.4</v>
      </c>
      <c r="H833" s="35">
        <v>1.4</v>
      </c>
    </row>
    <row r="834" spans="1:15" ht="15" hidden="1" customHeight="1">
      <c r="A834" s="34" t="s">
        <v>80</v>
      </c>
      <c r="B834" s="34" t="s">
        <v>4225</v>
      </c>
      <c r="C834" s="34" t="s">
        <v>711</v>
      </c>
      <c r="D834" s="35" t="s">
        <v>107</v>
      </c>
      <c r="E834" s="35">
        <v>2</v>
      </c>
      <c r="F834" s="35">
        <v>1.5</v>
      </c>
      <c r="G834" s="35">
        <v>1.5</v>
      </c>
      <c r="H834" s="35">
        <v>1.5</v>
      </c>
      <c r="J834" s="35" t="s">
        <v>3081</v>
      </c>
      <c r="L834" s="34" t="s">
        <v>4226</v>
      </c>
      <c r="O834" s="34" t="s">
        <v>4227</v>
      </c>
    </row>
    <row r="835" spans="1:15" ht="15" hidden="1" customHeight="1">
      <c r="A835" s="34" t="s">
        <v>80</v>
      </c>
      <c r="B835" s="34" t="s">
        <v>4228</v>
      </c>
      <c r="C835" s="34" t="s">
        <v>711</v>
      </c>
      <c r="D835" s="35" t="s">
        <v>107</v>
      </c>
      <c r="E835" s="35">
        <v>1.4</v>
      </c>
      <c r="F835" s="35">
        <v>1.7</v>
      </c>
      <c r="G835" s="35">
        <v>1.9</v>
      </c>
      <c r="H835" s="35">
        <v>2</v>
      </c>
    </row>
    <row r="836" spans="1:15" ht="15" hidden="1" customHeight="1">
      <c r="A836" s="34" t="s">
        <v>80</v>
      </c>
      <c r="B836" s="34" t="s">
        <v>4229</v>
      </c>
      <c r="C836" s="34" t="s">
        <v>711</v>
      </c>
      <c r="D836" s="35" t="s">
        <v>107</v>
      </c>
      <c r="E836" s="35">
        <v>1.1000000000000001</v>
      </c>
      <c r="F836" s="35">
        <v>1.3</v>
      </c>
      <c r="G836" s="35">
        <v>1.2</v>
      </c>
      <c r="H836" s="35">
        <v>1.3</v>
      </c>
    </row>
    <row r="837" spans="1:15" ht="15" hidden="1" customHeight="1">
      <c r="A837" s="34" t="s">
        <v>80</v>
      </c>
      <c r="B837" s="34" t="s">
        <v>4230</v>
      </c>
      <c r="C837" s="34" t="s">
        <v>711</v>
      </c>
      <c r="D837" s="35" t="s">
        <v>107</v>
      </c>
      <c r="E837" s="35" t="s">
        <v>107</v>
      </c>
      <c r="F837" s="35">
        <v>1.9</v>
      </c>
      <c r="G837" s="35">
        <v>1.9</v>
      </c>
      <c r="H837" s="35">
        <v>1.9</v>
      </c>
    </row>
    <row r="838" spans="1:15" ht="15" hidden="1" customHeight="1">
      <c r="A838" s="34" t="s">
        <v>80</v>
      </c>
      <c r="B838" s="34" t="s">
        <v>4231</v>
      </c>
      <c r="C838" s="34" t="s">
        <v>711</v>
      </c>
      <c r="D838" s="35" t="s">
        <v>107</v>
      </c>
      <c r="E838" s="35" t="s">
        <v>107</v>
      </c>
      <c r="F838" s="35">
        <v>1.3</v>
      </c>
      <c r="G838" s="35">
        <v>1.4</v>
      </c>
      <c r="H838" s="35">
        <v>1.5</v>
      </c>
      <c r="K838" s="36" t="s">
        <v>919</v>
      </c>
    </row>
    <row r="839" spans="1:15" ht="15" hidden="1" customHeight="1">
      <c r="A839" s="34" t="s">
        <v>80</v>
      </c>
      <c r="B839" s="34" t="s">
        <v>4232</v>
      </c>
      <c r="C839" s="34" t="s">
        <v>711</v>
      </c>
      <c r="D839" s="35" t="s">
        <v>107</v>
      </c>
      <c r="E839" s="35" t="s">
        <v>107</v>
      </c>
      <c r="F839" s="35" t="s">
        <v>107</v>
      </c>
      <c r="G839" s="35">
        <v>1.2</v>
      </c>
      <c r="H839" s="35">
        <v>1.5</v>
      </c>
    </row>
    <row r="840" spans="1:15" ht="15" hidden="1" customHeight="1">
      <c r="A840" s="34" t="s">
        <v>80</v>
      </c>
      <c r="B840" s="34" t="s">
        <v>4233</v>
      </c>
      <c r="C840" s="34" t="s">
        <v>711</v>
      </c>
      <c r="D840" s="35" t="s">
        <v>107</v>
      </c>
      <c r="E840" s="35" t="s">
        <v>107</v>
      </c>
      <c r="F840" s="35" t="s">
        <v>107</v>
      </c>
      <c r="G840" s="35" t="s">
        <v>107</v>
      </c>
      <c r="H840" s="35">
        <v>1.3</v>
      </c>
    </row>
    <row r="841" spans="1:15" ht="15" hidden="1" customHeight="1">
      <c r="A841" s="34" t="s">
        <v>80</v>
      </c>
      <c r="B841" s="34" t="s">
        <v>4234</v>
      </c>
      <c r="C841" s="34" t="s">
        <v>711</v>
      </c>
      <c r="D841" s="35" t="s">
        <v>107</v>
      </c>
      <c r="E841" s="35" t="s">
        <v>107</v>
      </c>
      <c r="F841" s="35" t="s">
        <v>107</v>
      </c>
      <c r="G841" s="35" t="s">
        <v>107</v>
      </c>
      <c r="H841" s="35">
        <v>1.3</v>
      </c>
    </row>
    <row r="842" spans="1:15" ht="15" hidden="1" customHeight="1">
      <c r="A842" s="34" t="s">
        <v>80</v>
      </c>
      <c r="B842" s="34" t="s">
        <v>4235</v>
      </c>
      <c r="C842" s="34" t="s">
        <v>629</v>
      </c>
      <c r="D842" s="35">
        <v>15.1</v>
      </c>
      <c r="E842" s="35">
        <v>15.6</v>
      </c>
      <c r="F842" s="35">
        <v>16.100000000000001</v>
      </c>
      <c r="G842" s="35">
        <v>16.3</v>
      </c>
      <c r="H842" s="35">
        <v>16.899999999999999</v>
      </c>
      <c r="M842" s="34" t="s">
        <v>945</v>
      </c>
      <c r="O842" s="34" t="s">
        <v>2995</v>
      </c>
    </row>
    <row r="843" spans="1:15" ht="15" hidden="1" customHeight="1">
      <c r="A843" s="34" t="s">
        <v>80</v>
      </c>
      <c r="B843" s="34" t="s">
        <v>4236</v>
      </c>
      <c r="C843" s="34" t="s">
        <v>408</v>
      </c>
      <c r="D843" s="35">
        <v>3</v>
      </c>
      <c r="E843" s="35">
        <v>3.8</v>
      </c>
      <c r="F843" s="35">
        <v>4</v>
      </c>
      <c r="G843" s="35">
        <v>4.3</v>
      </c>
      <c r="H843" s="35">
        <v>4.9000000000000004</v>
      </c>
      <c r="K843" s="36" t="s">
        <v>919</v>
      </c>
      <c r="O843" s="34" t="s">
        <v>2995</v>
      </c>
    </row>
    <row r="844" spans="1:15" ht="15" hidden="1" customHeight="1">
      <c r="A844" s="34" t="s">
        <v>80</v>
      </c>
      <c r="B844" s="34" t="s">
        <v>4237</v>
      </c>
      <c r="C844" s="34" t="s">
        <v>421</v>
      </c>
      <c r="D844" s="35">
        <v>2.7</v>
      </c>
      <c r="E844" s="35">
        <v>2.7</v>
      </c>
      <c r="F844" s="35">
        <v>2.6</v>
      </c>
      <c r="G844" s="35">
        <v>2.7</v>
      </c>
      <c r="H844" s="35">
        <v>2.5</v>
      </c>
      <c r="J844" s="35" t="s">
        <v>3942</v>
      </c>
      <c r="L844" s="34" t="s">
        <v>4238</v>
      </c>
      <c r="O844" s="34" t="s">
        <v>3942</v>
      </c>
    </row>
    <row r="845" spans="1:15" ht="15" hidden="1" customHeight="1">
      <c r="A845" s="34" t="s">
        <v>80</v>
      </c>
      <c r="B845" s="34" t="s">
        <v>4239</v>
      </c>
      <c r="C845" s="34" t="s">
        <v>421</v>
      </c>
      <c r="D845" s="38">
        <v>1.2</v>
      </c>
      <c r="E845" s="38">
        <v>1.7</v>
      </c>
      <c r="F845" s="38">
        <v>1.9</v>
      </c>
      <c r="G845" s="38">
        <v>2.2000000000000002</v>
      </c>
      <c r="H845" s="38">
        <v>2.2999999999999998</v>
      </c>
      <c r="I845" s="38"/>
      <c r="J845" s="38"/>
      <c r="K845" s="57"/>
    </row>
    <row r="846" spans="1:15" ht="15" hidden="1" customHeight="1">
      <c r="A846" s="34" t="s">
        <v>80</v>
      </c>
      <c r="B846" s="34" t="s">
        <v>4240</v>
      </c>
      <c r="C846" s="34" t="s">
        <v>421</v>
      </c>
      <c r="D846" s="38">
        <v>1.1000000000000001</v>
      </c>
      <c r="E846" s="38">
        <v>1.2</v>
      </c>
      <c r="F846" s="38">
        <v>1.4</v>
      </c>
      <c r="G846" s="38">
        <v>1.5</v>
      </c>
      <c r="H846" s="38">
        <v>1.5</v>
      </c>
      <c r="I846" s="38"/>
      <c r="J846" s="38"/>
      <c r="K846" s="57"/>
      <c r="L846" s="34" t="s">
        <v>3177</v>
      </c>
      <c r="O846" s="34" t="s">
        <v>3464</v>
      </c>
    </row>
    <row r="847" spans="1:15" ht="15" hidden="1" customHeight="1">
      <c r="A847" s="34" t="s">
        <v>80</v>
      </c>
      <c r="B847" s="34" t="s">
        <v>4241</v>
      </c>
      <c r="C847" s="34" t="s">
        <v>538</v>
      </c>
      <c r="D847" s="35">
        <v>18</v>
      </c>
      <c r="E847" s="35">
        <v>19.899999999999999</v>
      </c>
      <c r="F847" s="35">
        <v>22</v>
      </c>
      <c r="G847" s="35">
        <v>22.8</v>
      </c>
      <c r="H847" s="35">
        <v>23.5</v>
      </c>
      <c r="I847" s="35" t="s">
        <v>550</v>
      </c>
      <c r="M847" s="34" t="s">
        <v>550</v>
      </c>
    </row>
    <row r="848" spans="1:15" ht="15" hidden="1" customHeight="1">
      <c r="A848" s="34" t="s">
        <v>80</v>
      </c>
      <c r="B848" s="34" t="s">
        <v>4242</v>
      </c>
      <c r="C848" s="34" t="s">
        <v>409</v>
      </c>
      <c r="D848" s="35">
        <v>2.1</v>
      </c>
      <c r="E848" s="35">
        <v>2.2999999999999998</v>
      </c>
      <c r="F848" s="35">
        <v>2.2999999999999998</v>
      </c>
      <c r="G848" s="35">
        <v>2.5</v>
      </c>
      <c r="H848" s="35">
        <v>2.7</v>
      </c>
      <c r="I848" s="35" t="s">
        <v>471</v>
      </c>
      <c r="K848" s="36" t="s">
        <v>471</v>
      </c>
      <c r="O848" s="34" t="s">
        <v>2995</v>
      </c>
    </row>
    <row r="849" spans="1:15" ht="15" hidden="1" customHeight="1">
      <c r="A849" s="34" t="s">
        <v>80</v>
      </c>
      <c r="B849" s="34" t="s">
        <v>4243</v>
      </c>
      <c r="C849" s="34" t="s">
        <v>711</v>
      </c>
      <c r="D849" s="35">
        <v>1.2</v>
      </c>
      <c r="E849" s="35">
        <v>1.1000000000000001</v>
      </c>
      <c r="F849" s="35">
        <v>1</v>
      </c>
      <c r="G849" s="35" t="s">
        <v>2997</v>
      </c>
      <c r="H849" s="35" t="s">
        <v>2997</v>
      </c>
      <c r="L849" s="36" t="s">
        <v>3559</v>
      </c>
      <c r="O849" s="34" t="s">
        <v>2995</v>
      </c>
    </row>
    <row r="850" spans="1:15" ht="15" hidden="1" customHeight="1">
      <c r="A850" s="34" t="s">
        <v>80</v>
      </c>
      <c r="B850" s="34" t="s">
        <v>4244</v>
      </c>
      <c r="C850" s="34" t="s">
        <v>484</v>
      </c>
      <c r="D850" s="35">
        <v>1.1000000000000001</v>
      </c>
      <c r="E850" s="35">
        <v>1.1000000000000001</v>
      </c>
      <c r="F850" s="35">
        <v>1.1000000000000001</v>
      </c>
      <c r="G850" s="35">
        <v>1.1000000000000001</v>
      </c>
      <c r="H850" s="35">
        <v>1.2</v>
      </c>
      <c r="O850" s="34" t="s">
        <v>2995</v>
      </c>
    </row>
    <row r="851" spans="1:15" ht="15" hidden="1" customHeight="1">
      <c r="A851" s="34" t="s">
        <v>80</v>
      </c>
      <c r="B851" s="34" t="s">
        <v>4245</v>
      </c>
      <c r="C851" s="34" t="s">
        <v>711</v>
      </c>
      <c r="D851" s="35">
        <v>2.6</v>
      </c>
      <c r="E851" s="35">
        <v>2.7</v>
      </c>
      <c r="F851" s="35">
        <v>2.8</v>
      </c>
      <c r="G851" s="35">
        <v>2.8</v>
      </c>
      <c r="H851" s="35">
        <v>2.9</v>
      </c>
      <c r="O851" s="34" t="s">
        <v>2995</v>
      </c>
    </row>
    <row r="852" spans="1:15" ht="15" hidden="1" customHeight="1">
      <c r="A852" s="34" t="s">
        <v>80</v>
      </c>
      <c r="B852" s="34" t="s">
        <v>4246</v>
      </c>
      <c r="C852" s="34" t="s">
        <v>711</v>
      </c>
      <c r="D852" s="35" t="s">
        <v>107</v>
      </c>
      <c r="E852" s="35">
        <v>1.1000000000000001</v>
      </c>
      <c r="F852" s="35">
        <v>1</v>
      </c>
      <c r="G852" s="35">
        <v>0.8</v>
      </c>
      <c r="H852" s="35">
        <v>1</v>
      </c>
      <c r="J852" s="35" t="s">
        <v>3081</v>
      </c>
      <c r="L852" s="34" t="s">
        <v>3081</v>
      </c>
      <c r="O852" s="34" t="s">
        <v>3060</v>
      </c>
    </row>
    <row r="853" spans="1:15" ht="15" hidden="1" customHeight="1">
      <c r="A853" s="34" t="s">
        <v>80</v>
      </c>
      <c r="B853" s="34" t="s">
        <v>4247</v>
      </c>
      <c r="C853" s="34" t="s">
        <v>711</v>
      </c>
      <c r="D853" s="35">
        <v>2.5</v>
      </c>
      <c r="E853" s="35">
        <v>2.5</v>
      </c>
      <c r="F853" s="35">
        <v>2.2999999999999998</v>
      </c>
      <c r="G853" s="35">
        <v>2.5</v>
      </c>
      <c r="H853" s="35" t="s">
        <v>2997</v>
      </c>
      <c r="J853" s="35" t="s">
        <v>4248</v>
      </c>
      <c r="O853" s="34" t="s">
        <v>2995</v>
      </c>
    </row>
    <row r="854" spans="1:15" ht="15" hidden="1" customHeight="1">
      <c r="A854" s="34" t="s">
        <v>80</v>
      </c>
      <c r="B854" s="34" t="s">
        <v>4249</v>
      </c>
      <c r="C854" s="34" t="s">
        <v>711</v>
      </c>
      <c r="D854" s="35" t="s">
        <v>107</v>
      </c>
      <c r="E854" s="35">
        <v>1.4</v>
      </c>
      <c r="F854" s="35">
        <v>0.9</v>
      </c>
      <c r="G854" s="35">
        <v>1.6</v>
      </c>
      <c r="H854" s="35" t="s">
        <v>2997</v>
      </c>
    </row>
    <row r="855" spans="1:15" ht="15" hidden="1" customHeight="1">
      <c r="A855" s="34" t="s">
        <v>80</v>
      </c>
      <c r="B855" s="34" t="s">
        <v>4250</v>
      </c>
      <c r="C855" s="34" t="s">
        <v>711</v>
      </c>
      <c r="D855" s="35" t="s">
        <v>107</v>
      </c>
      <c r="E855" s="35">
        <v>1</v>
      </c>
      <c r="F855" s="35">
        <v>1.1000000000000001</v>
      </c>
      <c r="G855" s="35">
        <v>1</v>
      </c>
      <c r="H855" s="35">
        <v>1.1000000000000001</v>
      </c>
      <c r="J855" s="35" t="s">
        <v>3081</v>
      </c>
    </row>
    <row r="856" spans="1:15" ht="15" hidden="1" customHeight="1">
      <c r="A856" s="34" t="s">
        <v>80</v>
      </c>
      <c r="B856" s="34" t="s">
        <v>4251</v>
      </c>
      <c r="C856" s="34" t="s">
        <v>711</v>
      </c>
      <c r="D856" s="35">
        <v>3</v>
      </c>
      <c r="E856" s="35">
        <v>3</v>
      </c>
      <c r="F856" s="35">
        <v>3</v>
      </c>
      <c r="G856" s="35">
        <v>3</v>
      </c>
      <c r="H856" s="35">
        <v>3.1</v>
      </c>
      <c r="O856" s="34" t="s">
        <v>2995</v>
      </c>
    </row>
    <row r="857" spans="1:15" ht="15" hidden="1" customHeight="1">
      <c r="A857" s="34" t="s">
        <v>80</v>
      </c>
      <c r="B857" s="34" t="s">
        <v>4252</v>
      </c>
      <c r="C857" s="34" t="s">
        <v>711</v>
      </c>
      <c r="D857" s="38">
        <v>1.5</v>
      </c>
      <c r="E857" s="35" t="s">
        <v>2997</v>
      </c>
      <c r="F857" s="35" t="s">
        <v>2997</v>
      </c>
      <c r="G857" s="35" t="s">
        <v>2997</v>
      </c>
      <c r="H857" s="35" t="s">
        <v>2997</v>
      </c>
      <c r="O857" s="34" t="s">
        <v>3844</v>
      </c>
    </row>
    <row r="858" spans="1:15" ht="15" hidden="1" customHeight="1">
      <c r="A858" s="34" t="s">
        <v>80</v>
      </c>
      <c r="B858" s="34" t="s">
        <v>4253</v>
      </c>
      <c r="C858" s="34" t="s">
        <v>711</v>
      </c>
      <c r="D858" s="38">
        <v>2.8</v>
      </c>
      <c r="E858" s="38">
        <v>1.9</v>
      </c>
      <c r="F858" s="38">
        <v>2.1</v>
      </c>
      <c r="G858" s="38">
        <v>1.9</v>
      </c>
      <c r="H858" s="38">
        <v>1.9</v>
      </c>
      <c r="I858" s="38"/>
      <c r="J858" s="38"/>
      <c r="K858" s="57"/>
      <c r="L858" s="34" t="s">
        <v>3081</v>
      </c>
      <c r="O858" s="45"/>
    </row>
    <row r="859" spans="1:15" ht="15" hidden="1" customHeight="1">
      <c r="A859" s="34" t="s">
        <v>80</v>
      </c>
      <c r="B859" s="34" t="s">
        <v>4254</v>
      </c>
      <c r="C859" s="34" t="s">
        <v>711</v>
      </c>
      <c r="D859" s="35" t="s">
        <v>107</v>
      </c>
      <c r="E859" s="35">
        <v>2</v>
      </c>
      <c r="F859" s="35">
        <v>1.4</v>
      </c>
      <c r="G859" s="35" t="s">
        <v>2997</v>
      </c>
      <c r="H859" s="35" t="s">
        <v>2997</v>
      </c>
      <c r="J859" s="35" t="s">
        <v>4255</v>
      </c>
      <c r="L859" s="34" t="s">
        <v>3559</v>
      </c>
    </row>
    <row r="860" spans="1:15" ht="15" hidden="1" customHeight="1">
      <c r="A860" s="34" t="s">
        <v>80</v>
      </c>
      <c r="B860" s="34" t="s">
        <v>4256</v>
      </c>
      <c r="C860" s="34" t="s">
        <v>711</v>
      </c>
      <c r="D860" s="35" t="s">
        <v>107</v>
      </c>
      <c r="E860" s="35">
        <v>1.5</v>
      </c>
      <c r="F860" s="35">
        <v>1.5</v>
      </c>
      <c r="G860" s="35">
        <v>1.6</v>
      </c>
      <c r="H860" s="35" t="s">
        <v>107</v>
      </c>
      <c r="J860" s="35" t="s">
        <v>4257</v>
      </c>
    </row>
    <row r="861" spans="1:15" ht="15" hidden="1" customHeight="1">
      <c r="A861" s="34" t="s">
        <v>80</v>
      </c>
      <c r="B861" s="34" t="s">
        <v>4258</v>
      </c>
      <c r="C861" s="34" t="s">
        <v>711</v>
      </c>
      <c r="D861" s="35" t="s">
        <v>107</v>
      </c>
      <c r="E861" s="35">
        <v>1.4</v>
      </c>
      <c r="F861" s="35">
        <v>1.5</v>
      </c>
      <c r="G861" s="35" t="s">
        <v>107</v>
      </c>
      <c r="H861" s="35" t="s">
        <v>107</v>
      </c>
      <c r="J861" s="35" t="s">
        <v>4257</v>
      </c>
      <c r="L861" s="34" t="s">
        <v>3746</v>
      </c>
    </row>
    <row r="862" spans="1:15" ht="15" hidden="1" customHeight="1">
      <c r="A862" s="34" t="s">
        <v>80</v>
      </c>
      <c r="B862" s="34" t="s">
        <v>4259</v>
      </c>
      <c r="C862" s="34" t="s">
        <v>408</v>
      </c>
      <c r="D862" s="35">
        <v>3.3</v>
      </c>
      <c r="E862" s="35">
        <v>3.8</v>
      </c>
      <c r="F862" s="35">
        <v>4</v>
      </c>
      <c r="G862" s="35">
        <v>4</v>
      </c>
      <c r="H862" s="35">
        <v>4.4000000000000004</v>
      </c>
      <c r="I862" s="35" t="s">
        <v>945</v>
      </c>
      <c r="K862" s="36" t="s">
        <v>919</v>
      </c>
      <c r="N862" s="34" t="s">
        <v>919</v>
      </c>
      <c r="O862" s="34" t="s">
        <v>2995</v>
      </c>
    </row>
    <row r="863" spans="1:15" ht="15" hidden="1" customHeight="1">
      <c r="A863" s="34" t="s">
        <v>80</v>
      </c>
      <c r="B863" s="34" t="s">
        <v>4260</v>
      </c>
      <c r="C863" s="34" t="s">
        <v>711</v>
      </c>
      <c r="D863" s="35">
        <v>4</v>
      </c>
      <c r="E863" s="35">
        <v>4</v>
      </c>
      <c r="F863" s="35">
        <v>3.9</v>
      </c>
      <c r="G863" s="35">
        <v>4</v>
      </c>
      <c r="H863" s="35">
        <v>4</v>
      </c>
      <c r="O863" s="34" t="s">
        <v>2995</v>
      </c>
    </row>
    <row r="864" spans="1:15" ht="15" hidden="1" customHeight="1">
      <c r="A864" s="34" t="s">
        <v>80</v>
      </c>
      <c r="B864" s="34" t="s">
        <v>4261</v>
      </c>
      <c r="C864" s="34" t="s">
        <v>711</v>
      </c>
      <c r="D864" s="38">
        <v>2.8</v>
      </c>
      <c r="E864" s="38">
        <v>2.8</v>
      </c>
      <c r="F864" s="38">
        <v>2.9</v>
      </c>
      <c r="G864" s="38">
        <v>2.5</v>
      </c>
      <c r="H864" s="38">
        <v>2.5</v>
      </c>
      <c r="I864" s="38"/>
      <c r="J864" s="35" t="s">
        <v>3081</v>
      </c>
      <c r="K864" s="57"/>
      <c r="L864" s="34" t="s">
        <v>3081</v>
      </c>
      <c r="O864" s="34" t="s">
        <v>4262</v>
      </c>
    </row>
    <row r="865" spans="1:15" ht="15" hidden="1" customHeight="1">
      <c r="A865" s="34" t="s">
        <v>80</v>
      </c>
      <c r="B865" s="34" t="s">
        <v>4263</v>
      </c>
      <c r="C865" s="34" t="s">
        <v>711</v>
      </c>
      <c r="D865" s="35">
        <v>3.1</v>
      </c>
      <c r="E865" s="35">
        <v>3</v>
      </c>
      <c r="F865" s="35">
        <v>3</v>
      </c>
      <c r="G865" s="35">
        <v>3.1</v>
      </c>
      <c r="H865" s="35">
        <v>3.2</v>
      </c>
      <c r="J865" s="35" t="s">
        <v>3081</v>
      </c>
      <c r="L865" s="34" t="s">
        <v>3081</v>
      </c>
      <c r="O865" s="34" t="s">
        <v>4264</v>
      </c>
    </row>
    <row r="866" spans="1:15" ht="15" hidden="1" customHeight="1">
      <c r="A866" s="34" t="s">
        <v>80</v>
      </c>
      <c r="B866" s="34" t="s">
        <v>4265</v>
      </c>
      <c r="C866" s="34" t="s">
        <v>711</v>
      </c>
      <c r="D866" s="35" t="s">
        <v>107</v>
      </c>
      <c r="E866" s="35">
        <v>1.2</v>
      </c>
      <c r="F866" s="35">
        <v>1.2</v>
      </c>
      <c r="G866" s="35">
        <v>1.2</v>
      </c>
      <c r="H866" s="35">
        <v>1.2</v>
      </c>
      <c r="O866" s="34" t="s">
        <v>4266</v>
      </c>
    </row>
    <row r="867" spans="1:15" ht="15" hidden="1" customHeight="1">
      <c r="A867" s="34" t="s">
        <v>80</v>
      </c>
      <c r="B867" s="34" t="s">
        <v>4267</v>
      </c>
      <c r="C867" s="34" t="s">
        <v>711</v>
      </c>
      <c r="D867" s="35" t="s">
        <v>107</v>
      </c>
      <c r="E867" s="35" t="s">
        <v>107</v>
      </c>
      <c r="F867" s="35" t="s">
        <v>107</v>
      </c>
      <c r="G867" s="35">
        <v>1</v>
      </c>
      <c r="H867" s="35">
        <v>1.1000000000000001</v>
      </c>
    </row>
    <row r="868" spans="1:15" ht="15" hidden="1" customHeight="1">
      <c r="A868" s="34" t="s">
        <v>80</v>
      </c>
      <c r="B868" s="34" t="s">
        <v>4268</v>
      </c>
      <c r="C868" s="34" t="s">
        <v>711</v>
      </c>
      <c r="D868" s="35">
        <v>1.1000000000000001</v>
      </c>
      <c r="E868" s="35">
        <v>1.9</v>
      </c>
      <c r="F868" s="35">
        <v>2</v>
      </c>
      <c r="G868" s="35">
        <v>2.1</v>
      </c>
      <c r="H868" s="35">
        <v>2.4</v>
      </c>
      <c r="O868" s="34" t="s">
        <v>4269</v>
      </c>
    </row>
    <row r="869" spans="1:15" ht="15" hidden="1" customHeight="1">
      <c r="A869" s="34" t="s">
        <v>80</v>
      </c>
      <c r="B869" s="34" t="s">
        <v>4270</v>
      </c>
      <c r="C869" s="34" t="s">
        <v>711</v>
      </c>
      <c r="D869" s="35" t="s">
        <v>107</v>
      </c>
      <c r="E869" s="35" t="s">
        <v>107</v>
      </c>
      <c r="F869" s="35" t="s">
        <v>107</v>
      </c>
      <c r="G869" s="35" t="s">
        <v>107</v>
      </c>
      <c r="H869" s="35">
        <v>2.1</v>
      </c>
    </row>
    <row r="870" spans="1:15" ht="15" hidden="1" customHeight="1">
      <c r="A870" s="34" t="s">
        <v>80</v>
      </c>
      <c r="B870" s="34" t="s">
        <v>4271</v>
      </c>
      <c r="C870" s="34" t="s">
        <v>711</v>
      </c>
      <c r="D870" s="35">
        <v>3.9</v>
      </c>
      <c r="E870" s="35">
        <v>4</v>
      </c>
      <c r="F870" s="35">
        <v>4.2</v>
      </c>
      <c r="G870" s="35">
        <v>4.3</v>
      </c>
      <c r="H870" s="35">
        <v>4.5</v>
      </c>
      <c r="L870" s="34" t="s">
        <v>3081</v>
      </c>
      <c r="O870" s="34" t="s">
        <v>2995</v>
      </c>
    </row>
    <row r="871" spans="1:15" ht="15" hidden="1" customHeight="1">
      <c r="A871" s="34" t="s">
        <v>80</v>
      </c>
      <c r="B871" s="34" t="s">
        <v>4272</v>
      </c>
      <c r="C871" s="34" t="s">
        <v>711</v>
      </c>
      <c r="D871" s="38">
        <v>2.7</v>
      </c>
      <c r="E871" s="38">
        <v>2.9</v>
      </c>
      <c r="F871" s="38">
        <v>2.9</v>
      </c>
      <c r="G871" s="38">
        <v>2.9</v>
      </c>
      <c r="H871" s="38">
        <v>2.8</v>
      </c>
      <c r="I871" s="38"/>
      <c r="J871" s="38"/>
      <c r="K871" s="57"/>
      <c r="L871" s="34" t="s">
        <v>3081</v>
      </c>
      <c r="O871" s="34" t="s">
        <v>3060</v>
      </c>
    </row>
    <row r="872" spans="1:15" ht="15" hidden="1" customHeight="1">
      <c r="A872" s="34" t="s">
        <v>80</v>
      </c>
      <c r="B872" s="34" t="s">
        <v>4273</v>
      </c>
      <c r="C872" s="34" t="s">
        <v>528</v>
      </c>
      <c r="D872" s="35">
        <v>5.5</v>
      </c>
      <c r="E872" s="35">
        <v>5.9</v>
      </c>
      <c r="F872" s="35">
        <v>6.2</v>
      </c>
      <c r="G872" s="35">
        <v>6.7</v>
      </c>
      <c r="H872" s="35">
        <v>7.2</v>
      </c>
    </row>
    <row r="873" spans="1:15" ht="15" hidden="1" customHeight="1">
      <c r="A873" s="34" t="s">
        <v>80</v>
      </c>
      <c r="B873" s="34" t="s">
        <v>4274</v>
      </c>
      <c r="C873" s="34" t="s">
        <v>711</v>
      </c>
      <c r="D873" s="35">
        <v>2.4</v>
      </c>
      <c r="E873" s="35">
        <v>2.4</v>
      </c>
      <c r="F873" s="35">
        <v>2.5</v>
      </c>
      <c r="G873" s="35">
        <v>2.7</v>
      </c>
      <c r="H873" s="35">
        <v>1.4</v>
      </c>
      <c r="I873" s="35" t="s">
        <v>550</v>
      </c>
      <c r="J873" s="35" t="s">
        <v>3081</v>
      </c>
      <c r="L873" s="34" t="s">
        <v>4275</v>
      </c>
      <c r="O873" s="34" t="s">
        <v>4276</v>
      </c>
    </row>
    <row r="874" spans="1:15" ht="15" hidden="1" customHeight="1">
      <c r="A874" s="34" t="s">
        <v>80</v>
      </c>
      <c r="B874" s="34" t="s">
        <v>4277</v>
      </c>
      <c r="C874" s="34" t="s">
        <v>711</v>
      </c>
      <c r="D874" s="38">
        <v>1.1000000000000001</v>
      </c>
      <c r="E874" s="35" t="s">
        <v>3039</v>
      </c>
      <c r="F874" s="35" t="s">
        <v>2988</v>
      </c>
      <c r="G874" s="35" t="s">
        <v>2988</v>
      </c>
      <c r="H874" s="35" t="s">
        <v>2989</v>
      </c>
    </row>
    <row r="875" spans="1:15" ht="15" hidden="1" customHeight="1">
      <c r="A875" s="34" t="s">
        <v>80</v>
      </c>
      <c r="B875" s="34" t="s">
        <v>4278</v>
      </c>
      <c r="C875" s="34" t="s">
        <v>711</v>
      </c>
      <c r="D875" s="35" t="s">
        <v>107</v>
      </c>
      <c r="E875" s="35" t="s">
        <v>107</v>
      </c>
      <c r="F875" s="35" t="s">
        <v>107</v>
      </c>
      <c r="G875" s="35" t="s">
        <v>107</v>
      </c>
      <c r="H875" s="35">
        <v>1.9</v>
      </c>
      <c r="J875" s="35" t="s">
        <v>3081</v>
      </c>
    </row>
    <row r="876" spans="1:15" ht="15" hidden="1" customHeight="1">
      <c r="A876" s="34" t="s">
        <v>80</v>
      </c>
      <c r="B876" s="34" t="s">
        <v>4279</v>
      </c>
      <c r="C876" s="34" t="s">
        <v>629</v>
      </c>
      <c r="D876" s="35">
        <v>6</v>
      </c>
      <c r="E876" s="35">
        <v>6.2</v>
      </c>
      <c r="F876" s="35">
        <v>6.3</v>
      </c>
      <c r="G876" s="35">
        <v>6.4</v>
      </c>
      <c r="H876" s="35">
        <v>6.5</v>
      </c>
      <c r="L876" s="36" t="s">
        <v>4280</v>
      </c>
      <c r="O876" s="34" t="s">
        <v>4281</v>
      </c>
    </row>
    <row r="877" spans="1:15" ht="15" hidden="1" customHeight="1">
      <c r="A877" s="34" t="s">
        <v>80</v>
      </c>
      <c r="B877" s="34" t="s">
        <v>4282</v>
      </c>
      <c r="C877" s="34" t="s">
        <v>711</v>
      </c>
      <c r="D877" s="35">
        <v>1.9</v>
      </c>
      <c r="E877" s="35" t="s">
        <v>2997</v>
      </c>
      <c r="F877" s="35" t="s">
        <v>2997</v>
      </c>
      <c r="G877" s="35" t="s">
        <v>2997</v>
      </c>
      <c r="H877" s="35" t="s">
        <v>2997</v>
      </c>
      <c r="L877" s="36"/>
      <c r="O877" s="34" t="s">
        <v>3916</v>
      </c>
    </row>
    <row r="878" spans="1:15" ht="15" hidden="1" customHeight="1">
      <c r="A878" s="34" t="s">
        <v>80</v>
      </c>
      <c r="B878" s="34" t="s">
        <v>4283</v>
      </c>
      <c r="C878" s="34" t="s">
        <v>711</v>
      </c>
      <c r="D878" s="35">
        <v>1.2</v>
      </c>
      <c r="E878" s="35">
        <v>1.2</v>
      </c>
      <c r="F878" s="35">
        <v>1.3</v>
      </c>
      <c r="G878" s="35">
        <v>1.3</v>
      </c>
      <c r="H878" s="35">
        <v>1.3</v>
      </c>
      <c r="O878" s="34" t="s">
        <v>2995</v>
      </c>
    </row>
    <row r="879" spans="1:15" ht="15" hidden="1" customHeight="1">
      <c r="A879" s="34" t="s">
        <v>80</v>
      </c>
      <c r="B879" s="34" t="s">
        <v>4284</v>
      </c>
      <c r="C879" s="34" t="s">
        <v>711</v>
      </c>
      <c r="D879" s="35" t="s">
        <v>107</v>
      </c>
      <c r="E879" s="35">
        <v>1.2</v>
      </c>
      <c r="F879" s="35">
        <v>1.2</v>
      </c>
      <c r="G879" s="35">
        <v>1.3</v>
      </c>
      <c r="H879" s="35">
        <v>1.3</v>
      </c>
      <c r="J879" s="35" t="s">
        <v>3081</v>
      </c>
    </row>
    <row r="880" spans="1:15" ht="15" hidden="1" customHeight="1">
      <c r="A880" s="34" t="s">
        <v>80</v>
      </c>
      <c r="B880" s="34" t="s">
        <v>4285</v>
      </c>
      <c r="C880" s="34" t="s">
        <v>711</v>
      </c>
      <c r="D880" s="35" t="s">
        <v>107</v>
      </c>
      <c r="E880" s="35">
        <v>1</v>
      </c>
      <c r="F880" s="35">
        <v>1.1000000000000001</v>
      </c>
      <c r="G880" s="35">
        <v>1</v>
      </c>
      <c r="H880" s="35" t="s">
        <v>107</v>
      </c>
      <c r="J880" s="35" t="s">
        <v>3256</v>
      </c>
    </row>
    <row r="881" spans="1:15" ht="15" hidden="1" customHeight="1">
      <c r="A881" s="34" t="s">
        <v>80</v>
      </c>
      <c r="B881" s="34" t="s">
        <v>4286</v>
      </c>
      <c r="C881" s="34" t="s">
        <v>711</v>
      </c>
      <c r="D881" s="35" t="s">
        <v>107</v>
      </c>
      <c r="E881" s="35" t="s">
        <v>107</v>
      </c>
      <c r="F881" s="35">
        <v>1.2</v>
      </c>
      <c r="G881" s="35">
        <v>1.1000000000000001</v>
      </c>
      <c r="H881" s="35">
        <v>1.3</v>
      </c>
      <c r="I881" s="35" t="s">
        <v>550</v>
      </c>
    </row>
    <row r="882" spans="1:15" ht="15" hidden="1" customHeight="1">
      <c r="A882" s="34" t="s">
        <v>80</v>
      </c>
      <c r="B882" s="34" t="s">
        <v>4287</v>
      </c>
      <c r="C882" s="34" t="s">
        <v>711</v>
      </c>
      <c r="D882" s="35">
        <v>1.8</v>
      </c>
      <c r="E882" s="35">
        <v>2</v>
      </c>
      <c r="F882" s="35">
        <v>2.1</v>
      </c>
      <c r="G882" s="35">
        <v>1.9</v>
      </c>
      <c r="H882" s="35">
        <v>1.7</v>
      </c>
      <c r="L882" s="34" t="s">
        <v>3081</v>
      </c>
      <c r="O882" s="34" t="s">
        <v>2995</v>
      </c>
    </row>
    <row r="883" spans="1:15" ht="15" hidden="1" customHeight="1">
      <c r="A883" s="34" t="s">
        <v>80</v>
      </c>
      <c r="B883" s="34" t="s">
        <v>4288</v>
      </c>
      <c r="C883" s="34" t="s">
        <v>484</v>
      </c>
      <c r="D883" s="35">
        <v>1.2</v>
      </c>
      <c r="E883" s="35">
        <v>1.6</v>
      </c>
      <c r="F883" s="35">
        <v>1.7</v>
      </c>
      <c r="G883" s="35">
        <v>2</v>
      </c>
      <c r="H883" s="35">
        <v>2.4</v>
      </c>
      <c r="I883" s="35" t="s">
        <v>550</v>
      </c>
      <c r="O883" s="34" t="s">
        <v>2995</v>
      </c>
    </row>
    <row r="884" spans="1:15" ht="15" hidden="1" customHeight="1">
      <c r="A884" s="34" t="s">
        <v>80</v>
      </c>
      <c r="B884" s="34" t="s">
        <v>4289</v>
      </c>
      <c r="C884" s="34" t="s">
        <v>454</v>
      </c>
      <c r="D884" s="35">
        <v>1.7</v>
      </c>
      <c r="E884" s="35">
        <v>2</v>
      </c>
      <c r="F884" s="35">
        <v>2.1</v>
      </c>
      <c r="G884" s="35">
        <v>2.2000000000000002</v>
      </c>
      <c r="H884" s="35">
        <v>2.2999999999999998</v>
      </c>
    </row>
    <row r="885" spans="1:15" ht="15" hidden="1" customHeight="1">
      <c r="A885" s="34" t="s">
        <v>80</v>
      </c>
      <c r="B885" s="34" t="s">
        <v>4290</v>
      </c>
      <c r="C885" s="34" t="s">
        <v>454</v>
      </c>
      <c r="D885" s="35" t="s">
        <v>107</v>
      </c>
      <c r="E885" s="35">
        <v>1.2</v>
      </c>
      <c r="F885" s="35" t="s">
        <v>2988</v>
      </c>
      <c r="G885" s="35" t="s">
        <v>2988</v>
      </c>
      <c r="H885" s="35" t="s">
        <v>2989</v>
      </c>
    </row>
    <row r="886" spans="1:15" ht="15" hidden="1" customHeight="1">
      <c r="A886" s="34" t="s">
        <v>80</v>
      </c>
      <c r="B886" s="34" t="s">
        <v>4291</v>
      </c>
      <c r="C886" s="34" t="s">
        <v>475</v>
      </c>
      <c r="D886" s="35">
        <v>1.1000000000000001</v>
      </c>
      <c r="E886" s="35">
        <v>1.1000000000000001</v>
      </c>
      <c r="F886" s="35">
        <v>1.1000000000000001</v>
      </c>
      <c r="G886" s="35" t="s">
        <v>2997</v>
      </c>
      <c r="H886" s="35" t="s">
        <v>2997</v>
      </c>
      <c r="J886" s="35" t="s">
        <v>3559</v>
      </c>
      <c r="L886" s="34" t="s">
        <v>3559</v>
      </c>
      <c r="O886" s="34" t="s">
        <v>2995</v>
      </c>
    </row>
    <row r="887" spans="1:15" ht="15" hidden="1" customHeight="1">
      <c r="A887" s="34" t="s">
        <v>80</v>
      </c>
      <c r="B887" s="34" t="s">
        <v>4292</v>
      </c>
      <c r="C887" s="34" t="s">
        <v>956</v>
      </c>
      <c r="D887" s="35">
        <v>1.3</v>
      </c>
      <c r="E887" s="35">
        <v>1.8</v>
      </c>
      <c r="F887" s="35">
        <v>2.1</v>
      </c>
      <c r="G887" s="35">
        <v>2.4</v>
      </c>
      <c r="H887" s="35">
        <v>2.6</v>
      </c>
      <c r="J887" s="35" t="s">
        <v>4293</v>
      </c>
    </row>
    <row r="888" spans="1:15" ht="15" hidden="1" customHeight="1">
      <c r="A888" s="34" t="s">
        <v>80</v>
      </c>
      <c r="B888" s="34" t="s">
        <v>4294</v>
      </c>
      <c r="C888" s="34" t="s">
        <v>740</v>
      </c>
      <c r="D888" s="35">
        <v>18.5</v>
      </c>
      <c r="E888" s="35">
        <v>20.9</v>
      </c>
      <c r="F888" s="35">
        <v>22.3</v>
      </c>
      <c r="G888" s="35">
        <v>23.1</v>
      </c>
      <c r="H888" s="35">
        <v>24.2</v>
      </c>
      <c r="M888" s="34" t="s">
        <v>471</v>
      </c>
      <c r="N888" s="34" t="s">
        <v>471</v>
      </c>
    </row>
    <row r="889" spans="1:15" ht="15" hidden="1" customHeight="1">
      <c r="A889" s="34" t="s">
        <v>80</v>
      </c>
      <c r="B889" s="34" t="s">
        <v>4295</v>
      </c>
      <c r="C889" s="34" t="s">
        <v>421</v>
      </c>
      <c r="D889" s="35" t="s">
        <v>107</v>
      </c>
      <c r="E889" s="35">
        <v>1</v>
      </c>
      <c r="F889" s="35">
        <v>1.3</v>
      </c>
      <c r="G889" s="35">
        <v>1.5</v>
      </c>
      <c r="H889" s="35">
        <v>1.9</v>
      </c>
      <c r="N889" s="34" t="s">
        <v>947</v>
      </c>
    </row>
    <row r="890" spans="1:15" ht="15" hidden="1" customHeight="1">
      <c r="A890" s="34" t="s">
        <v>80</v>
      </c>
      <c r="B890" s="34" t="s">
        <v>4296</v>
      </c>
      <c r="C890" s="34" t="s">
        <v>711</v>
      </c>
      <c r="D890" s="35" t="s">
        <v>107</v>
      </c>
      <c r="E890" s="35">
        <v>1</v>
      </c>
      <c r="F890" s="35">
        <v>1.2</v>
      </c>
      <c r="G890" s="35">
        <v>1.2</v>
      </c>
      <c r="H890" s="35" t="s">
        <v>107</v>
      </c>
      <c r="J890" s="35" t="s">
        <v>4257</v>
      </c>
    </row>
    <row r="891" spans="1:15" ht="15" hidden="1" customHeight="1">
      <c r="A891" s="34" t="s">
        <v>80</v>
      </c>
      <c r="B891" s="34" t="s">
        <v>4297</v>
      </c>
      <c r="C891" s="34" t="s">
        <v>711</v>
      </c>
      <c r="D891" s="35" t="s">
        <v>107</v>
      </c>
      <c r="E891" s="35">
        <v>1.1000000000000001</v>
      </c>
      <c r="F891" s="35">
        <v>1.2</v>
      </c>
      <c r="G891" s="35">
        <v>1.1000000000000001</v>
      </c>
      <c r="H891" s="35" t="s">
        <v>107</v>
      </c>
      <c r="J891" s="35" t="s">
        <v>4257</v>
      </c>
      <c r="L891" s="34" t="s">
        <v>4238</v>
      </c>
    </row>
    <row r="892" spans="1:15" ht="15" hidden="1" customHeight="1">
      <c r="A892" s="34" t="s">
        <v>80</v>
      </c>
      <c r="B892" s="34" t="s">
        <v>4298</v>
      </c>
      <c r="C892" s="34" t="s">
        <v>711</v>
      </c>
      <c r="D892" s="35" t="s">
        <v>107</v>
      </c>
      <c r="E892" s="35">
        <v>1.1000000000000001</v>
      </c>
      <c r="F892" s="35">
        <v>1.2</v>
      </c>
      <c r="G892" s="35" t="s">
        <v>107</v>
      </c>
      <c r="H892" s="35" t="s">
        <v>107</v>
      </c>
      <c r="J892" s="35" t="s">
        <v>4257</v>
      </c>
      <c r="L892" s="34" t="s">
        <v>4299</v>
      </c>
    </row>
    <row r="893" spans="1:15" ht="15" hidden="1" customHeight="1">
      <c r="A893" s="34" t="s">
        <v>80</v>
      </c>
      <c r="B893" s="34" t="s">
        <v>4300</v>
      </c>
      <c r="C893" s="34" t="s">
        <v>711</v>
      </c>
      <c r="D893" s="35" t="s">
        <v>107</v>
      </c>
      <c r="E893" s="35" t="s">
        <v>107</v>
      </c>
      <c r="F893" s="35">
        <v>1</v>
      </c>
      <c r="G893" s="35">
        <v>0.9</v>
      </c>
      <c r="H893" s="35" t="s">
        <v>107</v>
      </c>
      <c r="J893" s="35" t="s">
        <v>4301</v>
      </c>
    </row>
    <row r="894" spans="1:15" ht="15" hidden="1" customHeight="1">
      <c r="A894" s="34" t="s">
        <v>80</v>
      </c>
      <c r="B894" s="34" t="s">
        <v>4302</v>
      </c>
      <c r="C894" s="34" t="s">
        <v>711</v>
      </c>
      <c r="D894" s="35" t="s">
        <v>107</v>
      </c>
      <c r="E894" s="35" t="s">
        <v>107</v>
      </c>
      <c r="F894" s="35">
        <v>1</v>
      </c>
      <c r="G894" s="35">
        <v>1.1000000000000001</v>
      </c>
      <c r="H894" s="35">
        <v>1.2</v>
      </c>
    </row>
    <row r="895" spans="1:15" ht="15" hidden="1" customHeight="1">
      <c r="A895" s="34" t="s">
        <v>80</v>
      </c>
      <c r="B895" s="34" t="s">
        <v>4303</v>
      </c>
      <c r="C895" s="34" t="s">
        <v>484</v>
      </c>
      <c r="D895" s="35" t="s">
        <v>107</v>
      </c>
      <c r="E895" s="35" t="s">
        <v>107</v>
      </c>
      <c r="F895" s="35" t="s">
        <v>107</v>
      </c>
      <c r="G895" s="35" t="s">
        <v>107</v>
      </c>
      <c r="H895" s="35">
        <v>1.2</v>
      </c>
    </row>
    <row r="896" spans="1:15" ht="15" hidden="1" customHeight="1">
      <c r="A896" s="34" t="s">
        <v>80</v>
      </c>
      <c r="B896" s="34" t="s">
        <v>4304</v>
      </c>
      <c r="C896" s="34" t="s">
        <v>475</v>
      </c>
      <c r="D896" s="35" t="s">
        <v>107</v>
      </c>
      <c r="E896" s="35" t="s">
        <v>107</v>
      </c>
      <c r="F896" s="35" t="s">
        <v>107</v>
      </c>
      <c r="G896" s="35" t="s">
        <v>107</v>
      </c>
      <c r="H896" s="35">
        <v>1</v>
      </c>
    </row>
    <row r="897" spans="1:15" ht="15" hidden="1" customHeight="1">
      <c r="A897" s="34" t="s">
        <v>80</v>
      </c>
      <c r="B897" s="34" t="s">
        <v>4305</v>
      </c>
      <c r="C897" s="34" t="s">
        <v>385</v>
      </c>
      <c r="D897" s="35" t="s">
        <v>107</v>
      </c>
      <c r="E897" s="35" t="s">
        <v>107</v>
      </c>
      <c r="F897" s="35" t="s">
        <v>107</v>
      </c>
      <c r="G897" s="35" t="s">
        <v>107</v>
      </c>
      <c r="H897" s="35">
        <v>1</v>
      </c>
    </row>
    <row r="898" spans="1:15" ht="15" hidden="1" customHeight="1">
      <c r="A898" s="34" t="s">
        <v>68</v>
      </c>
      <c r="B898" s="34" t="s">
        <v>4306</v>
      </c>
      <c r="C898" s="34" t="s">
        <v>1032</v>
      </c>
      <c r="D898" s="35">
        <v>2.5</v>
      </c>
      <c r="E898" s="35">
        <v>3</v>
      </c>
      <c r="F898" s="35">
        <v>3.2</v>
      </c>
      <c r="G898" s="35">
        <v>3.4</v>
      </c>
      <c r="H898" s="35">
        <v>3.5</v>
      </c>
      <c r="I898" s="35" t="s">
        <v>4307</v>
      </c>
      <c r="K898" s="36" t="s">
        <v>488</v>
      </c>
      <c r="M898" s="34" t="s">
        <v>488</v>
      </c>
      <c r="N898" s="34" t="s">
        <v>4308</v>
      </c>
    </row>
    <row r="899" spans="1:15" ht="15" hidden="1" customHeight="1">
      <c r="A899" s="34" t="s">
        <v>68</v>
      </c>
      <c r="B899" s="34" t="s">
        <v>4309</v>
      </c>
      <c r="C899" s="34" t="s">
        <v>672</v>
      </c>
      <c r="D899" s="35">
        <v>1</v>
      </c>
      <c r="E899" s="35" t="s">
        <v>3039</v>
      </c>
      <c r="F899" s="35" t="s">
        <v>3039</v>
      </c>
      <c r="G899" s="35" t="s">
        <v>2997</v>
      </c>
      <c r="L899" s="36" t="s">
        <v>4310</v>
      </c>
      <c r="O899" s="34" t="s">
        <v>4311</v>
      </c>
    </row>
    <row r="900" spans="1:15" ht="15" hidden="1" customHeight="1">
      <c r="A900" s="34" t="s">
        <v>68</v>
      </c>
      <c r="B900" s="34" t="s">
        <v>4312</v>
      </c>
      <c r="C900" s="34" t="s">
        <v>672</v>
      </c>
      <c r="D900" s="35" t="s">
        <v>107</v>
      </c>
      <c r="E900" s="35" t="s">
        <v>107</v>
      </c>
      <c r="F900" s="35">
        <v>1.2</v>
      </c>
      <c r="G900" s="35">
        <v>1.4</v>
      </c>
      <c r="H900" s="35">
        <v>1.8</v>
      </c>
      <c r="I900" s="35" t="s">
        <v>4313</v>
      </c>
      <c r="K900" s="36" t="s">
        <v>1026</v>
      </c>
      <c r="M900" s="34" t="s">
        <v>4314</v>
      </c>
    </row>
    <row r="901" spans="1:15" ht="15" hidden="1" customHeight="1">
      <c r="A901" s="34" t="s">
        <v>68</v>
      </c>
      <c r="B901" s="34" t="s">
        <v>4315</v>
      </c>
      <c r="C901" s="34" t="s">
        <v>672</v>
      </c>
      <c r="D901" s="35">
        <v>3.5</v>
      </c>
      <c r="E901" s="35" t="s">
        <v>3039</v>
      </c>
      <c r="F901" s="35">
        <v>3.4</v>
      </c>
      <c r="G901" s="35">
        <v>3.5</v>
      </c>
      <c r="H901" s="35">
        <v>3.5</v>
      </c>
      <c r="I901" s="35" t="s">
        <v>4316</v>
      </c>
      <c r="K901" s="43" t="s">
        <v>4317</v>
      </c>
      <c r="M901" s="36" t="s">
        <v>4318</v>
      </c>
      <c r="O901" s="34" t="s">
        <v>4319</v>
      </c>
    </row>
    <row r="902" spans="1:15" ht="15" hidden="1" customHeight="1">
      <c r="A902" s="34" t="s">
        <v>68</v>
      </c>
      <c r="B902" s="34" t="s">
        <v>4320</v>
      </c>
      <c r="C902" s="34" t="s">
        <v>753</v>
      </c>
      <c r="D902" s="35">
        <v>2.5</v>
      </c>
      <c r="E902" s="35">
        <v>3.1</v>
      </c>
      <c r="F902" s="35">
        <v>3.4</v>
      </c>
      <c r="G902" s="35">
        <v>3.1</v>
      </c>
      <c r="H902" s="35">
        <v>3.2</v>
      </c>
      <c r="I902" s="35" t="s">
        <v>4321</v>
      </c>
      <c r="K902" s="36" t="s">
        <v>4322</v>
      </c>
      <c r="L902" s="34" t="s">
        <v>4323</v>
      </c>
      <c r="M902" s="34" t="s">
        <v>4324</v>
      </c>
      <c r="N902" s="34" t="s">
        <v>4325</v>
      </c>
      <c r="O902" s="34" t="s">
        <v>4326</v>
      </c>
    </row>
    <row r="903" spans="1:15" ht="15" hidden="1" customHeight="1">
      <c r="A903" s="34" t="s">
        <v>68</v>
      </c>
      <c r="B903" s="34" t="s">
        <v>4327</v>
      </c>
      <c r="C903" s="34" t="s">
        <v>887</v>
      </c>
      <c r="D903" s="35">
        <v>2.6</v>
      </c>
      <c r="E903" s="35">
        <v>2.9</v>
      </c>
      <c r="F903" s="35">
        <v>2.9</v>
      </c>
      <c r="G903" s="35">
        <v>3</v>
      </c>
      <c r="H903" s="35">
        <v>3</v>
      </c>
      <c r="I903" s="35" t="s">
        <v>561</v>
      </c>
      <c r="J903" s="35" t="s">
        <v>4328</v>
      </c>
      <c r="K903" s="36" t="s">
        <v>424</v>
      </c>
      <c r="L903" s="34" t="s">
        <v>4329</v>
      </c>
      <c r="M903" s="34" t="s">
        <v>947</v>
      </c>
      <c r="N903" s="34" t="s">
        <v>769</v>
      </c>
      <c r="O903" s="34" t="s">
        <v>4330</v>
      </c>
    </row>
    <row r="904" spans="1:15" ht="15" hidden="1" customHeight="1">
      <c r="A904" s="34" t="s">
        <v>68</v>
      </c>
      <c r="B904" s="34" t="s">
        <v>4331</v>
      </c>
      <c r="C904" s="34" t="s">
        <v>887</v>
      </c>
      <c r="D904" s="35">
        <v>5.7</v>
      </c>
      <c r="E904" s="35">
        <v>6.2</v>
      </c>
      <c r="F904" s="35">
        <v>6.4</v>
      </c>
      <c r="G904" s="35">
        <v>6.6</v>
      </c>
      <c r="H904" s="35">
        <v>6.5</v>
      </c>
      <c r="I904" s="35" t="s">
        <v>4332</v>
      </c>
      <c r="M904" s="34" t="s">
        <v>947</v>
      </c>
      <c r="O904" s="34" t="s">
        <v>3488</v>
      </c>
    </row>
    <row r="905" spans="1:15" ht="15" hidden="1" customHeight="1">
      <c r="A905" s="34" t="s">
        <v>68</v>
      </c>
      <c r="B905" s="34" t="s">
        <v>4333</v>
      </c>
      <c r="C905" t="s">
        <v>1023</v>
      </c>
      <c r="D905" s="35">
        <v>1.1000000000000001</v>
      </c>
      <c r="E905" s="35">
        <v>1.4</v>
      </c>
      <c r="F905" s="35">
        <v>1.4</v>
      </c>
      <c r="G905" s="35">
        <v>1.5</v>
      </c>
      <c r="H905" s="35">
        <v>1.7</v>
      </c>
      <c r="K905" s="36" t="s">
        <v>423</v>
      </c>
      <c r="N905" s="34" t="s">
        <v>1026</v>
      </c>
      <c r="O905" s="34" t="s">
        <v>4334</v>
      </c>
    </row>
    <row r="906" spans="1:15" ht="15" hidden="1" customHeight="1">
      <c r="A906" s="34" t="s">
        <v>68</v>
      </c>
      <c r="B906" s="34" t="s">
        <v>4335</v>
      </c>
      <c r="C906" t="s">
        <v>1023</v>
      </c>
      <c r="D906" s="38">
        <v>1</v>
      </c>
      <c r="E906" s="38">
        <v>1</v>
      </c>
      <c r="F906" s="38">
        <v>1.4</v>
      </c>
      <c r="G906" s="38">
        <v>1.4</v>
      </c>
      <c r="H906" s="38">
        <v>2</v>
      </c>
      <c r="I906" s="35" t="s">
        <v>561</v>
      </c>
      <c r="J906" s="38"/>
      <c r="K906" s="57" t="s">
        <v>1026</v>
      </c>
      <c r="M906" s="34" t="s">
        <v>4336</v>
      </c>
      <c r="O906" s="34" t="s">
        <v>4334</v>
      </c>
    </row>
    <row r="907" spans="1:15" ht="15" hidden="1" customHeight="1">
      <c r="A907" s="34" t="s">
        <v>68</v>
      </c>
      <c r="B907" s="34" t="s">
        <v>4337</v>
      </c>
      <c r="C907" t="s">
        <v>691</v>
      </c>
      <c r="D907" s="35">
        <v>1.3</v>
      </c>
      <c r="E907" s="35">
        <v>1.5</v>
      </c>
      <c r="F907" s="35">
        <v>1.8</v>
      </c>
      <c r="G907" s="35">
        <v>1.8</v>
      </c>
      <c r="H907" s="35">
        <v>2.2000000000000002</v>
      </c>
    </row>
    <row r="908" spans="1:15" ht="15" hidden="1" customHeight="1">
      <c r="A908" s="34" t="s">
        <v>68</v>
      </c>
      <c r="B908" s="34" t="s">
        <v>4338</v>
      </c>
      <c r="C908" s="34" t="s">
        <v>1053</v>
      </c>
      <c r="D908" s="35">
        <v>14.8</v>
      </c>
      <c r="E908" s="35">
        <v>15.1</v>
      </c>
      <c r="F908" s="35">
        <v>15.1</v>
      </c>
      <c r="G908" s="35">
        <v>15.3</v>
      </c>
      <c r="H908" s="35">
        <v>15.6</v>
      </c>
      <c r="I908" s="35" t="s">
        <v>4339</v>
      </c>
      <c r="L908" s="34" t="s">
        <v>4340</v>
      </c>
      <c r="M908" s="34" t="s">
        <v>4341</v>
      </c>
      <c r="N908" s="34" t="s">
        <v>4342</v>
      </c>
      <c r="O908" s="34" t="s">
        <v>4343</v>
      </c>
    </row>
    <row r="909" spans="1:15" ht="15" hidden="1" customHeight="1">
      <c r="A909" s="34" t="s">
        <v>68</v>
      </c>
      <c r="B909" s="34" t="s">
        <v>4344</v>
      </c>
      <c r="C909" s="34" t="s">
        <v>1032</v>
      </c>
      <c r="D909" s="35">
        <v>3.1</v>
      </c>
      <c r="E909" s="35">
        <v>3.5</v>
      </c>
      <c r="F909" s="35">
        <v>3.9</v>
      </c>
      <c r="G909" s="35">
        <v>4</v>
      </c>
      <c r="H909" s="35">
        <v>4.3</v>
      </c>
      <c r="K909" s="36" t="s">
        <v>1967</v>
      </c>
      <c r="M909" s="34" t="s">
        <v>769</v>
      </c>
      <c r="N909" s="34" t="s">
        <v>1967</v>
      </c>
    </row>
    <row r="910" spans="1:15" ht="15" hidden="1" customHeight="1">
      <c r="A910" s="34" t="s">
        <v>68</v>
      </c>
      <c r="B910" s="34" t="s">
        <v>4345</v>
      </c>
      <c r="C910" s="34" t="s">
        <v>679</v>
      </c>
      <c r="D910" s="35">
        <v>6</v>
      </c>
      <c r="E910" s="35">
        <v>6.5</v>
      </c>
      <c r="F910" s="35">
        <v>6.8</v>
      </c>
      <c r="G910" s="35">
        <v>6.7</v>
      </c>
      <c r="H910" s="35">
        <v>6.9</v>
      </c>
      <c r="I910" s="35" t="s">
        <v>1026</v>
      </c>
      <c r="K910" s="36" t="s">
        <v>1026</v>
      </c>
      <c r="M910" s="34" t="s">
        <v>4346</v>
      </c>
    </row>
    <row r="911" spans="1:15" ht="15" hidden="1" customHeight="1">
      <c r="A911" s="34" t="s">
        <v>68</v>
      </c>
      <c r="B911" s="34" t="s">
        <v>4347</v>
      </c>
      <c r="C911" s="34" t="s">
        <v>887</v>
      </c>
      <c r="D911" s="35">
        <v>3.3</v>
      </c>
      <c r="E911" s="35">
        <v>4.5</v>
      </c>
      <c r="F911" s="35">
        <v>3.6</v>
      </c>
      <c r="G911" s="35">
        <v>3.7</v>
      </c>
      <c r="H911" s="35">
        <v>3.8</v>
      </c>
      <c r="L911" s="34" t="s">
        <v>3081</v>
      </c>
      <c r="O911" s="34" t="s">
        <v>3060</v>
      </c>
    </row>
    <row r="912" spans="1:15" ht="15" hidden="1" customHeight="1">
      <c r="A912" s="34" t="s">
        <v>68</v>
      </c>
      <c r="B912" s="34" t="s">
        <v>4348</v>
      </c>
      <c r="C912" s="34" t="s">
        <v>887</v>
      </c>
      <c r="D912" s="35">
        <v>8</v>
      </c>
      <c r="E912" s="35">
        <v>8.1999999999999993</v>
      </c>
      <c r="F912" s="35">
        <v>8.6999999999999993</v>
      </c>
      <c r="G912" s="35">
        <v>8.8000000000000007</v>
      </c>
      <c r="H912" s="35">
        <v>8.6</v>
      </c>
      <c r="I912" s="35" t="s">
        <v>424</v>
      </c>
      <c r="K912" s="36" t="s">
        <v>4349</v>
      </c>
      <c r="N912" s="34" t="s">
        <v>1080</v>
      </c>
    </row>
    <row r="913" spans="1:15" ht="15" hidden="1" customHeight="1">
      <c r="A913" s="34" t="s">
        <v>68</v>
      </c>
      <c r="B913" s="34" t="s">
        <v>4350</v>
      </c>
      <c r="C913" s="34" t="s">
        <v>1032</v>
      </c>
      <c r="D913" s="35">
        <v>1.4</v>
      </c>
      <c r="E913" s="35">
        <v>1.4</v>
      </c>
      <c r="F913" s="35">
        <v>1.4</v>
      </c>
      <c r="G913" s="35">
        <v>1.4</v>
      </c>
      <c r="H913" s="35">
        <v>1.4</v>
      </c>
    </row>
    <row r="914" spans="1:15" ht="15" hidden="1" customHeight="1">
      <c r="A914" s="34" t="s">
        <v>68</v>
      </c>
      <c r="B914" s="34" t="s">
        <v>4351</v>
      </c>
      <c r="C914" s="34" t="s">
        <v>4352</v>
      </c>
      <c r="D914" s="35">
        <v>4</v>
      </c>
      <c r="E914" s="35">
        <v>4.3</v>
      </c>
      <c r="F914" s="35">
        <v>4.5</v>
      </c>
      <c r="G914" s="35">
        <v>4.8</v>
      </c>
      <c r="H914" s="35">
        <v>5</v>
      </c>
      <c r="I914" s="35" t="s">
        <v>561</v>
      </c>
      <c r="K914" s="36" t="s">
        <v>561</v>
      </c>
      <c r="M914" s="34" t="s">
        <v>561</v>
      </c>
      <c r="N914" s="34" t="s">
        <v>561</v>
      </c>
    </row>
    <row r="915" spans="1:15" ht="15" hidden="1" customHeight="1">
      <c r="A915" s="34" t="s">
        <v>68</v>
      </c>
      <c r="B915" s="34" t="s">
        <v>4353</v>
      </c>
      <c r="C915" s="34" t="s">
        <v>4352</v>
      </c>
      <c r="D915" s="35">
        <v>1</v>
      </c>
      <c r="E915" s="35">
        <v>1.5</v>
      </c>
      <c r="F915" s="35">
        <v>1.6</v>
      </c>
      <c r="G915" s="35">
        <v>1.7</v>
      </c>
      <c r="H915" s="35">
        <v>1.8</v>
      </c>
      <c r="I915" s="35" t="s">
        <v>561</v>
      </c>
      <c r="J915" s="35" t="s">
        <v>3281</v>
      </c>
      <c r="M915" s="34" t="s">
        <v>558</v>
      </c>
    </row>
    <row r="916" spans="1:15" ht="15" hidden="1" customHeight="1">
      <c r="A916" s="34" t="s">
        <v>68</v>
      </c>
      <c r="B916" s="34" t="s">
        <v>4354</v>
      </c>
      <c r="C916" s="34" t="s">
        <v>470</v>
      </c>
      <c r="D916" s="35">
        <v>3.1</v>
      </c>
      <c r="E916" s="35">
        <v>3.7</v>
      </c>
      <c r="F916" s="35">
        <v>3.8</v>
      </c>
      <c r="G916" s="35">
        <v>4.0999999999999996</v>
      </c>
      <c r="H916" s="35">
        <v>4.5</v>
      </c>
      <c r="M916" s="34" t="s">
        <v>561</v>
      </c>
    </row>
    <row r="917" spans="1:15" ht="15" hidden="1" customHeight="1">
      <c r="A917" s="34" t="s">
        <v>68</v>
      </c>
      <c r="B917" s="34" t="s">
        <v>4355</v>
      </c>
      <c r="C917" s="34" t="s">
        <v>1103</v>
      </c>
      <c r="D917" s="35">
        <v>3.3</v>
      </c>
      <c r="E917" s="35">
        <v>4.0999999999999996</v>
      </c>
      <c r="F917" s="35">
        <v>4.5</v>
      </c>
      <c r="G917" s="35">
        <v>4.5999999999999996</v>
      </c>
      <c r="H917" s="35">
        <v>4.5999999999999996</v>
      </c>
      <c r="I917" s="35" t="s">
        <v>428</v>
      </c>
      <c r="K917" s="34" t="s">
        <v>4356</v>
      </c>
      <c r="L917" s="34" t="s">
        <v>1106</v>
      </c>
      <c r="N917" s="34" t="s">
        <v>428</v>
      </c>
    </row>
    <row r="918" spans="1:15" ht="15" hidden="1" customHeight="1">
      <c r="A918" s="34" t="s">
        <v>68</v>
      </c>
      <c r="B918" s="34" t="s">
        <v>4357</v>
      </c>
      <c r="C918" s="34" t="s">
        <v>1103</v>
      </c>
      <c r="D918" s="38">
        <v>2.2999999999999998</v>
      </c>
      <c r="E918" s="38">
        <v>2.2000000000000002</v>
      </c>
      <c r="F918" s="38">
        <v>2.2000000000000002</v>
      </c>
      <c r="G918" s="38">
        <v>2.2999999999999998</v>
      </c>
      <c r="H918" s="38">
        <v>2.2999999999999998</v>
      </c>
      <c r="I918" s="38"/>
      <c r="J918" s="38"/>
      <c r="K918" s="34" t="s">
        <v>1026</v>
      </c>
      <c r="L918" s="34" t="s">
        <v>1106</v>
      </c>
      <c r="O918" s="34" t="s">
        <v>4358</v>
      </c>
    </row>
    <row r="919" spans="1:15" ht="15" hidden="1" customHeight="1">
      <c r="A919" s="34" t="s">
        <v>68</v>
      </c>
      <c r="B919" s="34" t="s">
        <v>4359</v>
      </c>
      <c r="C919" s="34" t="s">
        <v>672</v>
      </c>
      <c r="D919" s="35">
        <v>18</v>
      </c>
      <c r="E919" s="35">
        <v>18</v>
      </c>
      <c r="F919" s="35">
        <v>18.600000000000001</v>
      </c>
      <c r="G919" s="35">
        <v>18.7</v>
      </c>
      <c r="H919" s="35">
        <v>18.899999999999999</v>
      </c>
      <c r="L919" s="34" t="s">
        <v>3081</v>
      </c>
      <c r="N919" s="34" t="s">
        <v>1967</v>
      </c>
      <c r="O919" s="34" t="s">
        <v>4360</v>
      </c>
    </row>
    <row r="920" spans="1:15" ht="15" hidden="1" customHeight="1">
      <c r="A920" s="34" t="s">
        <v>68</v>
      </c>
      <c r="B920" s="34" t="s">
        <v>4361</v>
      </c>
      <c r="C920" s="34" t="s">
        <v>1032</v>
      </c>
      <c r="D920" s="35">
        <v>2</v>
      </c>
      <c r="E920" s="35">
        <v>2</v>
      </c>
      <c r="F920" s="35">
        <v>2.5</v>
      </c>
      <c r="G920" s="35">
        <v>2.4</v>
      </c>
      <c r="H920" s="35">
        <v>2.4</v>
      </c>
      <c r="I920" s="35" t="s">
        <v>4362</v>
      </c>
      <c r="J920" s="35" t="s">
        <v>3081</v>
      </c>
      <c r="L920" s="34" t="s">
        <v>3081</v>
      </c>
      <c r="M920" s="34" t="s">
        <v>769</v>
      </c>
      <c r="O920" s="34" t="s">
        <v>4360</v>
      </c>
    </row>
    <row r="921" spans="1:15" ht="15" hidden="1" customHeight="1">
      <c r="A921" s="34" t="s">
        <v>68</v>
      </c>
      <c r="B921" s="34" t="s">
        <v>4363</v>
      </c>
      <c r="C921" s="34" t="s">
        <v>473</v>
      </c>
      <c r="D921" s="35">
        <v>1</v>
      </c>
      <c r="E921" s="35">
        <v>2.5</v>
      </c>
      <c r="F921" s="35">
        <v>1.8</v>
      </c>
      <c r="G921" s="35">
        <v>1.9</v>
      </c>
      <c r="H921" s="35">
        <v>2.2000000000000002</v>
      </c>
      <c r="O921" s="34" t="s">
        <v>4364</v>
      </c>
    </row>
    <row r="922" spans="1:15" ht="15" hidden="1" customHeight="1">
      <c r="A922" s="34" t="s">
        <v>68</v>
      </c>
      <c r="B922" s="34" t="s">
        <v>4365</v>
      </c>
      <c r="C922" s="34" t="s">
        <v>1032</v>
      </c>
      <c r="D922" s="35">
        <v>2.1</v>
      </c>
      <c r="E922" s="35">
        <v>2.4</v>
      </c>
      <c r="F922" s="35">
        <v>2.7</v>
      </c>
      <c r="G922" s="35">
        <v>2.8</v>
      </c>
      <c r="H922" s="35">
        <v>3.1</v>
      </c>
      <c r="I922" s="35" t="s">
        <v>1080</v>
      </c>
      <c r="K922" s="36" t="s">
        <v>1080</v>
      </c>
      <c r="M922" s="36" t="s">
        <v>1080</v>
      </c>
      <c r="N922" s="34" t="s">
        <v>1080</v>
      </c>
    </row>
    <row r="923" spans="1:15" ht="15" hidden="1" customHeight="1">
      <c r="A923" s="34" t="s">
        <v>68</v>
      </c>
      <c r="B923" s="34" t="s">
        <v>4366</v>
      </c>
      <c r="C923" s="34" t="s">
        <v>484</v>
      </c>
      <c r="D923" s="35">
        <v>4.3</v>
      </c>
      <c r="E923" s="35" t="s">
        <v>2988</v>
      </c>
      <c r="F923" s="35" t="s">
        <v>2988</v>
      </c>
      <c r="G923" s="35" t="s">
        <v>2988</v>
      </c>
      <c r="O923" s="34" t="s">
        <v>2995</v>
      </c>
    </row>
    <row r="924" spans="1:15" ht="15" hidden="1" customHeight="1">
      <c r="A924" s="34" t="s">
        <v>68</v>
      </c>
      <c r="B924" s="34" t="s">
        <v>4367</v>
      </c>
      <c r="C924" s="34" t="s">
        <v>4368</v>
      </c>
      <c r="D924" s="35">
        <v>11</v>
      </c>
      <c r="E924" s="35">
        <v>11.2</v>
      </c>
      <c r="F924" s="35">
        <v>11.8</v>
      </c>
      <c r="G924" s="35">
        <v>11.6</v>
      </c>
      <c r="H924" s="35">
        <v>12</v>
      </c>
      <c r="M924" s="34" t="s">
        <v>4369</v>
      </c>
      <c r="O924" s="34" t="s">
        <v>4370</v>
      </c>
    </row>
    <row r="925" spans="1:15" ht="15" hidden="1" customHeight="1">
      <c r="A925" s="34" t="s">
        <v>68</v>
      </c>
      <c r="B925" s="34" t="s">
        <v>4371</v>
      </c>
      <c r="C925" s="34" t="s">
        <v>623</v>
      </c>
      <c r="D925" s="35" t="s">
        <v>107</v>
      </c>
      <c r="E925" s="35">
        <v>1</v>
      </c>
      <c r="F925" s="35">
        <v>1.3</v>
      </c>
      <c r="G925" s="35">
        <v>1.5</v>
      </c>
      <c r="H925" s="35" t="s">
        <v>2989</v>
      </c>
    </row>
    <row r="926" spans="1:15" ht="15" hidden="1" customHeight="1">
      <c r="A926" s="34" t="s">
        <v>68</v>
      </c>
      <c r="B926" s="34" t="s">
        <v>4372</v>
      </c>
      <c r="C926" s="34" t="s">
        <v>753</v>
      </c>
      <c r="D926" s="35" t="s">
        <v>107</v>
      </c>
      <c r="E926" s="35">
        <v>1.1000000000000001</v>
      </c>
      <c r="F926" s="35">
        <v>1.4</v>
      </c>
      <c r="G926" s="35">
        <v>1.5</v>
      </c>
      <c r="H926" s="35" t="s">
        <v>2989</v>
      </c>
      <c r="K926" s="36" t="s">
        <v>4373</v>
      </c>
      <c r="M926" s="34" t="s">
        <v>4374</v>
      </c>
      <c r="N926" s="34" t="s">
        <v>3277</v>
      </c>
    </row>
    <row r="927" spans="1:15" ht="15" hidden="1" customHeight="1">
      <c r="A927" s="34" t="s">
        <v>68</v>
      </c>
      <c r="B927" s="34" t="s">
        <v>4375</v>
      </c>
      <c r="C927" s="34" t="s">
        <v>484</v>
      </c>
      <c r="D927" s="35" t="s">
        <v>107</v>
      </c>
      <c r="E927" s="35">
        <v>1.5</v>
      </c>
      <c r="F927" s="35">
        <v>2.7</v>
      </c>
      <c r="G927" s="35">
        <v>2.5</v>
      </c>
      <c r="H927" s="35">
        <v>2.7</v>
      </c>
      <c r="I927" s="35" t="s">
        <v>4362</v>
      </c>
      <c r="O927" s="34" t="s">
        <v>4376</v>
      </c>
    </row>
    <row r="928" spans="1:15" ht="15" hidden="1" customHeight="1">
      <c r="A928" s="34" t="s">
        <v>68</v>
      </c>
      <c r="B928" s="34" t="s">
        <v>4377</v>
      </c>
      <c r="C928" s="34" t="s">
        <v>484</v>
      </c>
      <c r="D928" s="35" t="s">
        <v>107</v>
      </c>
      <c r="E928" s="35">
        <v>1</v>
      </c>
      <c r="F928" s="35">
        <v>2.1</v>
      </c>
      <c r="G928" s="35">
        <v>2.1</v>
      </c>
      <c r="H928" s="35">
        <v>2</v>
      </c>
      <c r="O928" s="34" t="s">
        <v>4376</v>
      </c>
    </row>
    <row r="929" spans="1:15" ht="15" hidden="1" customHeight="1">
      <c r="A929" s="34" t="s">
        <v>68</v>
      </c>
      <c r="B929" s="34" t="s">
        <v>4378</v>
      </c>
      <c r="C929" s="34" t="s">
        <v>484</v>
      </c>
      <c r="D929" s="35" t="s">
        <v>107</v>
      </c>
      <c r="E929" s="35" t="s">
        <v>107</v>
      </c>
      <c r="F929" s="35">
        <v>2.1</v>
      </c>
      <c r="G929" s="35">
        <v>2.2999999999999998</v>
      </c>
      <c r="H929" s="35">
        <v>2.2999999999999998</v>
      </c>
    </row>
    <row r="930" spans="1:15" ht="15" hidden="1" customHeight="1">
      <c r="A930" s="34" t="s">
        <v>68</v>
      </c>
      <c r="B930" s="34" t="s">
        <v>4379</v>
      </c>
      <c r="C930" s="34" t="s">
        <v>1032</v>
      </c>
      <c r="D930" s="35" t="s">
        <v>107</v>
      </c>
      <c r="E930" s="35" t="s">
        <v>107</v>
      </c>
      <c r="F930" s="35">
        <v>3.2</v>
      </c>
      <c r="G930" s="35">
        <v>3</v>
      </c>
      <c r="H930" s="35">
        <v>3</v>
      </c>
      <c r="I930" s="35" t="s">
        <v>4380</v>
      </c>
      <c r="K930" s="36" t="s">
        <v>4373</v>
      </c>
      <c r="M930" s="34" t="s">
        <v>4381</v>
      </c>
    </row>
    <row r="931" spans="1:15" ht="15" hidden="1" customHeight="1">
      <c r="A931" s="34" t="s">
        <v>68</v>
      </c>
      <c r="B931" s="34" t="s">
        <v>4382</v>
      </c>
      <c r="C931" s="37" t="s">
        <v>920</v>
      </c>
      <c r="D931" s="35" t="s">
        <v>107</v>
      </c>
      <c r="E931" s="35" t="s">
        <v>107</v>
      </c>
      <c r="F931" s="35">
        <v>2</v>
      </c>
      <c r="G931" s="35" t="s">
        <v>2988</v>
      </c>
      <c r="O931" s="34" t="s">
        <v>4383</v>
      </c>
    </row>
    <row r="932" spans="1:15" ht="15" hidden="1" customHeight="1">
      <c r="A932" s="34" t="s">
        <v>68</v>
      </c>
      <c r="B932" s="34" t="s">
        <v>4384</v>
      </c>
      <c r="C932" s="34" t="s">
        <v>4385</v>
      </c>
      <c r="D932" s="35" t="s">
        <v>107</v>
      </c>
      <c r="E932" s="35" t="s">
        <v>107</v>
      </c>
      <c r="F932" s="35">
        <v>1.9</v>
      </c>
      <c r="G932" s="35">
        <v>2</v>
      </c>
      <c r="H932" s="35">
        <v>2</v>
      </c>
      <c r="I932" s="35" t="s">
        <v>4386</v>
      </c>
      <c r="L932" s="34" t="s">
        <v>3081</v>
      </c>
      <c r="M932" s="34" t="s">
        <v>4387</v>
      </c>
      <c r="O932" s="34" t="s">
        <v>3060</v>
      </c>
    </row>
    <row r="933" spans="1:15" ht="15" hidden="1" customHeight="1">
      <c r="A933" s="34" t="s">
        <v>68</v>
      </c>
      <c r="B933" s="34" t="s">
        <v>4388</v>
      </c>
      <c r="C933" s="34" t="s">
        <v>468</v>
      </c>
      <c r="D933" s="35" t="s">
        <v>107</v>
      </c>
      <c r="E933" s="35" t="s">
        <v>107</v>
      </c>
      <c r="F933" s="35">
        <v>1.5</v>
      </c>
      <c r="G933" s="35">
        <v>1.8</v>
      </c>
      <c r="H933" s="35">
        <v>2</v>
      </c>
    </row>
    <row r="934" spans="1:15" ht="15" hidden="1" customHeight="1">
      <c r="A934" s="34" t="s">
        <v>68</v>
      </c>
      <c r="B934" s="34" t="s">
        <v>4389</v>
      </c>
      <c r="C934" s="34" t="s">
        <v>684</v>
      </c>
      <c r="D934" s="35" t="s">
        <v>107</v>
      </c>
      <c r="E934" s="35" t="s">
        <v>107</v>
      </c>
      <c r="F934" s="35">
        <v>1.2</v>
      </c>
      <c r="G934" s="35">
        <v>1.2</v>
      </c>
      <c r="H934" s="35">
        <v>1.2</v>
      </c>
    </row>
    <row r="935" spans="1:15" ht="15" hidden="1" customHeight="1">
      <c r="A935" s="34" t="s">
        <v>68</v>
      </c>
      <c r="B935" s="34" t="s">
        <v>4390</v>
      </c>
      <c r="C935" s="34" t="s">
        <v>540</v>
      </c>
      <c r="D935" s="35" t="s">
        <v>107</v>
      </c>
      <c r="E935" s="35" t="s">
        <v>107</v>
      </c>
      <c r="F935" s="35" t="s">
        <v>107</v>
      </c>
      <c r="G935" s="35">
        <v>2</v>
      </c>
      <c r="H935" s="35" t="s">
        <v>2989</v>
      </c>
    </row>
    <row r="936" spans="1:15" ht="15" hidden="1" customHeight="1">
      <c r="A936" s="34" t="s">
        <v>68</v>
      </c>
      <c r="B936" s="34" t="s">
        <v>4391</v>
      </c>
      <c r="C936" t="s">
        <v>609</v>
      </c>
      <c r="D936" s="35" t="s">
        <v>107</v>
      </c>
      <c r="E936" s="35" t="s">
        <v>107</v>
      </c>
      <c r="F936" s="35" t="s">
        <v>107</v>
      </c>
      <c r="G936" s="35">
        <v>1.2</v>
      </c>
      <c r="H936" s="35" t="s">
        <v>2997</v>
      </c>
      <c r="J936" s="35" t="s">
        <v>3830</v>
      </c>
      <c r="K936" s="36" t="s">
        <v>1026</v>
      </c>
    </row>
    <row r="937" spans="1:15" ht="15" hidden="1" customHeight="1">
      <c r="A937" s="34" t="s">
        <v>68</v>
      </c>
      <c r="B937" s="34" t="s">
        <v>4392</v>
      </c>
      <c r="C937" t="s">
        <v>609</v>
      </c>
      <c r="D937" s="35" t="s">
        <v>107</v>
      </c>
      <c r="E937" s="35" t="s">
        <v>107</v>
      </c>
      <c r="F937" s="35" t="s">
        <v>107</v>
      </c>
      <c r="G937" s="35">
        <v>1.4</v>
      </c>
      <c r="H937" s="35">
        <v>1.5</v>
      </c>
      <c r="L937" s="34" t="s">
        <v>3081</v>
      </c>
    </row>
    <row r="938" spans="1:15" ht="15" hidden="1" customHeight="1">
      <c r="A938" s="34" t="s">
        <v>68</v>
      </c>
      <c r="B938" s="34" t="s">
        <v>4393</v>
      </c>
      <c r="C938" t="s">
        <v>753</v>
      </c>
      <c r="D938" s="35" t="s">
        <v>107</v>
      </c>
      <c r="E938" s="35" t="s">
        <v>107</v>
      </c>
      <c r="F938" s="35" t="s">
        <v>107</v>
      </c>
      <c r="G938" s="35">
        <v>2</v>
      </c>
      <c r="H938" s="35">
        <v>2.2000000000000002</v>
      </c>
    </row>
    <row r="939" spans="1:15" ht="15" hidden="1" customHeight="1">
      <c r="A939" s="34" t="s">
        <v>65</v>
      </c>
      <c r="B939" s="34" t="s">
        <v>4394</v>
      </c>
      <c r="C939" s="34" t="s">
        <v>645</v>
      </c>
      <c r="D939" s="35">
        <v>6.9</v>
      </c>
      <c r="E939" s="35">
        <v>7.2</v>
      </c>
      <c r="F939" s="35">
        <v>7.6</v>
      </c>
      <c r="G939" s="35" t="s">
        <v>107</v>
      </c>
      <c r="H939" s="35" t="s">
        <v>107</v>
      </c>
      <c r="J939" s="35" t="s">
        <v>4395</v>
      </c>
      <c r="L939" s="34" t="s">
        <v>3901</v>
      </c>
      <c r="M939" s="34" t="s">
        <v>2981</v>
      </c>
      <c r="N939" s="34" t="s">
        <v>4396</v>
      </c>
      <c r="O939" s="34" t="s">
        <v>2995</v>
      </c>
    </row>
    <row r="940" spans="1:15" ht="15" hidden="1" customHeight="1">
      <c r="A940" s="34" t="s">
        <v>65</v>
      </c>
      <c r="B940" s="34" t="s">
        <v>4397</v>
      </c>
      <c r="C940" s="34" t="s">
        <v>645</v>
      </c>
      <c r="D940" s="35">
        <v>1.2</v>
      </c>
      <c r="E940" s="35">
        <v>2.4</v>
      </c>
      <c r="F940" s="35">
        <v>2.6</v>
      </c>
      <c r="G940" s="35">
        <v>2.9</v>
      </c>
      <c r="H940" s="35">
        <v>3.2</v>
      </c>
      <c r="I940" s="35" t="s">
        <v>465</v>
      </c>
      <c r="O940" s="34" t="s">
        <v>4398</v>
      </c>
    </row>
    <row r="941" spans="1:15" ht="15" hidden="1" customHeight="1">
      <c r="A941" s="34" t="s">
        <v>65</v>
      </c>
      <c r="B941" s="34" t="s">
        <v>4399</v>
      </c>
      <c r="C941" s="34" t="s">
        <v>645</v>
      </c>
      <c r="D941" s="35" t="s">
        <v>107</v>
      </c>
      <c r="E941" s="35" t="s">
        <v>107</v>
      </c>
      <c r="F941" s="35">
        <v>3.1</v>
      </c>
      <c r="G941" s="35">
        <v>3.8</v>
      </c>
      <c r="H941" s="35">
        <v>4.5</v>
      </c>
      <c r="O941" s="34" t="s">
        <v>4400</v>
      </c>
    </row>
    <row r="942" spans="1:15" ht="15" hidden="1" customHeight="1">
      <c r="A942" s="34" t="s">
        <v>65</v>
      </c>
      <c r="B942" s="34" t="s">
        <v>4401</v>
      </c>
      <c r="C942" s="34" t="s">
        <v>484</v>
      </c>
      <c r="D942" s="35">
        <v>4.5</v>
      </c>
      <c r="E942" s="35">
        <v>5.2</v>
      </c>
      <c r="F942" s="35">
        <v>5.7</v>
      </c>
      <c r="G942" s="35">
        <v>6.3</v>
      </c>
      <c r="H942" s="35">
        <v>7</v>
      </c>
      <c r="I942" s="35" t="s">
        <v>3145</v>
      </c>
      <c r="M942" s="34" t="s">
        <v>537</v>
      </c>
      <c r="O942" s="34" t="s">
        <v>2995</v>
      </c>
    </row>
    <row r="943" spans="1:15" ht="15" hidden="1" customHeight="1">
      <c r="A943" s="34" t="s">
        <v>65</v>
      </c>
      <c r="B943" s="34" t="s">
        <v>4402</v>
      </c>
      <c r="C943" s="34" t="s">
        <v>421</v>
      </c>
      <c r="D943" s="35">
        <v>1.4</v>
      </c>
      <c r="E943" s="35">
        <v>1.8</v>
      </c>
      <c r="F943" s="35">
        <v>2.2000000000000002</v>
      </c>
      <c r="G943" s="35">
        <v>2.8</v>
      </c>
      <c r="H943" s="35">
        <v>3.2</v>
      </c>
      <c r="J943" s="35" t="s">
        <v>3081</v>
      </c>
      <c r="O943" s="34" t="s">
        <v>2995</v>
      </c>
    </row>
    <row r="944" spans="1:15" ht="15" hidden="1" customHeight="1">
      <c r="A944" s="34" t="s">
        <v>65</v>
      </c>
      <c r="B944" s="34" t="s">
        <v>4403</v>
      </c>
      <c r="C944" s="34" t="s">
        <v>468</v>
      </c>
      <c r="D944" s="35">
        <v>1.1000000000000001</v>
      </c>
      <c r="E944" s="35">
        <v>1.2</v>
      </c>
      <c r="F944" s="35">
        <v>1.2</v>
      </c>
      <c r="G944" s="35">
        <v>1.3</v>
      </c>
      <c r="H944" s="35">
        <v>1.8</v>
      </c>
      <c r="I944" s="35" t="s">
        <v>4404</v>
      </c>
      <c r="K944" s="34" t="s">
        <v>4405</v>
      </c>
      <c r="L944" s="34" t="s">
        <v>4406</v>
      </c>
      <c r="N944" s="34" t="s">
        <v>537</v>
      </c>
      <c r="O944" s="34" t="s">
        <v>4407</v>
      </c>
    </row>
    <row r="945" spans="1:15" ht="15" hidden="1" customHeight="1">
      <c r="A945" s="34" t="s">
        <v>65</v>
      </c>
      <c r="B945" s="34" t="s">
        <v>4408</v>
      </c>
      <c r="C945" s="34" t="s">
        <v>416</v>
      </c>
      <c r="D945" s="35">
        <v>1.6</v>
      </c>
      <c r="E945" s="35">
        <v>2.1</v>
      </c>
      <c r="F945" s="35">
        <v>1.9</v>
      </c>
      <c r="G945" s="35">
        <v>2.1</v>
      </c>
      <c r="H945" s="35">
        <v>2.2000000000000002</v>
      </c>
      <c r="N945" s="34" t="s">
        <v>584</v>
      </c>
    </row>
    <row r="946" spans="1:15" ht="15" hidden="1" customHeight="1">
      <c r="A946" s="34" t="s">
        <v>65</v>
      </c>
      <c r="B946" s="34" t="s">
        <v>4409</v>
      </c>
      <c r="C946" s="34" t="s">
        <v>468</v>
      </c>
      <c r="D946" s="35">
        <v>1.1000000000000001</v>
      </c>
      <c r="E946" s="35">
        <v>1.2</v>
      </c>
      <c r="F946" s="35">
        <v>1.2</v>
      </c>
      <c r="G946" s="35">
        <v>1.3</v>
      </c>
      <c r="H946" s="35" t="s">
        <v>2997</v>
      </c>
      <c r="O946" s="34" t="s">
        <v>2995</v>
      </c>
    </row>
    <row r="947" spans="1:15" ht="15" hidden="1" customHeight="1">
      <c r="A947" s="34" t="s">
        <v>65</v>
      </c>
      <c r="B947" s="34" t="s">
        <v>4410</v>
      </c>
      <c r="C947" s="34" t="s">
        <v>468</v>
      </c>
      <c r="D947" s="35">
        <v>1.9</v>
      </c>
      <c r="E947" s="35">
        <v>1.9</v>
      </c>
      <c r="F947" s="35">
        <v>1.9</v>
      </c>
      <c r="G947" s="35">
        <v>2</v>
      </c>
      <c r="H947" s="35" t="s">
        <v>107</v>
      </c>
      <c r="J947" s="35" t="s">
        <v>4411</v>
      </c>
      <c r="O947" s="34" t="s">
        <v>2995</v>
      </c>
    </row>
    <row r="948" spans="1:15" ht="15" hidden="1" customHeight="1">
      <c r="A948" s="34" t="s">
        <v>65</v>
      </c>
      <c r="B948" s="34" t="s">
        <v>4412</v>
      </c>
      <c r="C948" s="34" t="s">
        <v>416</v>
      </c>
      <c r="D948" s="35">
        <v>1</v>
      </c>
      <c r="E948" s="35">
        <v>1.2</v>
      </c>
      <c r="F948" s="35">
        <v>1.3</v>
      </c>
      <c r="G948" s="35">
        <v>1.4</v>
      </c>
      <c r="H948" s="35">
        <v>1.5</v>
      </c>
      <c r="O948" s="34" t="s">
        <v>2995</v>
      </c>
    </row>
    <row r="949" spans="1:15" ht="15" hidden="1" customHeight="1">
      <c r="A949" s="34" t="s">
        <v>65</v>
      </c>
      <c r="B949" s="34" t="s">
        <v>4413</v>
      </c>
      <c r="C949" s="34" t="s">
        <v>416</v>
      </c>
      <c r="D949" s="35">
        <v>1</v>
      </c>
      <c r="E949" s="35">
        <v>1.4</v>
      </c>
      <c r="F949" s="35">
        <v>1.5</v>
      </c>
      <c r="G949" s="35">
        <v>1.5</v>
      </c>
      <c r="H949" s="35">
        <v>1.7</v>
      </c>
      <c r="O949" s="34" t="s">
        <v>2995</v>
      </c>
    </row>
    <row r="950" spans="1:15" ht="15" hidden="1" customHeight="1">
      <c r="A950" s="34" t="s">
        <v>65</v>
      </c>
      <c r="B950" s="34" t="s">
        <v>4414</v>
      </c>
      <c r="C950" s="34" t="s">
        <v>416</v>
      </c>
      <c r="D950" s="35">
        <v>1.6</v>
      </c>
      <c r="E950" s="35">
        <v>1.9</v>
      </c>
      <c r="F950" s="35">
        <v>1.8</v>
      </c>
      <c r="G950" s="35">
        <v>1.9</v>
      </c>
      <c r="H950" s="35">
        <v>2</v>
      </c>
      <c r="I950" s="35" t="s">
        <v>424</v>
      </c>
      <c r="K950" s="36" t="s">
        <v>424</v>
      </c>
      <c r="M950" s="34" t="s">
        <v>424</v>
      </c>
      <c r="N950" s="34" t="s">
        <v>424</v>
      </c>
      <c r="O950" s="34" t="s">
        <v>2995</v>
      </c>
    </row>
    <row r="951" spans="1:15" ht="15" hidden="1" customHeight="1">
      <c r="A951" s="34" t="s">
        <v>65</v>
      </c>
      <c r="B951" s="34" t="s">
        <v>4415</v>
      </c>
      <c r="C951" s="34" t="s">
        <v>958</v>
      </c>
      <c r="D951" s="35">
        <v>48.9</v>
      </c>
      <c r="E951" s="35">
        <v>49.7</v>
      </c>
      <c r="F951" s="35">
        <v>49.9</v>
      </c>
      <c r="G951" s="35">
        <v>50.6</v>
      </c>
      <c r="H951" s="35">
        <v>50.8</v>
      </c>
      <c r="I951" s="35" t="s">
        <v>4416</v>
      </c>
      <c r="K951" s="36" t="s">
        <v>465</v>
      </c>
      <c r="L951" s="34" t="s">
        <v>4417</v>
      </c>
      <c r="M951" s="34" t="s">
        <v>3193</v>
      </c>
      <c r="N951" s="34" t="s">
        <v>4418</v>
      </c>
    </row>
    <row r="952" spans="1:15" ht="15" hidden="1" customHeight="1">
      <c r="A952" s="34" t="s">
        <v>65</v>
      </c>
      <c r="B952" s="34" t="s">
        <v>4419</v>
      </c>
      <c r="C952" s="34" t="s">
        <v>422</v>
      </c>
      <c r="D952" s="35">
        <v>10.199999999999999</v>
      </c>
      <c r="E952" s="35">
        <v>9.9</v>
      </c>
      <c r="F952" s="35">
        <v>9.9</v>
      </c>
      <c r="G952" s="35">
        <v>10</v>
      </c>
      <c r="H952" s="35">
        <v>10.3</v>
      </c>
      <c r="I952" s="35" t="s">
        <v>465</v>
      </c>
      <c r="J952" s="35" t="s">
        <v>3081</v>
      </c>
      <c r="K952" s="36" t="s">
        <v>465</v>
      </c>
      <c r="L952" s="34" t="s">
        <v>3081</v>
      </c>
      <c r="M952" s="34" t="s">
        <v>2981</v>
      </c>
      <c r="N952" s="34" t="s">
        <v>4396</v>
      </c>
      <c r="O952" s="34" t="s">
        <v>2995</v>
      </c>
    </row>
    <row r="953" spans="1:15" ht="15" hidden="1" customHeight="1">
      <c r="A953" s="34" t="s">
        <v>65</v>
      </c>
      <c r="B953" s="34" t="s">
        <v>4420</v>
      </c>
      <c r="C953" s="34" t="s">
        <v>416</v>
      </c>
      <c r="D953" s="35">
        <v>1.3</v>
      </c>
      <c r="E953" s="35">
        <v>1.6</v>
      </c>
      <c r="F953" s="35">
        <v>1.4</v>
      </c>
      <c r="G953" s="35">
        <v>1.6</v>
      </c>
      <c r="H953" s="35">
        <v>1.8</v>
      </c>
      <c r="I953" s="35" t="s">
        <v>424</v>
      </c>
      <c r="K953" s="36" t="s">
        <v>424</v>
      </c>
      <c r="L953" s="34" t="s">
        <v>4421</v>
      </c>
      <c r="M953" s="34" t="s">
        <v>424</v>
      </c>
      <c r="N953" s="34" t="s">
        <v>424</v>
      </c>
      <c r="O953" s="34" t="s">
        <v>4422</v>
      </c>
    </row>
    <row r="954" spans="1:15" ht="15" hidden="1" customHeight="1">
      <c r="A954" s="34" t="s">
        <v>65</v>
      </c>
      <c r="B954" s="34" t="s">
        <v>4423</v>
      </c>
      <c r="C954" s="34" t="s">
        <v>468</v>
      </c>
      <c r="D954" s="35">
        <v>2.4</v>
      </c>
      <c r="E954" s="35">
        <v>2.9</v>
      </c>
      <c r="F954" s="35">
        <v>3</v>
      </c>
      <c r="G954" s="35">
        <v>3.1</v>
      </c>
      <c r="H954" s="35">
        <v>3.5</v>
      </c>
      <c r="I954" s="35" t="s">
        <v>3159</v>
      </c>
      <c r="K954" s="36" t="s">
        <v>537</v>
      </c>
      <c r="M954" s="34" t="s">
        <v>537</v>
      </c>
      <c r="O954" s="34" t="s">
        <v>2995</v>
      </c>
    </row>
    <row r="955" spans="1:15" ht="15" hidden="1" customHeight="1">
      <c r="A955" s="34" t="s">
        <v>65</v>
      </c>
      <c r="B955" s="34" t="s">
        <v>4424</v>
      </c>
      <c r="C955" s="34" t="s">
        <v>645</v>
      </c>
      <c r="D955" s="35">
        <v>21.8</v>
      </c>
      <c r="E955" s="35">
        <v>23</v>
      </c>
      <c r="F955" s="35">
        <v>24.4</v>
      </c>
      <c r="G955" s="35">
        <v>24.9</v>
      </c>
      <c r="H955" s="35">
        <v>25.1</v>
      </c>
      <c r="I955" s="35" t="s">
        <v>465</v>
      </c>
      <c r="K955" s="36" t="s">
        <v>465</v>
      </c>
      <c r="L955" s="34" t="s">
        <v>3081</v>
      </c>
      <c r="N955" s="34" t="s">
        <v>4396</v>
      </c>
    </row>
    <row r="956" spans="1:15" ht="15" hidden="1" customHeight="1">
      <c r="A956" s="34" t="s">
        <v>65</v>
      </c>
      <c r="B956" s="34" t="s">
        <v>4425</v>
      </c>
      <c r="C956" s="34" t="s">
        <v>457</v>
      </c>
      <c r="D956" s="35">
        <v>3.9</v>
      </c>
      <c r="E956" s="35">
        <v>4.2</v>
      </c>
      <c r="F956" s="35">
        <v>4.3</v>
      </c>
      <c r="G956" s="35">
        <v>4.9000000000000004</v>
      </c>
      <c r="H956" s="35">
        <v>5.2</v>
      </c>
      <c r="M956" s="34" t="s">
        <v>424</v>
      </c>
      <c r="N956" s="34" t="s">
        <v>424</v>
      </c>
      <c r="O956" s="34" t="s">
        <v>2995</v>
      </c>
    </row>
    <row r="957" spans="1:15" ht="15" hidden="1" customHeight="1">
      <c r="A957" s="34" t="s">
        <v>65</v>
      </c>
      <c r="B957" s="34" t="s">
        <v>4426</v>
      </c>
      <c r="C957" s="34" t="s">
        <v>422</v>
      </c>
      <c r="D957" s="35">
        <v>7</v>
      </c>
      <c r="E957" s="35">
        <v>7.6</v>
      </c>
      <c r="F957" s="35">
        <v>8</v>
      </c>
      <c r="G957" s="35">
        <v>8.3000000000000007</v>
      </c>
      <c r="H957" s="35">
        <v>8.6999999999999993</v>
      </c>
      <c r="I957" s="35" t="s">
        <v>465</v>
      </c>
      <c r="K957" s="36" t="s">
        <v>465</v>
      </c>
      <c r="M957" s="34" t="s">
        <v>2981</v>
      </c>
      <c r="N957" s="34" t="s">
        <v>4396</v>
      </c>
      <c r="O957" s="34" t="s">
        <v>2995</v>
      </c>
    </row>
    <row r="958" spans="1:15" ht="15" hidden="1" customHeight="1">
      <c r="A958" s="34" t="s">
        <v>65</v>
      </c>
      <c r="B958" s="34" t="s">
        <v>4427</v>
      </c>
      <c r="C958" s="34" t="s">
        <v>419</v>
      </c>
      <c r="D958" s="35">
        <v>1.7</v>
      </c>
      <c r="E958" s="35">
        <v>2.2999999999999998</v>
      </c>
      <c r="F958" s="35">
        <v>3</v>
      </c>
      <c r="G958" s="35">
        <v>3.6</v>
      </c>
      <c r="H958" s="35">
        <v>3.8</v>
      </c>
      <c r="O958" s="34" t="s">
        <v>2995</v>
      </c>
    </row>
    <row r="959" spans="1:15" ht="15" hidden="1" customHeight="1">
      <c r="A959" s="34" t="s">
        <v>65</v>
      </c>
      <c r="B959" s="34" t="s">
        <v>4428</v>
      </c>
      <c r="C959" s="34" t="s">
        <v>468</v>
      </c>
      <c r="D959" s="35">
        <v>4.5</v>
      </c>
      <c r="E959" s="35">
        <v>4.8</v>
      </c>
      <c r="F959" s="35">
        <v>5.2</v>
      </c>
      <c r="G959" s="35">
        <v>5.6</v>
      </c>
      <c r="H959" s="35">
        <v>6.1</v>
      </c>
      <c r="O959" s="34" t="s">
        <v>2995</v>
      </c>
    </row>
    <row r="960" spans="1:15" ht="15" hidden="1" customHeight="1">
      <c r="A960" s="34" t="s">
        <v>65</v>
      </c>
      <c r="B960" s="34" t="s">
        <v>4429</v>
      </c>
      <c r="C960" s="34" t="s">
        <v>546</v>
      </c>
      <c r="D960" s="35">
        <v>11</v>
      </c>
      <c r="E960" s="35">
        <v>11</v>
      </c>
      <c r="F960" s="35">
        <v>11.1</v>
      </c>
      <c r="G960" s="35">
        <v>11.3</v>
      </c>
      <c r="H960" s="35">
        <v>11.3</v>
      </c>
      <c r="I960" s="35" t="s">
        <v>465</v>
      </c>
      <c r="K960" s="36" t="s">
        <v>465</v>
      </c>
      <c r="M960" s="34" t="s">
        <v>2981</v>
      </c>
      <c r="N960" s="34" t="s">
        <v>4396</v>
      </c>
      <c r="O960" s="34" t="s">
        <v>2995</v>
      </c>
    </row>
    <row r="961" spans="1:15" ht="15" hidden="1" customHeight="1">
      <c r="A961" s="34" t="s">
        <v>65</v>
      </c>
      <c r="B961" s="34" t="s">
        <v>4430</v>
      </c>
      <c r="C961" s="34" t="s">
        <v>546</v>
      </c>
      <c r="D961" s="35">
        <v>25.7</v>
      </c>
      <c r="E961" s="35">
        <v>25.2</v>
      </c>
      <c r="F961" s="35">
        <v>25.3</v>
      </c>
      <c r="G961" s="35">
        <v>25.3</v>
      </c>
      <c r="H961" s="35">
        <v>24.8</v>
      </c>
      <c r="I961" s="35" t="s">
        <v>471</v>
      </c>
      <c r="K961" s="36" t="s">
        <v>3430</v>
      </c>
      <c r="M961" s="34" t="s">
        <v>2981</v>
      </c>
      <c r="N961" s="34" t="s">
        <v>4396</v>
      </c>
      <c r="O961" s="34" t="s">
        <v>2995</v>
      </c>
    </row>
    <row r="962" spans="1:15" ht="15" hidden="1" customHeight="1">
      <c r="A962" s="34" t="s">
        <v>65</v>
      </c>
      <c r="B962" s="34" t="s">
        <v>4431</v>
      </c>
      <c r="C962" s="34" t="s">
        <v>449</v>
      </c>
      <c r="D962" s="35">
        <v>2.6</v>
      </c>
      <c r="E962" s="35">
        <v>2.7</v>
      </c>
      <c r="F962" s="35">
        <v>2.8</v>
      </c>
      <c r="G962" s="35">
        <v>2.9</v>
      </c>
      <c r="H962" s="35">
        <v>3</v>
      </c>
    </row>
    <row r="963" spans="1:15" ht="15" hidden="1" customHeight="1">
      <c r="A963" s="34" t="s">
        <v>65</v>
      </c>
      <c r="B963" s="34" t="s">
        <v>4432</v>
      </c>
      <c r="C963" s="34" t="s">
        <v>421</v>
      </c>
      <c r="D963" s="35">
        <v>1.6</v>
      </c>
      <c r="E963" s="35">
        <v>1.4</v>
      </c>
      <c r="F963" s="35">
        <v>1.3</v>
      </c>
      <c r="G963" s="35">
        <v>1.5</v>
      </c>
      <c r="H963" s="35">
        <v>1.4</v>
      </c>
      <c r="J963" s="35" t="s">
        <v>4433</v>
      </c>
      <c r="L963" s="36" t="s">
        <v>4434</v>
      </c>
      <c r="O963" s="34" t="s">
        <v>2995</v>
      </c>
    </row>
    <row r="964" spans="1:15" ht="15" hidden="1" customHeight="1">
      <c r="A964" s="34" t="s">
        <v>65</v>
      </c>
      <c r="B964" s="34" t="s">
        <v>4435</v>
      </c>
      <c r="C964" s="34" t="s">
        <v>421</v>
      </c>
      <c r="D964" s="35" t="s">
        <v>107</v>
      </c>
      <c r="E964" s="35" t="s">
        <v>107</v>
      </c>
      <c r="F964" s="35">
        <v>1</v>
      </c>
      <c r="G964" s="35">
        <v>1</v>
      </c>
      <c r="H964" s="35" t="s">
        <v>2997</v>
      </c>
      <c r="J964" s="35" t="s">
        <v>4436</v>
      </c>
      <c r="L964" s="36" t="s">
        <v>4437</v>
      </c>
    </row>
    <row r="965" spans="1:15" ht="15" hidden="1" customHeight="1">
      <c r="A965" s="34" t="s">
        <v>65</v>
      </c>
      <c r="B965" s="34" t="s">
        <v>4438</v>
      </c>
      <c r="C965" s="34" t="s">
        <v>1621</v>
      </c>
      <c r="D965" s="35">
        <v>3.4</v>
      </c>
      <c r="E965" s="35">
        <v>3.7</v>
      </c>
      <c r="F965" s="35">
        <v>3.7</v>
      </c>
      <c r="G965" s="35">
        <v>4</v>
      </c>
      <c r="H965" s="35">
        <v>3.9</v>
      </c>
    </row>
    <row r="966" spans="1:15" ht="15" hidden="1" customHeight="1">
      <c r="A966" s="34" t="s">
        <v>65</v>
      </c>
      <c r="B966" s="34" t="s">
        <v>4439</v>
      </c>
      <c r="C966" s="34" t="s">
        <v>1621</v>
      </c>
      <c r="D966" s="35">
        <v>7.3</v>
      </c>
      <c r="E966" s="35">
        <v>7.9</v>
      </c>
      <c r="F966" s="35">
        <v>8.4</v>
      </c>
      <c r="G966" s="35">
        <v>8.8000000000000007</v>
      </c>
      <c r="H966" s="35">
        <v>9</v>
      </c>
      <c r="M966" s="34" t="s">
        <v>2981</v>
      </c>
      <c r="N966" s="34" t="s">
        <v>4396</v>
      </c>
    </row>
    <row r="967" spans="1:15" ht="15" hidden="1" customHeight="1">
      <c r="A967" s="34" t="s">
        <v>65</v>
      </c>
      <c r="B967" s="34" t="s">
        <v>4440</v>
      </c>
      <c r="C967" s="34" t="s">
        <v>540</v>
      </c>
      <c r="D967" s="35">
        <v>1.5</v>
      </c>
      <c r="E967" s="35">
        <v>2.7</v>
      </c>
      <c r="F967" s="35">
        <v>4.0999999999999996</v>
      </c>
      <c r="G967" s="35">
        <v>6</v>
      </c>
      <c r="H967" s="35">
        <v>5.2</v>
      </c>
      <c r="O967" s="34" t="s">
        <v>2995</v>
      </c>
    </row>
    <row r="968" spans="1:15" ht="15" hidden="1" customHeight="1">
      <c r="A968" s="34" t="s">
        <v>65</v>
      </c>
      <c r="B968" s="34" t="s">
        <v>4441</v>
      </c>
      <c r="C968" s="34" t="s">
        <v>435</v>
      </c>
      <c r="D968" s="35">
        <v>27.6</v>
      </c>
      <c r="E968" s="35" t="s">
        <v>2988</v>
      </c>
      <c r="F968" s="35" t="s">
        <v>2988</v>
      </c>
      <c r="G968" s="35" t="s">
        <v>2988</v>
      </c>
      <c r="H968" s="35" t="s">
        <v>2989</v>
      </c>
    </row>
    <row r="969" spans="1:15" ht="15" hidden="1" customHeight="1">
      <c r="A969" s="34" t="s">
        <v>65</v>
      </c>
      <c r="B969" s="34" t="s">
        <v>4442</v>
      </c>
      <c r="C969" s="34" t="s">
        <v>468</v>
      </c>
      <c r="D969" s="35" t="s">
        <v>107</v>
      </c>
      <c r="E969" s="35">
        <v>2</v>
      </c>
      <c r="F969" s="35">
        <v>2.5</v>
      </c>
      <c r="G969" s="35">
        <v>2.7</v>
      </c>
      <c r="H969" s="35">
        <v>3.5</v>
      </c>
    </row>
    <row r="970" spans="1:15" ht="15" hidden="1" customHeight="1">
      <c r="A970" s="34" t="s">
        <v>65</v>
      </c>
      <c r="B970" s="34" t="s">
        <v>4443</v>
      </c>
      <c r="C970" s="34" t="s">
        <v>416</v>
      </c>
      <c r="D970" s="35" t="s">
        <v>107</v>
      </c>
      <c r="E970" s="35">
        <v>1</v>
      </c>
      <c r="F970" s="35">
        <v>1.1000000000000001</v>
      </c>
      <c r="G970" s="35">
        <v>1.3</v>
      </c>
      <c r="H970" s="35">
        <v>1.5</v>
      </c>
      <c r="I970" s="35" t="s">
        <v>537</v>
      </c>
      <c r="K970" s="36" t="s">
        <v>537</v>
      </c>
      <c r="M970" s="36" t="s">
        <v>4444</v>
      </c>
      <c r="N970" s="34" t="s">
        <v>537</v>
      </c>
    </row>
    <row r="971" spans="1:15" ht="15" hidden="1" customHeight="1">
      <c r="A971" s="34" t="s">
        <v>65</v>
      </c>
      <c r="B971" s="34" t="s">
        <v>4445</v>
      </c>
      <c r="C971" s="34" t="s">
        <v>416</v>
      </c>
      <c r="D971" s="35" t="s">
        <v>107</v>
      </c>
      <c r="E971" s="35">
        <v>1.1000000000000001</v>
      </c>
      <c r="F971" s="35">
        <v>1.2</v>
      </c>
      <c r="G971" s="35">
        <v>1.3</v>
      </c>
      <c r="H971" s="35">
        <v>1.5</v>
      </c>
    </row>
    <row r="972" spans="1:15" ht="15" hidden="1" customHeight="1">
      <c r="A972" s="34" t="s">
        <v>65</v>
      </c>
      <c r="B972" s="34" t="s">
        <v>4446</v>
      </c>
      <c r="C972" s="34" t="s">
        <v>416</v>
      </c>
      <c r="D972" s="35" t="s">
        <v>107</v>
      </c>
      <c r="E972" s="35">
        <v>1.2</v>
      </c>
      <c r="F972" s="35">
        <v>1.1000000000000001</v>
      </c>
      <c r="G972" s="35">
        <v>1.1000000000000001</v>
      </c>
      <c r="H972" s="35">
        <v>1.2</v>
      </c>
      <c r="I972" s="35" t="s">
        <v>424</v>
      </c>
    </row>
    <row r="973" spans="1:15" ht="15" hidden="1" customHeight="1">
      <c r="A973" s="34" t="s">
        <v>65</v>
      </c>
      <c r="B973" s="34" t="s">
        <v>4447</v>
      </c>
      <c r="C973" s="34" t="s">
        <v>416</v>
      </c>
      <c r="D973" s="35" t="s">
        <v>107</v>
      </c>
      <c r="E973" s="35">
        <v>1</v>
      </c>
      <c r="F973" s="35">
        <v>1.1000000000000001</v>
      </c>
      <c r="G973" s="35">
        <v>1.2</v>
      </c>
      <c r="H973" s="35">
        <v>1.4</v>
      </c>
      <c r="I973" s="35" t="s">
        <v>424</v>
      </c>
    </row>
    <row r="974" spans="1:15" ht="15" hidden="1" customHeight="1">
      <c r="A974" s="34" t="s">
        <v>65</v>
      </c>
      <c r="B974" s="34" t="s">
        <v>4448</v>
      </c>
      <c r="C974" s="34" t="s">
        <v>468</v>
      </c>
      <c r="D974" s="35" t="s">
        <v>107</v>
      </c>
      <c r="E974" s="35">
        <v>1.1000000000000001</v>
      </c>
      <c r="F974" s="35">
        <v>1.1000000000000001</v>
      </c>
      <c r="G974" s="35">
        <v>1.3</v>
      </c>
      <c r="H974" s="35">
        <v>1.4</v>
      </c>
      <c r="J974" s="35" t="s">
        <v>3081</v>
      </c>
    </row>
    <row r="975" spans="1:15" ht="15" hidden="1" customHeight="1">
      <c r="A975" s="34" t="s">
        <v>65</v>
      </c>
      <c r="B975" s="34" t="s">
        <v>4449</v>
      </c>
      <c r="C975" s="34" t="s">
        <v>416</v>
      </c>
      <c r="D975" s="35" t="s">
        <v>107</v>
      </c>
      <c r="E975" s="35">
        <v>1</v>
      </c>
      <c r="F975" s="35" t="s">
        <v>2988</v>
      </c>
      <c r="G975" s="35" t="s">
        <v>2988</v>
      </c>
      <c r="H975" s="35" t="s">
        <v>2989</v>
      </c>
    </row>
    <row r="976" spans="1:15" ht="15" hidden="1" customHeight="1">
      <c r="A976" s="34" t="s">
        <v>65</v>
      </c>
      <c r="B976" s="34" t="s">
        <v>4450</v>
      </c>
      <c r="C976" s="34" t="s">
        <v>667</v>
      </c>
      <c r="D976" s="35" t="s">
        <v>107</v>
      </c>
      <c r="E976" s="35">
        <v>1.2</v>
      </c>
      <c r="F976" s="35">
        <v>1.3</v>
      </c>
      <c r="G976" s="35">
        <v>1.2</v>
      </c>
      <c r="H976" s="35">
        <v>1.3</v>
      </c>
      <c r="L976" s="34" t="s">
        <v>3081</v>
      </c>
    </row>
    <row r="977" spans="1:15" ht="15" hidden="1" customHeight="1">
      <c r="A977" s="34" t="s">
        <v>65</v>
      </c>
      <c r="B977" s="34" t="s">
        <v>4451</v>
      </c>
      <c r="C977" s="34" t="s">
        <v>416</v>
      </c>
      <c r="D977" s="35" t="s">
        <v>107</v>
      </c>
      <c r="E977" s="35">
        <v>1</v>
      </c>
      <c r="F977" s="35">
        <v>1</v>
      </c>
      <c r="G977" s="35">
        <v>1.2</v>
      </c>
      <c r="H977" s="35">
        <v>1.2</v>
      </c>
      <c r="L977" s="34" t="s">
        <v>4209</v>
      </c>
    </row>
    <row r="978" spans="1:15" ht="15" hidden="1" customHeight="1">
      <c r="A978" s="34" t="s">
        <v>65</v>
      </c>
      <c r="B978" s="34" t="s">
        <v>4452</v>
      </c>
      <c r="C978" s="34" t="s">
        <v>540</v>
      </c>
      <c r="D978" s="35" t="s">
        <v>107</v>
      </c>
      <c r="E978" s="35">
        <v>2.2000000000000002</v>
      </c>
      <c r="F978" s="35">
        <v>3.7</v>
      </c>
      <c r="G978" s="35">
        <v>4.8</v>
      </c>
      <c r="H978" s="35">
        <v>5</v>
      </c>
    </row>
    <row r="979" spans="1:15" ht="15" hidden="1" customHeight="1">
      <c r="A979" s="34" t="s">
        <v>65</v>
      </c>
      <c r="B979" s="34" t="s">
        <v>4453</v>
      </c>
      <c r="C979" s="34" t="s">
        <v>457</v>
      </c>
      <c r="D979" s="35" t="s">
        <v>107</v>
      </c>
      <c r="E979" s="35">
        <v>1.2</v>
      </c>
      <c r="F979" s="35">
        <v>2.4</v>
      </c>
      <c r="G979" s="35">
        <v>3</v>
      </c>
      <c r="H979" s="35">
        <v>3.1</v>
      </c>
      <c r="O979" s="34" t="s">
        <v>4454</v>
      </c>
    </row>
    <row r="980" spans="1:15" ht="15" hidden="1" customHeight="1">
      <c r="A980" s="34" t="s">
        <v>65</v>
      </c>
      <c r="B980" s="34" t="s">
        <v>4455</v>
      </c>
      <c r="C980" s="34" t="s">
        <v>457</v>
      </c>
      <c r="D980" s="35" t="s">
        <v>107</v>
      </c>
      <c r="E980" s="35">
        <v>1.1000000000000001</v>
      </c>
      <c r="F980" s="35">
        <v>1.8</v>
      </c>
      <c r="G980" s="35">
        <v>2</v>
      </c>
      <c r="H980" s="35">
        <v>2.1</v>
      </c>
    </row>
    <row r="981" spans="1:15" ht="15" hidden="1" customHeight="1">
      <c r="A981" s="34" t="s">
        <v>65</v>
      </c>
      <c r="B981" s="34" t="s">
        <v>4456</v>
      </c>
      <c r="C981" s="34" t="s">
        <v>457</v>
      </c>
      <c r="D981" s="35" t="s">
        <v>107</v>
      </c>
      <c r="E981" s="35">
        <v>1.1000000000000001</v>
      </c>
      <c r="F981" s="35">
        <v>1.4</v>
      </c>
      <c r="G981" s="35">
        <v>1.5</v>
      </c>
      <c r="H981" s="35">
        <v>1.6</v>
      </c>
      <c r="J981" s="35" t="s">
        <v>3281</v>
      </c>
      <c r="K981" s="36" t="s">
        <v>424</v>
      </c>
      <c r="M981" s="36" t="s">
        <v>424</v>
      </c>
    </row>
    <row r="982" spans="1:15" ht="15" hidden="1" customHeight="1">
      <c r="A982" s="34" t="s">
        <v>65</v>
      </c>
      <c r="B982" s="34" t="s">
        <v>4457</v>
      </c>
      <c r="C982" s="34" t="s">
        <v>468</v>
      </c>
      <c r="D982" s="35" t="s">
        <v>107</v>
      </c>
      <c r="E982" s="35">
        <v>1.4</v>
      </c>
      <c r="F982" s="35">
        <v>1.4</v>
      </c>
      <c r="G982" s="35">
        <v>1.5</v>
      </c>
      <c r="H982" s="35">
        <v>1.6</v>
      </c>
      <c r="I982" s="35" t="s">
        <v>562</v>
      </c>
      <c r="K982" s="36" t="s">
        <v>558</v>
      </c>
      <c r="N982" s="34" t="s">
        <v>424</v>
      </c>
    </row>
    <row r="983" spans="1:15" ht="15" hidden="1" customHeight="1">
      <c r="A983" s="34" t="s">
        <v>65</v>
      </c>
      <c r="B983" s="34" t="s">
        <v>4458</v>
      </c>
      <c r="C983" s="34" t="s">
        <v>421</v>
      </c>
      <c r="D983" s="35" t="s">
        <v>107</v>
      </c>
      <c r="E983" s="35">
        <v>1.2</v>
      </c>
      <c r="F983" s="35">
        <v>1.7</v>
      </c>
      <c r="G983" s="35">
        <v>2.1</v>
      </c>
      <c r="H983" s="35">
        <v>2.2000000000000002</v>
      </c>
      <c r="O983" s="34" t="s">
        <v>4459</v>
      </c>
    </row>
    <row r="984" spans="1:15" ht="15" hidden="1" customHeight="1">
      <c r="A984" s="34" t="s">
        <v>65</v>
      </c>
      <c r="B984" s="34" t="s">
        <v>4460</v>
      </c>
      <c r="C984" s="34" t="s">
        <v>538</v>
      </c>
      <c r="D984" s="35" t="s">
        <v>107</v>
      </c>
      <c r="E984" s="35" t="s">
        <v>107</v>
      </c>
      <c r="F984" s="35">
        <v>1.4</v>
      </c>
      <c r="G984" s="35">
        <v>1.6</v>
      </c>
      <c r="H984" s="35">
        <v>1.8</v>
      </c>
    </row>
    <row r="985" spans="1:15" ht="15" hidden="1" customHeight="1">
      <c r="A985" s="34" t="s">
        <v>65</v>
      </c>
      <c r="B985" s="34" t="s">
        <v>4461</v>
      </c>
      <c r="C985" s="34" t="s">
        <v>540</v>
      </c>
      <c r="D985" s="35" t="s">
        <v>107</v>
      </c>
      <c r="E985" s="35" t="s">
        <v>107</v>
      </c>
      <c r="F985" s="35">
        <v>1.9</v>
      </c>
      <c r="G985" s="35">
        <v>3.3</v>
      </c>
      <c r="H985" s="35">
        <v>4.7</v>
      </c>
    </row>
    <row r="986" spans="1:15" ht="15" hidden="1" customHeight="1">
      <c r="A986" s="34" t="s">
        <v>65</v>
      </c>
      <c r="B986" s="34" t="s">
        <v>4462</v>
      </c>
      <c r="C986" s="34" t="s">
        <v>435</v>
      </c>
      <c r="D986" s="35" t="s">
        <v>107</v>
      </c>
      <c r="E986" s="35" t="s">
        <v>107</v>
      </c>
      <c r="F986" s="35">
        <v>1</v>
      </c>
      <c r="G986" s="35">
        <v>1.2</v>
      </c>
      <c r="H986" s="35">
        <v>1.3</v>
      </c>
      <c r="M986" s="34" t="s">
        <v>4463</v>
      </c>
    </row>
    <row r="987" spans="1:15" ht="15" hidden="1" customHeight="1">
      <c r="A987" s="34" t="s">
        <v>65</v>
      </c>
      <c r="B987" s="34" t="s">
        <v>4464</v>
      </c>
      <c r="C987" s="34" t="s">
        <v>760</v>
      </c>
      <c r="D987" s="35" t="s">
        <v>107</v>
      </c>
      <c r="E987" s="35" t="s">
        <v>107</v>
      </c>
      <c r="F987" s="35">
        <v>1.6</v>
      </c>
      <c r="G987" s="35">
        <v>2.2000000000000002</v>
      </c>
      <c r="H987" s="35">
        <v>2.5</v>
      </c>
    </row>
    <row r="988" spans="1:15" ht="15" hidden="1" customHeight="1">
      <c r="A988" s="34" t="s">
        <v>65</v>
      </c>
      <c r="B988" s="34" t="s">
        <v>4465</v>
      </c>
      <c r="C988" s="34" t="s">
        <v>468</v>
      </c>
      <c r="D988" s="35" t="s">
        <v>107</v>
      </c>
      <c r="E988" s="35" t="s">
        <v>107</v>
      </c>
      <c r="F988" s="35">
        <v>1.1000000000000001</v>
      </c>
      <c r="G988" s="35" t="s">
        <v>2988</v>
      </c>
      <c r="H988" s="35" t="s">
        <v>2989</v>
      </c>
    </row>
    <row r="989" spans="1:15" ht="15" hidden="1" customHeight="1">
      <c r="A989" s="34" t="s">
        <v>65</v>
      </c>
      <c r="B989" s="34" t="s">
        <v>4466</v>
      </c>
      <c r="C989" s="34" t="s">
        <v>452</v>
      </c>
      <c r="D989" s="35" t="s">
        <v>107</v>
      </c>
      <c r="E989" s="35" t="s">
        <v>107</v>
      </c>
      <c r="F989" s="35">
        <v>1.5</v>
      </c>
      <c r="G989" s="35" t="s">
        <v>2988</v>
      </c>
      <c r="H989" s="35" t="s">
        <v>2989</v>
      </c>
    </row>
    <row r="990" spans="1:15" ht="15" hidden="1" customHeight="1">
      <c r="A990" s="34" t="s">
        <v>65</v>
      </c>
      <c r="B990" s="34" t="s">
        <v>4467</v>
      </c>
      <c r="C990" s="34" t="s">
        <v>435</v>
      </c>
      <c r="D990" s="35" t="s">
        <v>107</v>
      </c>
      <c r="E990" s="35" t="s">
        <v>107</v>
      </c>
      <c r="F990" s="35">
        <v>1.4</v>
      </c>
      <c r="G990" s="35">
        <v>1.5</v>
      </c>
      <c r="H990" s="35">
        <v>1.5</v>
      </c>
      <c r="I990" s="35" t="s">
        <v>485</v>
      </c>
      <c r="K990" s="36" t="s">
        <v>485</v>
      </c>
      <c r="M990" s="34" t="s">
        <v>4373</v>
      </c>
    </row>
    <row r="991" spans="1:15" ht="15" hidden="1" customHeight="1">
      <c r="A991" s="34" t="s">
        <v>65</v>
      </c>
      <c r="B991" s="34" t="s">
        <v>4468</v>
      </c>
      <c r="C991" s="34" t="s">
        <v>540</v>
      </c>
      <c r="D991" s="35" t="s">
        <v>107</v>
      </c>
      <c r="E991" s="35" t="s">
        <v>107</v>
      </c>
      <c r="F991" s="35">
        <v>1.8</v>
      </c>
      <c r="G991" s="35">
        <v>3</v>
      </c>
      <c r="H991" s="35">
        <v>3.1</v>
      </c>
      <c r="I991" s="35" t="s">
        <v>485</v>
      </c>
      <c r="M991" s="34" t="s">
        <v>4373</v>
      </c>
    </row>
    <row r="992" spans="1:15" ht="15" hidden="1" customHeight="1">
      <c r="A992" s="34" t="s">
        <v>65</v>
      </c>
      <c r="B992" s="34" t="s">
        <v>4469</v>
      </c>
      <c r="C992" s="34" t="s">
        <v>540</v>
      </c>
      <c r="D992" s="35" t="s">
        <v>107</v>
      </c>
      <c r="E992" s="35" t="s">
        <v>107</v>
      </c>
      <c r="F992" s="35">
        <v>1.1000000000000001</v>
      </c>
      <c r="G992" s="35">
        <v>1.7</v>
      </c>
      <c r="H992" s="35">
        <v>1.8</v>
      </c>
      <c r="J992" s="35" t="s">
        <v>4470</v>
      </c>
    </row>
    <row r="993" spans="1:15" ht="15" hidden="1" customHeight="1">
      <c r="A993" s="34" t="s">
        <v>65</v>
      </c>
      <c r="B993" s="34" t="s">
        <v>4471</v>
      </c>
      <c r="C993" s="34" t="s">
        <v>740</v>
      </c>
      <c r="D993" s="35" t="s">
        <v>107</v>
      </c>
      <c r="E993" s="35" t="s">
        <v>107</v>
      </c>
      <c r="F993" s="35">
        <v>1.4</v>
      </c>
      <c r="G993" s="35">
        <v>1.5</v>
      </c>
      <c r="H993" s="35">
        <v>1.8</v>
      </c>
      <c r="L993" s="34" t="s">
        <v>4002</v>
      </c>
      <c r="O993" s="34" t="s">
        <v>3790</v>
      </c>
    </row>
    <row r="994" spans="1:15" ht="15" hidden="1" customHeight="1">
      <c r="A994" s="34" t="s">
        <v>65</v>
      </c>
      <c r="B994" s="34" t="s">
        <v>4472</v>
      </c>
      <c r="C994" s="34" t="s">
        <v>484</v>
      </c>
      <c r="D994" s="35" t="s">
        <v>107</v>
      </c>
      <c r="E994" s="35" t="s">
        <v>107</v>
      </c>
      <c r="F994" s="35">
        <v>1</v>
      </c>
      <c r="G994" s="35" t="s">
        <v>2988</v>
      </c>
      <c r="H994" s="35">
        <v>1.5</v>
      </c>
      <c r="I994" s="35" t="s">
        <v>424</v>
      </c>
    </row>
    <row r="995" spans="1:15" ht="15" hidden="1" customHeight="1">
      <c r="A995" s="34" t="s">
        <v>65</v>
      </c>
      <c r="B995" s="34" t="s">
        <v>4473</v>
      </c>
      <c r="C995" s="34" t="s">
        <v>416</v>
      </c>
      <c r="D995" s="35" t="s">
        <v>107</v>
      </c>
      <c r="E995" s="35" t="s">
        <v>107</v>
      </c>
      <c r="F995" s="35">
        <v>1</v>
      </c>
      <c r="G995" s="35">
        <v>1.2</v>
      </c>
      <c r="H995" s="35">
        <v>1.3</v>
      </c>
    </row>
    <row r="996" spans="1:15" ht="15" hidden="1" customHeight="1">
      <c r="A996" s="34" t="s">
        <v>65</v>
      </c>
      <c r="B996" s="34" t="s">
        <v>4474</v>
      </c>
      <c r="C996" s="34" t="s">
        <v>457</v>
      </c>
      <c r="D996" s="35" t="s">
        <v>107</v>
      </c>
      <c r="E996" s="35" t="s">
        <v>107</v>
      </c>
      <c r="F996" s="35">
        <v>1.1000000000000001</v>
      </c>
      <c r="G996" s="35">
        <v>1.2</v>
      </c>
      <c r="H996" s="35" t="s">
        <v>2997</v>
      </c>
      <c r="O996" s="34" t="s">
        <v>4475</v>
      </c>
    </row>
    <row r="997" spans="1:15" ht="15" hidden="1" customHeight="1">
      <c r="A997" s="34" t="s">
        <v>65</v>
      </c>
      <c r="B997" s="34" t="s">
        <v>4476</v>
      </c>
      <c r="C997" s="34" t="s">
        <v>484</v>
      </c>
      <c r="D997" s="35" t="s">
        <v>107</v>
      </c>
      <c r="E997" s="35" t="s">
        <v>107</v>
      </c>
      <c r="F997" s="35">
        <v>1.4</v>
      </c>
      <c r="G997" s="35">
        <v>1.9</v>
      </c>
      <c r="H997" s="35">
        <v>1.9</v>
      </c>
    </row>
    <row r="998" spans="1:15" ht="15" hidden="1" customHeight="1">
      <c r="A998" s="34" t="s">
        <v>65</v>
      </c>
      <c r="B998" s="34" t="s">
        <v>4477</v>
      </c>
      <c r="C998" s="34" t="s">
        <v>468</v>
      </c>
      <c r="D998" s="35" t="s">
        <v>107</v>
      </c>
      <c r="E998" s="35" t="s">
        <v>107</v>
      </c>
      <c r="F998" s="35" t="s">
        <v>107</v>
      </c>
      <c r="G998" s="35">
        <v>1.2</v>
      </c>
      <c r="H998" s="35">
        <v>1.5</v>
      </c>
    </row>
    <row r="999" spans="1:15" ht="15" hidden="1" customHeight="1">
      <c r="A999" s="34" t="s">
        <v>65</v>
      </c>
      <c r="B999" s="34" t="s">
        <v>4478</v>
      </c>
      <c r="C999" s="34" t="s">
        <v>468</v>
      </c>
      <c r="D999" s="35" t="s">
        <v>107</v>
      </c>
      <c r="E999" s="35" t="s">
        <v>107</v>
      </c>
      <c r="F999" s="35" t="s">
        <v>107</v>
      </c>
      <c r="G999" s="35">
        <v>1.3</v>
      </c>
      <c r="H999" s="35">
        <v>1.5</v>
      </c>
      <c r="J999" s="35" t="s">
        <v>4479</v>
      </c>
    </row>
    <row r="1000" spans="1:15" ht="15" hidden="1" customHeight="1">
      <c r="A1000" s="34" t="s">
        <v>65</v>
      </c>
      <c r="B1000" s="34" t="s">
        <v>4480</v>
      </c>
      <c r="C1000" s="34" t="s">
        <v>484</v>
      </c>
      <c r="D1000" s="35" t="s">
        <v>107</v>
      </c>
      <c r="E1000" s="35" t="s">
        <v>107</v>
      </c>
      <c r="F1000" s="35" t="s">
        <v>107</v>
      </c>
      <c r="G1000" s="35">
        <v>1.2</v>
      </c>
      <c r="H1000" s="35">
        <v>1.5</v>
      </c>
    </row>
    <row r="1001" spans="1:15" ht="15" hidden="1" customHeight="1">
      <c r="A1001" s="34" t="s">
        <v>65</v>
      </c>
      <c r="B1001" s="34" t="s">
        <v>4481</v>
      </c>
      <c r="C1001" s="34" t="s">
        <v>416</v>
      </c>
      <c r="D1001" s="35" t="s">
        <v>107</v>
      </c>
      <c r="E1001" s="35" t="s">
        <v>107</v>
      </c>
      <c r="F1001" s="35" t="s">
        <v>107</v>
      </c>
      <c r="G1001" s="35">
        <v>1</v>
      </c>
      <c r="H1001" s="35">
        <v>1.2</v>
      </c>
      <c r="I1001" s="35" t="s">
        <v>424</v>
      </c>
    </row>
    <row r="1002" spans="1:15" ht="15" hidden="1" customHeight="1">
      <c r="A1002" s="34" t="s">
        <v>65</v>
      </c>
      <c r="B1002" s="34" t="s">
        <v>4482</v>
      </c>
      <c r="C1002" s="34" t="s">
        <v>468</v>
      </c>
      <c r="D1002" s="35" t="s">
        <v>107</v>
      </c>
      <c r="E1002" s="35" t="s">
        <v>107</v>
      </c>
      <c r="F1002" s="35" t="s">
        <v>107</v>
      </c>
      <c r="G1002" s="35">
        <v>1.2</v>
      </c>
      <c r="H1002" s="35">
        <v>1.5</v>
      </c>
      <c r="I1002" s="35" t="s">
        <v>4483</v>
      </c>
      <c r="K1002" s="34" t="s">
        <v>446</v>
      </c>
    </row>
    <row r="1003" spans="1:15" ht="15" hidden="1" customHeight="1">
      <c r="A1003" s="34" t="s">
        <v>65</v>
      </c>
      <c r="B1003" s="34" t="s">
        <v>4484</v>
      </c>
      <c r="C1003" s="34" t="s">
        <v>416</v>
      </c>
      <c r="D1003" s="35" t="s">
        <v>107</v>
      </c>
      <c r="E1003" s="35" t="s">
        <v>107</v>
      </c>
      <c r="F1003" s="35" t="s">
        <v>107</v>
      </c>
      <c r="G1003" s="35">
        <v>1</v>
      </c>
      <c r="H1003" s="35">
        <v>1.2</v>
      </c>
    </row>
    <row r="1004" spans="1:15" ht="15" hidden="1" customHeight="1">
      <c r="A1004" s="34" t="s">
        <v>65</v>
      </c>
      <c r="B1004" s="34" t="s">
        <v>4485</v>
      </c>
      <c r="C1004" s="34" t="s">
        <v>452</v>
      </c>
      <c r="D1004" s="35" t="s">
        <v>107</v>
      </c>
      <c r="E1004" s="35" t="s">
        <v>107</v>
      </c>
      <c r="F1004" s="35" t="s">
        <v>107</v>
      </c>
      <c r="G1004" s="35">
        <v>1.4</v>
      </c>
      <c r="H1004" s="35">
        <v>1.8</v>
      </c>
    </row>
    <row r="1005" spans="1:15" ht="15" hidden="1" customHeight="1">
      <c r="A1005" s="34" t="s">
        <v>65</v>
      </c>
      <c r="B1005" s="34" t="s">
        <v>4486</v>
      </c>
      <c r="C1005" s="34" t="s">
        <v>452</v>
      </c>
      <c r="D1005" s="35" t="s">
        <v>107</v>
      </c>
      <c r="E1005" s="35" t="s">
        <v>107</v>
      </c>
      <c r="F1005" s="35" t="s">
        <v>107</v>
      </c>
      <c r="G1005" s="35">
        <v>1.2</v>
      </c>
      <c r="H1005" s="35">
        <v>1.3</v>
      </c>
    </row>
    <row r="1006" spans="1:15" ht="15" hidden="1" customHeight="1">
      <c r="A1006" s="34" t="s">
        <v>65</v>
      </c>
      <c r="B1006" s="34" t="s">
        <v>4487</v>
      </c>
      <c r="C1006" s="34" t="s">
        <v>452</v>
      </c>
      <c r="D1006" s="35" t="s">
        <v>107</v>
      </c>
      <c r="E1006" s="35" t="s">
        <v>107</v>
      </c>
      <c r="F1006" s="35" t="s">
        <v>107</v>
      </c>
      <c r="G1006" s="35">
        <v>1.3</v>
      </c>
      <c r="H1006" s="35">
        <v>1.2</v>
      </c>
      <c r="I1006" s="35" t="s">
        <v>465</v>
      </c>
      <c r="K1006" s="36" t="s">
        <v>465</v>
      </c>
      <c r="L1006" s="34" t="s">
        <v>4488</v>
      </c>
    </row>
    <row r="1007" spans="1:15" ht="15" hidden="1" customHeight="1">
      <c r="A1007" s="34" t="s">
        <v>65</v>
      </c>
      <c r="B1007" s="34" t="s">
        <v>4489</v>
      </c>
      <c r="C1007" s="34" t="s">
        <v>540</v>
      </c>
      <c r="D1007" s="35" t="s">
        <v>107</v>
      </c>
      <c r="E1007" s="35" t="s">
        <v>107</v>
      </c>
      <c r="F1007" s="35" t="s">
        <v>107</v>
      </c>
      <c r="G1007" s="35">
        <v>1.3</v>
      </c>
      <c r="H1007" s="35">
        <v>1.7</v>
      </c>
    </row>
    <row r="1008" spans="1:15" ht="15" hidden="1" customHeight="1">
      <c r="A1008" s="34" t="s">
        <v>65</v>
      </c>
      <c r="B1008" s="34" t="s">
        <v>4490</v>
      </c>
      <c r="C1008" s="34" t="s">
        <v>452</v>
      </c>
      <c r="D1008" s="35" t="s">
        <v>107</v>
      </c>
      <c r="E1008" s="35" t="s">
        <v>107</v>
      </c>
      <c r="F1008" s="35" t="s">
        <v>107</v>
      </c>
      <c r="G1008" s="35">
        <v>1.2</v>
      </c>
      <c r="H1008" s="35">
        <v>1.2</v>
      </c>
    </row>
    <row r="1009" spans="1:15" ht="15" hidden="1" customHeight="1">
      <c r="A1009" s="34" t="s">
        <v>65</v>
      </c>
      <c r="B1009" s="34" t="s">
        <v>4491</v>
      </c>
      <c r="C1009" s="34" t="s">
        <v>452</v>
      </c>
      <c r="D1009" s="35" t="s">
        <v>107</v>
      </c>
      <c r="E1009" s="35" t="s">
        <v>107</v>
      </c>
      <c r="F1009" s="35" t="s">
        <v>107</v>
      </c>
      <c r="G1009" s="35">
        <v>1.1000000000000001</v>
      </c>
      <c r="H1009" s="35">
        <v>1.1000000000000001</v>
      </c>
    </row>
    <row r="1010" spans="1:15" ht="15" hidden="1" customHeight="1">
      <c r="A1010" s="34" t="s">
        <v>65</v>
      </c>
      <c r="B1010" s="34" t="s">
        <v>4492</v>
      </c>
      <c r="C1010" s="34" t="s">
        <v>468</v>
      </c>
      <c r="D1010" s="35" t="s">
        <v>107</v>
      </c>
      <c r="E1010" s="35" t="s">
        <v>107</v>
      </c>
      <c r="F1010" s="35" t="s">
        <v>107</v>
      </c>
      <c r="G1010" s="35">
        <v>1</v>
      </c>
      <c r="L1010" s="34" t="s">
        <v>4493</v>
      </c>
    </row>
    <row r="1011" spans="1:15" ht="15" hidden="1" customHeight="1">
      <c r="A1011" s="34" t="s">
        <v>48</v>
      </c>
      <c r="B1011" s="34" t="s">
        <v>4494</v>
      </c>
      <c r="C1011" s="34" t="s">
        <v>468</v>
      </c>
      <c r="D1011" s="35">
        <v>28.5</v>
      </c>
      <c r="E1011" s="35">
        <v>28.7</v>
      </c>
      <c r="F1011" s="35">
        <v>29.3</v>
      </c>
      <c r="G1011" s="35">
        <v>30</v>
      </c>
      <c r="H1011" s="35">
        <v>30</v>
      </c>
      <c r="I1011" s="35" t="s">
        <v>4495</v>
      </c>
      <c r="K1011" s="34" t="s">
        <v>4496</v>
      </c>
      <c r="M1011" s="34" t="s">
        <v>550</v>
      </c>
      <c r="O1011" s="34" t="s">
        <v>2995</v>
      </c>
    </row>
    <row r="1012" spans="1:15" ht="15" hidden="1" customHeight="1">
      <c r="A1012" s="34" t="s">
        <v>48</v>
      </c>
      <c r="B1012" s="34" t="s">
        <v>4497</v>
      </c>
      <c r="C1012" s="34" t="s">
        <v>468</v>
      </c>
      <c r="D1012" s="35">
        <v>17.5</v>
      </c>
      <c r="E1012" s="35">
        <v>18.5</v>
      </c>
      <c r="F1012" s="35">
        <v>20.100000000000001</v>
      </c>
      <c r="G1012" s="35">
        <v>21.6</v>
      </c>
      <c r="H1012" s="35">
        <v>22.6</v>
      </c>
      <c r="I1012" s="35" t="s">
        <v>4495</v>
      </c>
      <c r="K1012" s="36" t="s">
        <v>471</v>
      </c>
      <c r="M1012" s="34" t="s">
        <v>4496</v>
      </c>
      <c r="N1012" s="34" t="s">
        <v>471</v>
      </c>
      <c r="O1012" s="34" t="s">
        <v>2995</v>
      </c>
    </row>
    <row r="1013" spans="1:15" ht="15" hidden="1" customHeight="1">
      <c r="A1013" s="34" t="s">
        <v>48</v>
      </c>
      <c r="B1013" s="34" t="s">
        <v>4498</v>
      </c>
      <c r="C1013" s="34" t="s">
        <v>421</v>
      </c>
      <c r="D1013" s="35">
        <v>4.2</v>
      </c>
      <c r="E1013" s="35">
        <v>4.5999999999999996</v>
      </c>
      <c r="F1013" s="35" t="s">
        <v>3039</v>
      </c>
      <c r="G1013" s="35" t="s">
        <v>107</v>
      </c>
      <c r="H1013" s="35" t="s">
        <v>107</v>
      </c>
      <c r="N1013" s="34" t="s">
        <v>4499</v>
      </c>
      <c r="O1013" s="34" t="s">
        <v>4500</v>
      </c>
    </row>
    <row r="1014" spans="1:15" ht="15" hidden="1" customHeight="1">
      <c r="A1014" s="34" t="s">
        <v>48</v>
      </c>
      <c r="B1014" s="34" t="s">
        <v>4501</v>
      </c>
      <c r="C1014" s="34" t="s">
        <v>468</v>
      </c>
      <c r="D1014" s="35">
        <v>20.6</v>
      </c>
      <c r="E1014" s="35">
        <v>22</v>
      </c>
      <c r="F1014" s="35">
        <v>23</v>
      </c>
      <c r="G1014" s="35">
        <v>24.3</v>
      </c>
      <c r="H1014" s="35">
        <v>24.9</v>
      </c>
      <c r="I1014" s="35" t="s">
        <v>4495</v>
      </c>
      <c r="K1014" s="34" t="s">
        <v>4496</v>
      </c>
      <c r="N1014" s="34" t="s">
        <v>4496</v>
      </c>
      <c r="O1014" s="34" t="s">
        <v>2995</v>
      </c>
    </row>
    <row r="1015" spans="1:15" ht="15" hidden="1" customHeight="1">
      <c r="A1015" s="34" t="s">
        <v>48</v>
      </c>
      <c r="B1015" s="34" t="s">
        <v>4502</v>
      </c>
      <c r="C1015" s="34" t="s">
        <v>409</v>
      </c>
      <c r="D1015" s="35">
        <v>1.7</v>
      </c>
      <c r="E1015" s="35">
        <v>1.8</v>
      </c>
      <c r="F1015" s="35">
        <v>2.2000000000000002</v>
      </c>
      <c r="G1015" s="35">
        <v>2.7</v>
      </c>
      <c r="H1015" s="35">
        <v>2.9</v>
      </c>
      <c r="O1015" s="34" t="s">
        <v>2995</v>
      </c>
    </row>
    <row r="1016" spans="1:15" ht="15" hidden="1" customHeight="1">
      <c r="A1016" s="34" t="s">
        <v>48</v>
      </c>
      <c r="B1016" s="34" t="s">
        <v>4503</v>
      </c>
      <c r="C1016" s="34" t="s">
        <v>409</v>
      </c>
      <c r="D1016" s="35">
        <v>1.2</v>
      </c>
      <c r="E1016" s="35">
        <v>1.3</v>
      </c>
      <c r="F1016" s="35">
        <v>1.3</v>
      </c>
      <c r="G1016" s="35">
        <v>1.6</v>
      </c>
      <c r="H1016" s="35">
        <v>1.9</v>
      </c>
      <c r="I1016" s="35" t="s">
        <v>471</v>
      </c>
      <c r="O1016" s="34" t="s">
        <v>2995</v>
      </c>
    </row>
    <row r="1017" spans="1:15" ht="15" hidden="1" customHeight="1">
      <c r="A1017" s="34" t="s">
        <v>48</v>
      </c>
      <c r="B1017" s="34" t="s">
        <v>4504</v>
      </c>
      <c r="C1017" s="34" t="s">
        <v>409</v>
      </c>
      <c r="D1017" s="35">
        <v>1.3</v>
      </c>
      <c r="E1017" s="35">
        <v>1.5</v>
      </c>
      <c r="F1017" s="35">
        <v>1.4</v>
      </c>
      <c r="G1017" s="35">
        <v>1.5</v>
      </c>
      <c r="H1017" s="35">
        <v>1.5</v>
      </c>
      <c r="J1017" s="35" t="s">
        <v>3081</v>
      </c>
      <c r="L1017" s="34" t="s">
        <v>3105</v>
      </c>
      <c r="O1017" s="34" t="s">
        <v>2995</v>
      </c>
    </row>
    <row r="1018" spans="1:15" ht="15" hidden="1" customHeight="1">
      <c r="A1018" s="34" t="s">
        <v>48</v>
      </c>
      <c r="B1018" s="34" t="s">
        <v>4505</v>
      </c>
      <c r="C1018" s="34" t="s">
        <v>409</v>
      </c>
      <c r="D1018" s="35" t="s">
        <v>107</v>
      </c>
      <c r="E1018" s="35" t="s">
        <v>107</v>
      </c>
      <c r="F1018" s="35" t="s">
        <v>107</v>
      </c>
      <c r="G1018" s="35" t="s">
        <v>107</v>
      </c>
      <c r="H1018" s="35">
        <v>1.6</v>
      </c>
    </row>
    <row r="1019" spans="1:15" ht="15" hidden="1" customHeight="1">
      <c r="A1019" s="34" t="s">
        <v>48</v>
      </c>
      <c r="B1019" s="34" t="s">
        <v>4506</v>
      </c>
      <c r="C1019" s="34" t="s">
        <v>409</v>
      </c>
      <c r="D1019" s="35">
        <v>1</v>
      </c>
      <c r="E1019" s="35">
        <v>1.3</v>
      </c>
      <c r="F1019" s="35">
        <v>1.3</v>
      </c>
      <c r="G1019" s="35">
        <v>1.7</v>
      </c>
      <c r="H1019" s="35">
        <v>2</v>
      </c>
      <c r="I1019" s="35" t="s">
        <v>4507</v>
      </c>
      <c r="N1019" s="34" t="s">
        <v>529</v>
      </c>
      <c r="O1019" s="34" t="s">
        <v>2995</v>
      </c>
    </row>
    <row r="1020" spans="1:15" ht="15" hidden="1" customHeight="1">
      <c r="A1020" s="34" t="s">
        <v>48</v>
      </c>
      <c r="B1020" s="34" t="s">
        <v>4508</v>
      </c>
      <c r="C1020" s="34" t="s">
        <v>540</v>
      </c>
      <c r="D1020" s="35">
        <v>2.5</v>
      </c>
      <c r="E1020" s="35">
        <v>3.4</v>
      </c>
      <c r="F1020" s="35">
        <v>5</v>
      </c>
      <c r="G1020" s="35">
        <v>6.1</v>
      </c>
      <c r="H1020" s="35">
        <v>6.8</v>
      </c>
      <c r="N1020" s="34" t="s">
        <v>471</v>
      </c>
      <c r="O1020" s="34" t="s">
        <v>2995</v>
      </c>
    </row>
    <row r="1021" spans="1:15" ht="15" hidden="1" customHeight="1">
      <c r="A1021" s="34" t="s">
        <v>48</v>
      </c>
      <c r="B1021" s="34" t="s">
        <v>4509</v>
      </c>
      <c r="C1021" s="34" t="s">
        <v>409</v>
      </c>
      <c r="D1021" s="35">
        <v>2</v>
      </c>
      <c r="E1021" s="35">
        <v>2.2000000000000002</v>
      </c>
      <c r="F1021" s="35">
        <v>2</v>
      </c>
      <c r="G1021" s="35">
        <v>2.2999999999999998</v>
      </c>
      <c r="H1021" s="35">
        <v>2.5</v>
      </c>
      <c r="M1021" s="34" t="s">
        <v>550</v>
      </c>
      <c r="O1021" s="34" t="s">
        <v>2995</v>
      </c>
    </row>
    <row r="1022" spans="1:15" ht="15" hidden="1" customHeight="1">
      <c r="A1022" s="34" t="s">
        <v>48</v>
      </c>
      <c r="B1022" s="34" t="s">
        <v>4510</v>
      </c>
      <c r="C1022" s="34" t="s">
        <v>546</v>
      </c>
      <c r="D1022" s="35">
        <v>2.9</v>
      </c>
      <c r="E1022" s="35">
        <v>3.5</v>
      </c>
      <c r="F1022" s="35">
        <v>3.9</v>
      </c>
      <c r="G1022" s="35">
        <v>4.4000000000000004</v>
      </c>
      <c r="H1022" s="35">
        <v>4.5</v>
      </c>
      <c r="K1022" s="36" t="s">
        <v>550</v>
      </c>
      <c r="M1022" s="34" t="s">
        <v>550</v>
      </c>
      <c r="O1022" s="34" t="s">
        <v>2995</v>
      </c>
    </row>
    <row r="1023" spans="1:15" ht="15" hidden="1" customHeight="1">
      <c r="A1023" s="34" t="s">
        <v>48</v>
      </c>
      <c r="B1023" s="34" t="s">
        <v>4511</v>
      </c>
      <c r="C1023" s="34" t="s">
        <v>409</v>
      </c>
      <c r="D1023" s="35">
        <v>3.1</v>
      </c>
      <c r="E1023" s="35">
        <v>3.4</v>
      </c>
      <c r="F1023" s="35" t="s">
        <v>2988</v>
      </c>
      <c r="G1023" s="35" t="s">
        <v>2988</v>
      </c>
      <c r="H1023" s="35" t="s">
        <v>2989</v>
      </c>
      <c r="O1023" s="34" t="s">
        <v>2995</v>
      </c>
    </row>
    <row r="1024" spans="1:15" ht="15" hidden="1" customHeight="1">
      <c r="A1024" s="34" t="s">
        <v>48</v>
      </c>
      <c r="B1024" s="34" t="s">
        <v>4512</v>
      </c>
      <c r="C1024" s="34" t="s">
        <v>409</v>
      </c>
      <c r="D1024" s="35">
        <v>1.6</v>
      </c>
      <c r="E1024" s="35">
        <v>1.8</v>
      </c>
      <c r="F1024" s="35">
        <v>1.8</v>
      </c>
      <c r="G1024" s="35">
        <v>2.6</v>
      </c>
      <c r="H1024" s="35">
        <v>3.2</v>
      </c>
      <c r="I1024" s="35" t="s">
        <v>4513</v>
      </c>
      <c r="J1024" s="35" t="s">
        <v>4514</v>
      </c>
      <c r="K1024" s="34" t="s">
        <v>424</v>
      </c>
      <c r="L1024" s="34" t="s">
        <v>3455</v>
      </c>
      <c r="M1024" s="34" t="s">
        <v>424</v>
      </c>
      <c r="O1024" s="34" t="s">
        <v>2995</v>
      </c>
    </row>
    <row r="1025" spans="1:15" ht="15" hidden="1" customHeight="1">
      <c r="A1025" s="34" t="s">
        <v>48</v>
      </c>
      <c r="B1025" s="34" t="s">
        <v>4515</v>
      </c>
      <c r="C1025" s="34" t="s">
        <v>409</v>
      </c>
      <c r="D1025" s="35">
        <v>2.5</v>
      </c>
      <c r="E1025" s="35">
        <v>2.5</v>
      </c>
      <c r="F1025" s="35">
        <v>2.8</v>
      </c>
      <c r="G1025" s="35">
        <v>3.4</v>
      </c>
      <c r="H1025" s="35">
        <v>3.6</v>
      </c>
      <c r="I1025" s="35" t="s">
        <v>471</v>
      </c>
      <c r="O1025" s="34" t="s">
        <v>2995</v>
      </c>
    </row>
    <row r="1026" spans="1:15" ht="15" hidden="1" customHeight="1">
      <c r="A1026" s="34" t="s">
        <v>48</v>
      </c>
      <c r="B1026" s="34" t="s">
        <v>4516</v>
      </c>
      <c r="C1026" s="34" t="s">
        <v>409</v>
      </c>
      <c r="D1026" s="35">
        <v>2.5</v>
      </c>
      <c r="E1026" s="35">
        <v>2.7</v>
      </c>
      <c r="F1026" s="35">
        <v>2.7</v>
      </c>
      <c r="G1026" s="35">
        <v>3</v>
      </c>
      <c r="H1026" s="35">
        <v>3.3</v>
      </c>
      <c r="I1026" s="35" t="s">
        <v>471</v>
      </c>
      <c r="J1026" s="35" t="s">
        <v>3160</v>
      </c>
      <c r="K1026" s="36" t="s">
        <v>471</v>
      </c>
      <c r="L1026" s="34" t="s">
        <v>4517</v>
      </c>
      <c r="M1026" s="34" t="s">
        <v>471</v>
      </c>
      <c r="N1026" s="34" t="s">
        <v>471</v>
      </c>
      <c r="O1026" s="34" t="s">
        <v>2995</v>
      </c>
    </row>
    <row r="1027" spans="1:15" ht="15" hidden="1" customHeight="1">
      <c r="A1027" s="34" t="s">
        <v>48</v>
      </c>
      <c r="B1027" s="34" t="s">
        <v>4518</v>
      </c>
      <c r="C1027" s="34" t="s">
        <v>409</v>
      </c>
      <c r="D1027" s="35" t="s">
        <v>107</v>
      </c>
      <c r="E1027" s="35" t="s">
        <v>107</v>
      </c>
      <c r="F1027" s="35" t="s">
        <v>107</v>
      </c>
      <c r="G1027" s="35">
        <v>1.6</v>
      </c>
      <c r="H1027" s="35">
        <v>1.8</v>
      </c>
      <c r="I1027" s="35" t="s">
        <v>471</v>
      </c>
      <c r="J1027" s="35" t="s">
        <v>3160</v>
      </c>
    </row>
    <row r="1028" spans="1:15" ht="15" hidden="1" customHeight="1">
      <c r="A1028" s="34" t="s">
        <v>48</v>
      </c>
      <c r="B1028" s="34" t="s">
        <v>4519</v>
      </c>
      <c r="C1028" s="34" t="s">
        <v>409</v>
      </c>
      <c r="D1028" s="35">
        <v>1.5</v>
      </c>
      <c r="E1028" s="35">
        <v>1.7</v>
      </c>
      <c r="F1028" s="35">
        <v>1.8</v>
      </c>
      <c r="G1028" s="35">
        <v>2.2000000000000002</v>
      </c>
      <c r="H1028" s="35">
        <v>2.5</v>
      </c>
      <c r="I1028" s="35" t="s">
        <v>471</v>
      </c>
      <c r="K1028" s="58" t="s">
        <v>471</v>
      </c>
      <c r="M1028" s="34" t="s">
        <v>471</v>
      </c>
      <c r="O1028" s="34" t="s">
        <v>2995</v>
      </c>
    </row>
    <row r="1029" spans="1:15" ht="15" hidden="1" customHeight="1">
      <c r="A1029" s="34" t="s">
        <v>48</v>
      </c>
      <c r="B1029" s="34" t="s">
        <v>4520</v>
      </c>
      <c r="C1029" s="34" t="s">
        <v>468</v>
      </c>
      <c r="D1029" s="35">
        <v>1.7</v>
      </c>
      <c r="E1029" s="35">
        <v>2.2999999999999998</v>
      </c>
      <c r="F1029" s="35">
        <v>2.1</v>
      </c>
      <c r="G1029" s="35">
        <v>2.2000000000000002</v>
      </c>
      <c r="H1029" s="35">
        <v>2.5</v>
      </c>
      <c r="O1029" s="34" t="s">
        <v>2995</v>
      </c>
    </row>
    <row r="1030" spans="1:15" ht="15" hidden="1" customHeight="1">
      <c r="A1030" s="34" t="s">
        <v>48</v>
      </c>
      <c r="B1030" s="34" t="s">
        <v>4521</v>
      </c>
      <c r="C1030" s="34" t="s">
        <v>468</v>
      </c>
      <c r="D1030" s="35">
        <v>6.2</v>
      </c>
      <c r="E1030" s="35">
        <v>6.4</v>
      </c>
      <c r="F1030" s="35">
        <v>6.6</v>
      </c>
      <c r="G1030" s="35">
        <v>6.8</v>
      </c>
      <c r="H1030" s="35">
        <v>7.2</v>
      </c>
      <c r="I1030" s="35" t="s">
        <v>4522</v>
      </c>
      <c r="K1030" s="58" t="s">
        <v>4522</v>
      </c>
      <c r="M1030" s="34" t="s">
        <v>471</v>
      </c>
      <c r="N1030" s="34" t="s">
        <v>471</v>
      </c>
      <c r="O1030" s="34" t="s">
        <v>2995</v>
      </c>
    </row>
    <row r="1031" spans="1:15" ht="15" hidden="1" customHeight="1">
      <c r="A1031" s="34" t="s">
        <v>48</v>
      </c>
      <c r="B1031" s="34" t="s">
        <v>4523</v>
      </c>
      <c r="C1031" s="34" t="s">
        <v>409</v>
      </c>
      <c r="D1031" s="35">
        <v>3.7</v>
      </c>
      <c r="E1031" s="35">
        <v>3.8</v>
      </c>
      <c r="F1031" s="35">
        <v>3.9</v>
      </c>
      <c r="G1031" s="35">
        <v>4.3</v>
      </c>
      <c r="H1031" s="35">
        <v>4.7</v>
      </c>
      <c r="I1031" s="35" t="s">
        <v>4522</v>
      </c>
      <c r="K1031" s="34" t="s">
        <v>4496</v>
      </c>
      <c r="M1031" s="34" t="s">
        <v>471</v>
      </c>
      <c r="N1031" s="34" t="s">
        <v>4524</v>
      </c>
      <c r="O1031" s="34" t="s">
        <v>2995</v>
      </c>
    </row>
    <row r="1032" spans="1:15" ht="15" hidden="1" customHeight="1">
      <c r="A1032" s="34" t="s">
        <v>48</v>
      </c>
      <c r="B1032" s="34" t="s">
        <v>4525</v>
      </c>
      <c r="C1032" s="34" t="s">
        <v>409</v>
      </c>
      <c r="D1032" s="35">
        <v>2</v>
      </c>
      <c r="E1032" s="35">
        <v>2.2999999999999998</v>
      </c>
      <c r="F1032" s="35">
        <v>2.2999999999999998</v>
      </c>
      <c r="G1032" s="35">
        <v>2.6</v>
      </c>
      <c r="H1032" s="35">
        <v>2.9</v>
      </c>
      <c r="I1032" s="35" t="s">
        <v>471</v>
      </c>
      <c r="O1032" s="34" t="s">
        <v>2995</v>
      </c>
    </row>
    <row r="1033" spans="1:15" ht="15" hidden="1" customHeight="1">
      <c r="A1033" s="34" t="s">
        <v>48</v>
      </c>
      <c r="B1033" s="34" t="s">
        <v>4526</v>
      </c>
      <c r="C1033" s="34" t="s">
        <v>389</v>
      </c>
      <c r="D1033" s="35">
        <v>3.8</v>
      </c>
      <c r="E1033" s="35">
        <v>4.2</v>
      </c>
      <c r="F1033" s="35">
        <v>4.8</v>
      </c>
      <c r="G1033" s="35">
        <v>5.9</v>
      </c>
      <c r="H1033" s="35">
        <v>6.9</v>
      </c>
    </row>
    <row r="1034" spans="1:15" ht="15" hidden="1" customHeight="1">
      <c r="A1034" s="34" t="s">
        <v>48</v>
      </c>
      <c r="B1034" s="34" t="s">
        <v>4527</v>
      </c>
      <c r="C1034" s="34" t="s">
        <v>667</v>
      </c>
      <c r="D1034" s="35" t="s">
        <v>107</v>
      </c>
      <c r="E1034" s="35">
        <v>1</v>
      </c>
      <c r="F1034" s="35">
        <v>1.2</v>
      </c>
      <c r="G1034" s="35">
        <v>1.5</v>
      </c>
      <c r="H1034" s="35">
        <v>1.9</v>
      </c>
      <c r="I1034" s="35" t="s">
        <v>471</v>
      </c>
    </row>
    <row r="1035" spans="1:15" ht="15" hidden="1" customHeight="1">
      <c r="A1035" s="34" t="s">
        <v>48</v>
      </c>
      <c r="B1035" s="34" t="s">
        <v>4528</v>
      </c>
      <c r="C1035" s="37" t="s">
        <v>558</v>
      </c>
      <c r="D1035" s="35" t="s">
        <v>107</v>
      </c>
      <c r="E1035" s="35">
        <v>2.2999999999999998</v>
      </c>
      <c r="F1035" s="35" t="s">
        <v>2997</v>
      </c>
      <c r="G1035" s="35" t="s">
        <v>2997</v>
      </c>
      <c r="H1035" s="35" t="s">
        <v>2997</v>
      </c>
      <c r="M1035" s="36" t="s">
        <v>471</v>
      </c>
      <c r="O1035" s="34" t="s">
        <v>4529</v>
      </c>
    </row>
    <row r="1036" spans="1:15" ht="15" hidden="1" customHeight="1">
      <c r="A1036" s="34" t="s">
        <v>48</v>
      </c>
      <c r="B1036" s="34" t="s">
        <v>4530</v>
      </c>
      <c r="C1036" s="34" t="s">
        <v>468</v>
      </c>
      <c r="D1036" s="35" t="s">
        <v>107</v>
      </c>
      <c r="E1036" s="35" t="s">
        <v>107</v>
      </c>
      <c r="F1036" s="35">
        <v>1.1000000000000001</v>
      </c>
      <c r="G1036" s="35">
        <v>1.2</v>
      </c>
      <c r="H1036" s="35">
        <v>1.5</v>
      </c>
    </row>
    <row r="1037" spans="1:15" ht="15" hidden="1" customHeight="1">
      <c r="A1037" s="34" t="s">
        <v>48</v>
      </c>
      <c r="B1037" s="34" t="s">
        <v>4531</v>
      </c>
      <c r="C1037" s="34" t="s">
        <v>409</v>
      </c>
      <c r="D1037" s="35" t="s">
        <v>107</v>
      </c>
      <c r="E1037" s="35" t="s">
        <v>107</v>
      </c>
      <c r="F1037" s="35" t="s">
        <v>107</v>
      </c>
      <c r="G1037" s="35">
        <v>1.1000000000000001</v>
      </c>
      <c r="H1037" s="35">
        <v>1.3</v>
      </c>
    </row>
    <row r="1038" spans="1:15" ht="15" hidden="1" customHeight="1">
      <c r="A1038" s="34" t="s">
        <v>48</v>
      </c>
      <c r="B1038" s="34" t="s">
        <v>4532</v>
      </c>
      <c r="C1038" s="34" t="s">
        <v>409</v>
      </c>
      <c r="D1038" s="35" t="s">
        <v>107</v>
      </c>
      <c r="E1038" s="35" t="s">
        <v>107</v>
      </c>
      <c r="F1038" s="35" t="s">
        <v>107</v>
      </c>
      <c r="G1038" s="35">
        <v>1</v>
      </c>
      <c r="H1038" s="35">
        <v>1.2</v>
      </c>
    </row>
    <row r="1039" spans="1:15" ht="15" hidden="1" customHeight="1">
      <c r="A1039" s="34" t="s">
        <v>48</v>
      </c>
      <c r="B1039" s="34" t="s">
        <v>4533</v>
      </c>
      <c r="C1039" s="34" t="s">
        <v>452</v>
      </c>
      <c r="D1039" s="35" t="s">
        <v>107</v>
      </c>
      <c r="E1039" s="35" t="s">
        <v>107</v>
      </c>
      <c r="F1039" s="35" t="s">
        <v>107</v>
      </c>
      <c r="G1039" s="35">
        <v>1.1000000000000001</v>
      </c>
      <c r="H1039" s="35">
        <v>1.5</v>
      </c>
    </row>
    <row r="1040" spans="1:15" ht="15" hidden="1" customHeight="1">
      <c r="A1040" s="34" t="s">
        <v>48</v>
      </c>
      <c r="B1040" s="34" t="s">
        <v>4534</v>
      </c>
      <c r="C1040" s="34" t="s">
        <v>468</v>
      </c>
      <c r="D1040" s="35" t="s">
        <v>107</v>
      </c>
      <c r="E1040" s="35" t="s">
        <v>107</v>
      </c>
      <c r="F1040" s="35" t="s">
        <v>107</v>
      </c>
      <c r="G1040" s="35">
        <v>1</v>
      </c>
      <c r="H1040" s="35">
        <v>1.3</v>
      </c>
    </row>
    <row r="1041" spans="1:15" ht="15" hidden="1" customHeight="1">
      <c r="A1041" s="34" t="s">
        <v>48</v>
      </c>
      <c r="B1041" s="34" t="s">
        <v>4535</v>
      </c>
      <c r="C1041" s="34" t="s">
        <v>422</v>
      </c>
      <c r="D1041" s="35" t="s">
        <v>107</v>
      </c>
      <c r="E1041" s="35" t="s">
        <v>107</v>
      </c>
      <c r="F1041" s="35" t="s">
        <v>107</v>
      </c>
      <c r="G1041" s="35">
        <v>1.1000000000000001</v>
      </c>
      <c r="H1041" s="35">
        <v>1.5</v>
      </c>
      <c r="L1041" s="36"/>
    </row>
    <row r="1042" spans="1:15" ht="15" hidden="1" customHeight="1">
      <c r="A1042" s="34" t="s">
        <v>48</v>
      </c>
      <c r="B1042" s="34" t="s">
        <v>4536</v>
      </c>
      <c r="C1042" s="34" t="s">
        <v>409</v>
      </c>
      <c r="D1042" s="35" t="s">
        <v>107</v>
      </c>
      <c r="E1042" s="35" t="s">
        <v>107</v>
      </c>
      <c r="F1042" s="35" t="s">
        <v>107</v>
      </c>
      <c r="G1042" s="35">
        <v>1</v>
      </c>
      <c r="H1042" s="35">
        <v>1.5</v>
      </c>
      <c r="L1042" s="36" t="s">
        <v>4537</v>
      </c>
    </row>
    <row r="1043" spans="1:15" ht="15" hidden="1" customHeight="1">
      <c r="A1043" s="34" t="s">
        <v>48</v>
      </c>
      <c r="B1043" s="34" t="s">
        <v>4538</v>
      </c>
      <c r="C1043" s="34" t="s">
        <v>400</v>
      </c>
      <c r="D1043" s="35" t="s">
        <v>107</v>
      </c>
      <c r="E1043" s="35" t="s">
        <v>107</v>
      </c>
      <c r="F1043" s="35" t="s">
        <v>107</v>
      </c>
      <c r="G1043" s="35" t="s">
        <v>107</v>
      </c>
      <c r="H1043" s="35">
        <v>1.2</v>
      </c>
    </row>
    <row r="1044" spans="1:15" ht="15" hidden="1" customHeight="1">
      <c r="A1044" s="34" t="s">
        <v>48</v>
      </c>
      <c r="B1044" s="34" t="s">
        <v>4539</v>
      </c>
      <c r="C1044" s="34" t="s">
        <v>409</v>
      </c>
      <c r="D1044" s="35" t="s">
        <v>107</v>
      </c>
      <c r="E1044" s="35" t="s">
        <v>107</v>
      </c>
      <c r="F1044" s="35" t="s">
        <v>107</v>
      </c>
      <c r="G1044" s="35" t="s">
        <v>107</v>
      </c>
      <c r="H1044" s="35">
        <v>1</v>
      </c>
    </row>
    <row r="1045" spans="1:15" ht="15" hidden="1" customHeight="1">
      <c r="A1045" s="34" t="s">
        <v>48</v>
      </c>
      <c r="B1045" s="34" t="s">
        <v>4540</v>
      </c>
      <c r="C1045" s="34" t="s">
        <v>409</v>
      </c>
      <c r="D1045" s="35" t="s">
        <v>107</v>
      </c>
      <c r="E1045" s="35" t="s">
        <v>107</v>
      </c>
      <c r="F1045" s="35" t="s">
        <v>107</v>
      </c>
      <c r="G1045" s="35" t="s">
        <v>107</v>
      </c>
      <c r="H1045" s="35">
        <v>1</v>
      </c>
    </row>
    <row r="1046" spans="1:15" ht="15" hidden="1" customHeight="1">
      <c r="A1046" s="34" t="s">
        <v>48</v>
      </c>
      <c r="B1046" s="34" t="s">
        <v>4541</v>
      </c>
      <c r="C1046" s="34" t="s">
        <v>409</v>
      </c>
      <c r="D1046" s="35" t="s">
        <v>107</v>
      </c>
      <c r="E1046" s="35" t="s">
        <v>107</v>
      </c>
      <c r="F1046" s="35" t="s">
        <v>107</v>
      </c>
      <c r="G1046" s="35" t="s">
        <v>107</v>
      </c>
      <c r="H1046" s="35">
        <v>1.2</v>
      </c>
    </row>
    <row r="1047" spans="1:15" ht="15" hidden="1" customHeight="1">
      <c r="A1047" s="34" t="s">
        <v>48</v>
      </c>
      <c r="B1047" s="34" t="s">
        <v>4542</v>
      </c>
      <c r="C1047" s="34" t="s">
        <v>409</v>
      </c>
      <c r="D1047" s="35" t="s">
        <v>107</v>
      </c>
      <c r="E1047" s="35" t="s">
        <v>107</v>
      </c>
      <c r="F1047" s="35" t="s">
        <v>107</v>
      </c>
      <c r="G1047" s="35" t="s">
        <v>107</v>
      </c>
      <c r="H1047" s="35">
        <v>1</v>
      </c>
      <c r="I1047" s="35" t="s">
        <v>529</v>
      </c>
    </row>
    <row r="1048" spans="1:15" ht="15" customHeight="1">
      <c r="A1048" s="34" t="s">
        <v>40</v>
      </c>
      <c r="B1048" s="34" t="s">
        <v>4543</v>
      </c>
      <c r="C1048" s="34" t="s">
        <v>544</v>
      </c>
      <c r="D1048" s="35">
        <v>2.8</v>
      </c>
      <c r="E1048" s="35">
        <v>2.9</v>
      </c>
      <c r="F1048" s="35">
        <v>3.1</v>
      </c>
      <c r="G1048" s="35">
        <v>3.2</v>
      </c>
      <c r="H1048" s="35" t="s">
        <v>107</v>
      </c>
      <c r="J1048" s="35" t="s">
        <v>4544</v>
      </c>
      <c r="K1048" s="59"/>
      <c r="L1048" s="34" t="s">
        <v>3105</v>
      </c>
      <c r="O1048" s="34" t="s">
        <v>4545</v>
      </c>
    </row>
    <row r="1049" spans="1:15" ht="15" customHeight="1">
      <c r="A1049" s="34" t="s">
        <v>40</v>
      </c>
      <c r="B1049" s="34" t="s">
        <v>4546</v>
      </c>
      <c r="C1049" s="34" t="s">
        <v>544</v>
      </c>
      <c r="D1049" s="35" t="s">
        <v>107</v>
      </c>
      <c r="E1049" s="35">
        <v>1.5</v>
      </c>
      <c r="F1049" s="35">
        <v>2.4</v>
      </c>
      <c r="G1049" s="35">
        <v>3.4</v>
      </c>
      <c r="H1049" s="35">
        <v>3.8</v>
      </c>
      <c r="I1049" s="35" t="s">
        <v>889</v>
      </c>
    </row>
    <row r="1050" spans="1:15" ht="15" customHeight="1">
      <c r="A1050" s="34" t="s">
        <v>40</v>
      </c>
      <c r="B1050" s="34" t="s">
        <v>4547</v>
      </c>
      <c r="C1050" s="34" t="s">
        <v>544</v>
      </c>
      <c r="D1050" s="35" t="s">
        <v>107</v>
      </c>
      <c r="E1050" s="35">
        <v>1</v>
      </c>
      <c r="F1050" s="35">
        <v>1.7</v>
      </c>
      <c r="G1050" s="35">
        <v>1.9</v>
      </c>
      <c r="H1050" s="35">
        <v>2</v>
      </c>
      <c r="I1050" s="35" t="s">
        <v>889</v>
      </c>
    </row>
    <row r="1051" spans="1:15" ht="15" customHeight="1">
      <c r="A1051" s="34" t="s">
        <v>40</v>
      </c>
      <c r="B1051" s="34" t="s">
        <v>4548</v>
      </c>
      <c r="C1051" s="34" t="s">
        <v>389</v>
      </c>
      <c r="D1051" s="35">
        <v>1.6</v>
      </c>
      <c r="E1051" s="35" t="s">
        <v>2988</v>
      </c>
      <c r="F1051" s="35" t="s">
        <v>2988</v>
      </c>
      <c r="G1051" s="35" t="s">
        <v>2988</v>
      </c>
      <c r="H1051" s="35" t="s">
        <v>2989</v>
      </c>
    </row>
    <row r="1052" spans="1:15" ht="15" customHeight="1">
      <c r="A1052" s="34" t="s">
        <v>40</v>
      </c>
      <c r="B1052" s="34" t="s">
        <v>4549</v>
      </c>
      <c r="C1052" s="34" t="s">
        <v>435</v>
      </c>
      <c r="D1052" s="35">
        <v>3</v>
      </c>
      <c r="E1052" s="35" t="s">
        <v>2988</v>
      </c>
      <c r="F1052" s="35" t="s">
        <v>2988</v>
      </c>
      <c r="G1052" s="35" t="s">
        <v>2988</v>
      </c>
      <c r="H1052" s="35" t="s">
        <v>2989</v>
      </c>
    </row>
    <row r="1053" spans="1:15" ht="15" customHeight="1">
      <c r="A1053" s="34" t="s">
        <v>40</v>
      </c>
      <c r="B1053" s="34" t="s">
        <v>4550</v>
      </c>
      <c r="C1053" s="34" t="s">
        <v>1195</v>
      </c>
      <c r="D1053" s="35">
        <v>1.8</v>
      </c>
      <c r="E1053" s="35">
        <v>2.1</v>
      </c>
      <c r="F1053" s="35">
        <v>3.1</v>
      </c>
      <c r="G1053" s="35">
        <v>3.3</v>
      </c>
      <c r="H1053" s="35">
        <v>3.4</v>
      </c>
      <c r="M1053" s="34" t="s">
        <v>4176</v>
      </c>
      <c r="N1053" s="34" t="s">
        <v>522</v>
      </c>
    </row>
    <row r="1054" spans="1:15" ht="15" customHeight="1">
      <c r="A1054" s="34" t="s">
        <v>40</v>
      </c>
      <c r="B1054" s="34" t="s">
        <v>4551</v>
      </c>
      <c r="C1054" s="34" t="s">
        <v>540</v>
      </c>
      <c r="D1054" s="35">
        <v>7.5</v>
      </c>
      <c r="E1054" s="35">
        <v>9.5</v>
      </c>
      <c r="F1054" s="35">
        <v>9.1999999999999993</v>
      </c>
      <c r="G1054" s="35">
        <v>9.1</v>
      </c>
      <c r="H1054" s="35" t="s">
        <v>2997</v>
      </c>
      <c r="O1054" s="34" t="s">
        <v>4552</v>
      </c>
    </row>
    <row r="1055" spans="1:15" ht="15" customHeight="1">
      <c r="A1055" s="34" t="s">
        <v>40</v>
      </c>
      <c r="B1055" s="34" t="s">
        <v>4553</v>
      </c>
      <c r="C1055" s="34" t="s">
        <v>439</v>
      </c>
      <c r="D1055" s="35">
        <v>1.7</v>
      </c>
      <c r="E1055" s="35">
        <v>2.2999999999999998</v>
      </c>
      <c r="F1055" s="35">
        <v>2.5</v>
      </c>
      <c r="G1055" s="35">
        <v>2.8</v>
      </c>
      <c r="H1055" s="35">
        <v>3</v>
      </c>
      <c r="I1055" s="35" t="s">
        <v>4554</v>
      </c>
      <c r="M1055" s="34" t="s">
        <v>2981</v>
      </c>
      <c r="O1055" s="34" t="s">
        <v>2995</v>
      </c>
    </row>
    <row r="1056" spans="1:15" ht="15" customHeight="1">
      <c r="A1056" s="34" t="s">
        <v>40</v>
      </c>
      <c r="B1056" s="34" t="s">
        <v>4555</v>
      </c>
      <c r="C1056" s="34" t="s">
        <v>435</v>
      </c>
      <c r="D1056" s="35">
        <v>1.4</v>
      </c>
      <c r="E1056" s="35" t="s">
        <v>2988</v>
      </c>
      <c r="F1056" s="35" t="s">
        <v>2988</v>
      </c>
      <c r="G1056" s="35">
        <v>2.4</v>
      </c>
      <c r="H1056" s="35">
        <v>2.4</v>
      </c>
      <c r="I1056" s="35" t="s">
        <v>889</v>
      </c>
    </row>
    <row r="1057" spans="1:15" ht="15" customHeight="1">
      <c r="A1057" s="34" t="s">
        <v>40</v>
      </c>
      <c r="B1057" s="34" t="s">
        <v>4556</v>
      </c>
      <c r="C1057" s="34" t="s">
        <v>1822</v>
      </c>
      <c r="D1057" s="35">
        <v>1.1000000000000001</v>
      </c>
      <c r="E1057" s="35">
        <v>1.3</v>
      </c>
      <c r="F1057" s="35">
        <v>1.7</v>
      </c>
      <c r="G1057" s="35">
        <v>1.8</v>
      </c>
      <c r="H1057" s="35">
        <v>1.9</v>
      </c>
      <c r="I1057" s="35" t="s">
        <v>2126</v>
      </c>
      <c r="M1057" s="34" t="s">
        <v>1173</v>
      </c>
      <c r="N1057" s="34" t="s">
        <v>4557</v>
      </c>
    </row>
    <row r="1058" spans="1:15" ht="15" customHeight="1">
      <c r="A1058" s="34" t="s">
        <v>40</v>
      </c>
      <c r="B1058" s="34" t="s">
        <v>4558</v>
      </c>
      <c r="C1058" s="34" t="s">
        <v>540</v>
      </c>
      <c r="D1058" s="35">
        <v>1.7</v>
      </c>
      <c r="E1058" s="35">
        <v>1.9</v>
      </c>
      <c r="F1058" s="35" t="s">
        <v>2997</v>
      </c>
      <c r="G1058" s="35" t="s">
        <v>2997</v>
      </c>
      <c r="H1058" s="35" t="s">
        <v>2997</v>
      </c>
      <c r="O1058" s="34" t="s">
        <v>4559</v>
      </c>
    </row>
    <row r="1059" spans="1:15" ht="15" customHeight="1">
      <c r="A1059" s="34" t="s">
        <v>40</v>
      </c>
      <c r="B1059" s="34" t="s">
        <v>4560</v>
      </c>
      <c r="C1059" s="34" t="s">
        <v>540</v>
      </c>
      <c r="D1059" s="35" t="s">
        <v>107</v>
      </c>
      <c r="E1059" s="35">
        <v>2.4</v>
      </c>
      <c r="F1059" s="35">
        <v>3.5</v>
      </c>
      <c r="G1059" s="35">
        <v>3.4</v>
      </c>
      <c r="H1059" s="35" t="s">
        <v>2989</v>
      </c>
    </row>
    <row r="1060" spans="1:15" ht="15" customHeight="1">
      <c r="A1060" s="34" t="s">
        <v>40</v>
      </c>
      <c r="B1060" s="34" t="s">
        <v>4561</v>
      </c>
      <c r="C1060" s="34" t="s">
        <v>540</v>
      </c>
      <c r="D1060" s="35" t="s">
        <v>107</v>
      </c>
      <c r="E1060" s="35">
        <v>1.9</v>
      </c>
      <c r="F1060" s="35">
        <v>3.1</v>
      </c>
      <c r="G1060" s="35">
        <v>3.8</v>
      </c>
      <c r="H1060" s="35">
        <v>3.8</v>
      </c>
    </row>
    <row r="1061" spans="1:15" ht="15" customHeight="1">
      <c r="A1061" s="34" t="s">
        <v>40</v>
      </c>
      <c r="B1061" s="34" t="s">
        <v>4562</v>
      </c>
      <c r="C1061" s="34" t="s">
        <v>540</v>
      </c>
      <c r="D1061" s="35" t="s">
        <v>107</v>
      </c>
      <c r="E1061" s="35">
        <v>2.7</v>
      </c>
      <c r="F1061" s="35">
        <v>4.2</v>
      </c>
      <c r="G1061" s="35">
        <v>4.8</v>
      </c>
      <c r="H1061" s="35">
        <v>4.7</v>
      </c>
    </row>
    <row r="1062" spans="1:15" ht="15" customHeight="1">
      <c r="A1062" s="34" t="s">
        <v>40</v>
      </c>
      <c r="B1062" s="34" t="s">
        <v>4563</v>
      </c>
      <c r="C1062" s="34" t="s">
        <v>457</v>
      </c>
      <c r="D1062" s="35">
        <v>1</v>
      </c>
      <c r="E1062" s="35">
        <v>1.6</v>
      </c>
      <c r="F1062" s="35">
        <v>2.2000000000000002</v>
      </c>
      <c r="G1062" s="35">
        <v>3.3</v>
      </c>
      <c r="H1062" s="35">
        <v>4.5</v>
      </c>
      <c r="I1062" s="35" t="s">
        <v>889</v>
      </c>
    </row>
    <row r="1063" spans="1:15" ht="15" customHeight="1">
      <c r="A1063" s="34" t="s">
        <v>40</v>
      </c>
      <c r="B1063" s="34" t="s">
        <v>4564</v>
      </c>
      <c r="C1063" s="34" t="s">
        <v>457</v>
      </c>
      <c r="D1063" s="35" t="s">
        <v>107</v>
      </c>
      <c r="E1063" s="35" t="s">
        <v>107</v>
      </c>
      <c r="F1063" s="35" t="s">
        <v>107</v>
      </c>
      <c r="G1063" s="35">
        <v>1.1000000000000001</v>
      </c>
      <c r="H1063" s="35">
        <v>1.3</v>
      </c>
      <c r="I1063" s="35" t="s">
        <v>469</v>
      </c>
      <c r="K1063" s="36" t="s">
        <v>2126</v>
      </c>
    </row>
    <row r="1064" spans="1:15" ht="15" customHeight="1">
      <c r="A1064" s="34" t="s">
        <v>40</v>
      </c>
      <c r="B1064" s="34" t="s">
        <v>4565</v>
      </c>
      <c r="C1064" s="34" t="s">
        <v>409</v>
      </c>
      <c r="D1064" s="35" t="s">
        <v>107</v>
      </c>
      <c r="E1064" s="35" t="s">
        <v>107</v>
      </c>
      <c r="F1064" s="35" t="s">
        <v>107</v>
      </c>
      <c r="G1064" s="35">
        <v>1.3</v>
      </c>
      <c r="H1064" s="35">
        <v>1.3</v>
      </c>
    </row>
    <row r="1065" spans="1:15" ht="15" customHeight="1">
      <c r="A1065" s="34" t="s">
        <v>40</v>
      </c>
      <c r="B1065" s="34" t="s">
        <v>4566</v>
      </c>
      <c r="C1065" s="34" t="s">
        <v>457</v>
      </c>
      <c r="D1065" s="35" t="s">
        <v>107</v>
      </c>
      <c r="E1065" s="35" t="s">
        <v>107</v>
      </c>
      <c r="F1065" s="35" t="s">
        <v>107</v>
      </c>
      <c r="G1065" s="35">
        <v>1.5</v>
      </c>
      <c r="H1065" s="35">
        <v>1.5</v>
      </c>
    </row>
    <row r="1066" spans="1:15" ht="15" customHeight="1">
      <c r="A1066" s="34" t="s">
        <v>40</v>
      </c>
      <c r="B1066" s="34" t="s">
        <v>4567</v>
      </c>
      <c r="C1066" s="34" t="s">
        <v>745</v>
      </c>
      <c r="D1066" s="35" t="s">
        <v>107</v>
      </c>
      <c r="E1066" s="35" t="s">
        <v>107</v>
      </c>
      <c r="F1066" s="35" t="s">
        <v>107</v>
      </c>
      <c r="G1066" s="35">
        <v>1.3</v>
      </c>
      <c r="H1066" s="35" t="s">
        <v>2997</v>
      </c>
    </row>
    <row r="1067" spans="1:15" ht="15" customHeight="1">
      <c r="A1067" s="34" t="s">
        <v>40</v>
      </c>
      <c r="B1067" s="34" t="s">
        <v>4568</v>
      </c>
      <c r="C1067" s="34" t="s">
        <v>409</v>
      </c>
      <c r="D1067" s="35" t="s">
        <v>107</v>
      </c>
      <c r="E1067" s="35" t="s">
        <v>107</v>
      </c>
      <c r="F1067" s="35" t="s">
        <v>107</v>
      </c>
      <c r="G1067" s="35">
        <v>1.3</v>
      </c>
      <c r="H1067" s="35" t="s">
        <v>2997</v>
      </c>
    </row>
    <row r="1068" spans="1:15" ht="15" customHeight="1">
      <c r="A1068" s="34" t="s">
        <v>40</v>
      </c>
      <c r="B1068" s="34" t="s">
        <v>4569</v>
      </c>
      <c r="C1068" s="34" t="s">
        <v>422</v>
      </c>
      <c r="D1068" s="35" t="s">
        <v>107</v>
      </c>
      <c r="E1068" s="35" t="s">
        <v>107</v>
      </c>
      <c r="F1068" s="35" t="s">
        <v>107</v>
      </c>
      <c r="G1068" s="35">
        <v>1.5</v>
      </c>
      <c r="H1068" s="35">
        <v>1.7</v>
      </c>
      <c r="J1068" s="35" t="s">
        <v>3081</v>
      </c>
    </row>
    <row r="1069" spans="1:15" ht="15" customHeight="1">
      <c r="A1069" s="34" t="s">
        <v>40</v>
      </c>
      <c r="B1069" s="34" t="s">
        <v>4570</v>
      </c>
      <c r="C1069" s="34" t="s">
        <v>457</v>
      </c>
      <c r="D1069" s="35" t="s">
        <v>107</v>
      </c>
      <c r="E1069" s="35" t="s">
        <v>107</v>
      </c>
      <c r="F1069" s="35" t="s">
        <v>107</v>
      </c>
      <c r="G1069" s="35">
        <v>1.6</v>
      </c>
      <c r="H1069" s="35">
        <v>1.9</v>
      </c>
    </row>
    <row r="1070" spans="1:15" ht="15" customHeight="1">
      <c r="A1070" s="34" t="s">
        <v>40</v>
      </c>
      <c r="B1070" s="34" t="s">
        <v>4571</v>
      </c>
      <c r="C1070" s="34" t="s">
        <v>740</v>
      </c>
      <c r="D1070" s="35" t="s">
        <v>107</v>
      </c>
      <c r="E1070" s="35" t="s">
        <v>107</v>
      </c>
      <c r="F1070" s="35" t="s">
        <v>107</v>
      </c>
      <c r="G1070" s="35">
        <v>1.8</v>
      </c>
      <c r="H1070" s="35" t="s">
        <v>2997</v>
      </c>
      <c r="L1070" s="34" t="s">
        <v>4002</v>
      </c>
    </row>
    <row r="1071" spans="1:15" ht="15" customHeight="1">
      <c r="A1071" s="34" t="s">
        <v>40</v>
      </c>
      <c r="B1071" s="34" t="s">
        <v>4572</v>
      </c>
      <c r="C1071" t="s">
        <v>505</v>
      </c>
      <c r="D1071" s="35" t="s">
        <v>107</v>
      </c>
      <c r="E1071" s="35" t="s">
        <v>107</v>
      </c>
      <c r="F1071" s="35" t="s">
        <v>107</v>
      </c>
      <c r="G1071" s="35">
        <v>1.3</v>
      </c>
      <c r="H1071" s="35">
        <v>1.3</v>
      </c>
    </row>
    <row r="1072" spans="1:15" ht="15" customHeight="1">
      <c r="A1072" s="34" t="s">
        <v>40</v>
      </c>
      <c r="B1072" s="34" t="s">
        <v>4573</v>
      </c>
      <c r="C1072" s="34" t="s">
        <v>409</v>
      </c>
      <c r="D1072" s="35" t="s">
        <v>107</v>
      </c>
      <c r="E1072" s="35" t="s">
        <v>107</v>
      </c>
      <c r="F1072" s="35" t="s">
        <v>107</v>
      </c>
      <c r="G1072" s="35" t="s">
        <v>107</v>
      </c>
      <c r="H1072" s="35">
        <v>1</v>
      </c>
    </row>
    <row r="1073" spans="1:15" ht="15" customHeight="1">
      <c r="A1073" s="34" t="s">
        <v>40</v>
      </c>
      <c r="B1073" s="34" t="s">
        <v>4574</v>
      </c>
      <c r="C1073" s="34" t="s">
        <v>544</v>
      </c>
      <c r="D1073" s="35">
        <v>1.8</v>
      </c>
      <c r="E1073" s="35">
        <v>2.6</v>
      </c>
      <c r="F1073" s="35">
        <v>3.3</v>
      </c>
      <c r="G1073" s="35">
        <v>4.2</v>
      </c>
      <c r="H1073" s="35">
        <v>5.3</v>
      </c>
      <c r="I1073" s="35" t="s">
        <v>889</v>
      </c>
      <c r="K1073" s="34" t="s">
        <v>889</v>
      </c>
      <c r="M1073" s="34" t="s">
        <v>889</v>
      </c>
      <c r="O1073" s="34" t="s">
        <v>2995</v>
      </c>
    </row>
    <row r="1074" spans="1:15" ht="15" customHeight="1">
      <c r="A1074" s="34" t="s">
        <v>40</v>
      </c>
      <c r="B1074" s="34" t="s">
        <v>4575</v>
      </c>
      <c r="C1074" s="34" t="s">
        <v>468</v>
      </c>
      <c r="D1074" s="35" t="s">
        <v>107</v>
      </c>
      <c r="E1074" s="35" t="s">
        <v>107</v>
      </c>
      <c r="F1074" s="35" t="s">
        <v>107</v>
      </c>
      <c r="G1074" s="35" t="s">
        <v>107</v>
      </c>
      <c r="H1074" s="35">
        <v>1.1000000000000001</v>
      </c>
    </row>
    <row r="1075" spans="1:15" ht="15" customHeight="1">
      <c r="A1075" s="34" t="s">
        <v>40</v>
      </c>
      <c r="B1075" s="34" t="s">
        <v>4576</v>
      </c>
      <c r="C1075" s="34" t="s">
        <v>1223</v>
      </c>
      <c r="D1075" s="35" t="s">
        <v>107</v>
      </c>
      <c r="E1075" s="35" t="s">
        <v>107</v>
      </c>
      <c r="F1075" s="35" t="s">
        <v>107</v>
      </c>
      <c r="G1075" s="35" t="s">
        <v>107</v>
      </c>
      <c r="H1075" s="35">
        <v>1</v>
      </c>
    </row>
    <row r="1076" spans="1:15" ht="15" customHeight="1">
      <c r="A1076" s="34" t="s">
        <v>40</v>
      </c>
      <c r="B1076" s="34" t="s">
        <v>4577</v>
      </c>
      <c r="C1076" s="34" t="s">
        <v>384</v>
      </c>
      <c r="D1076" s="35" t="s">
        <v>107</v>
      </c>
      <c r="E1076" s="35" t="s">
        <v>107</v>
      </c>
      <c r="F1076" s="35" t="s">
        <v>107</v>
      </c>
      <c r="G1076" s="35" t="s">
        <v>107</v>
      </c>
      <c r="H1076" s="35">
        <v>1.1000000000000001</v>
      </c>
      <c r="I1076" s="35" t="s">
        <v>889</v>
      </c>
    </row>
    <row r="1077" spans="1:15" ht="15" customHeight="1">
      <c r="A1077" s="34" t="s">
        <v>40</v>
      </c>
      <c r="B1077" s="34" t="s">
        <v>4578</v>
      </c>
      <c r="C1077" s="34" t="s">
        <v>457</v>
      </c>
      <c r="D1077" s="35">
        <v>1.4</v>
      </c>
      <c r="E1077" s="35">
        <v>1.8</v>
      </c>
      <c r="F1077" s="35">
        <v>2.2000000000000002</v>
      </c>
      <c r="G1077" s="35">
        <v>2.5</v>
      </c>
      <c r="H1077" s="35">
        <v>2.5</v>
      </c>
      <c r="I1077" s="35" t="s">
        <v>889</v>
      </c>
      <c r="K1077" s="34" t="s">
        <v>889</v>
      </c>
      <c r="M1077" s="34" t="s">
        <v>4094</v>
      </c>
      <c r="N1077" s="34" t="s">
        <v>522</v>
      </c>
      <c r="O1077" s="34" t="s">
        <v>4579</v>
      </c>
    </row>
    <row r="1078" spans="1:15" ht="15" customHeight="1">
      <c r="A1078" s="34" t="s">
        <v>40</v>
      </c>
      <c r="B1078" s="34" t="s">
        <v>4580</v>
      </c>
      <c r="C1078" s="34" t="s">
        <v>468</v>
      </c>
      <c r="D1078" s="35" t="s">
        <v>107</v>
      </c>
      <c r="E1078" s="35">
        <v>1.1000000000000001</v>
      </c>
      <c r="F1078" s="35">
        <v>1.3</v>
      </c>
      <c r="G1078" s="35">
        <v>1.4</v>
      </c>
      <c r="H1078" s="35">
        <v>1.5</v>
      </c>
    </row>
    <row r="1079" spans="1:15" ht="15" customHeight="1">
      <c r="A1079" s="34" t="s">
        <v>40</v>
      </c>
      <c r="B1079" s="34" t="s">
        <v>4581</v>
      </c>
      <c r="C1079" s="34" t="s">
        <v>468</v>
      </c>
      <c r="D1079" s="35" t="s">
        <v>107</v>
      </c>
      <c r="E1079" s="35">
        <v>1.8</v>
      </c>
      <c r="F1079" s="35">
        <v>2</v>
      </c>
      <c r="G1079" s="35">
        <v>2.2000000000000002</v>
      </c>
      <c r="H1079" s="35">
        <v>2.2000000000000002</v>
      </c>
    </row>
    <row r="1080" spans="1:15" ht="15" customHeight="1">
      <c r="A1080" s="34" t="s">
        <v>40</v>
      </c>
      <c r="B1080" s="34" t="s">
        <v>4582</v>
      </c>
      <c r="C1080" s="34" t="s">
        <v>468</v>
      </c>
      <c r="D1080" s="35" t="s">
        <v>107</v>
      </c>
      <c r="E1080" s="35">
        <v>1.1000000000000001</v>
      </c>
      <c r="F1080" s="35">
        <v>1.2</v>
      </c>
      <c r="G1080" s="35" t="s">
        <v>2997</v>
      </c>
      <c r="H1080" s="35" t="s">
        <v>2997</v>
      </c>
      <c r="L1080" s="34" t="s">
        <v>4583</v>
      </c>
      <c r="M1080" s="34" t="s">
        <v>919</v>
      </c>
      <c r="N1080" s="34" t="s">
        <v>919</v>
      </c>
      <c r="O1080" s="36" t="s">
        <v>3790</v>
      </c>
    </row>
    <row r="1081" spans="1:15" ht="15" customHeight="1">
      <c r="A1081" s="34" t="s">
        <v>40</v>
      </c>
      <c r="B1081" s="34" t="s">
        <v>4584</v>
      </c>
      <c r="C1081" s="34" t="s">
        <v>384</v>
      </c>
      <c r="D1081" s="35" t="s">
        <v>107</v>
      </c>
      <c r="E1081" s="35">
        <v>1.4</v>
      </c>
      <c r="F1081" s="35" t="s">
        <v>2988</v>
      </c>
      <c r="G1081" s="35" t="s">
        <v>2997</v>
      </c>
      <c r="H1081" s="35" t="s">
        <v>2997</v>
      </c>
      <c r="L1081" s="36" t="s">
        <v>4585</v>
      </c>
    </row>
    <row r="1082" spans="1:15" ht="15" customHeight="1">
      <c r="A1082" s="34" t="s">
        <v>40</v>
      </c>
      <c r="B1082" s="34" t="s">
        <v>4586</v>
      </c>
      <c r="C1082" s="34" t="s">
        <v>405</v>
      </c>
      <c r="D1082" s="35" t="s">
        <v>107</v>
      </c>
      <c r="E1082" s="35">
        <v>1.6</v>
      </c>
      <c r="F1082" s="35">
        <v>2.7</v>
      </c>
      <c r="G1082" s="35">
        <v>2.5</v>
      </c>
      <c r="H1082" s="35">
        <v>2.8</v>
      </c>
    </row>
    <row r="1083" spans="1:15" ht="15" customHeight="1">
      <c r="A1083" s="34" t="s">
        <v>40</v>
      </c>
      <c r="B1083" s="34" t="s">
        <v>4587</v>
      </c>
      <c r="C1083" s="34" t="s">
        <v>457</v>
      </c>
      <c r="D1083" s="35" t="s">
        <v>107</v>
      </c>
      <c r="E1083" s="35">
        <v>1.3</v>
      </c>
      <c r="F1083" s="35">
        <v>2</v>
      </c>
      <c r="G1083" s="35">
        <v>2.2000000000000002</v>
      </c>
      <c r="H1083" s="35">
        <v>2.2999999999999998</v>
      </c>
      <c r="K1083" s="34" t="s">
        <v>424</v>
      </c>
      <c r="M1083" s="34" t="s">
        <v>424</v>
      </c>
      <c r="N1083" s="34" t="s">
        <v>424</v>
      </c>
    </row>
    <row r="1084" spans="1:15" ht="15" customHeight="1">
      <c r="A1084" s="34" t="s">
        <v>40</v>
      </c>
      <c r="B1084" s="34" t="s">
        <v>4588</v>
      </c>
      <c r="C1084" s="34" t="s">
        <v>457</v>
      </c>
      <c r="D1084" s="35" t="s">
        <v>107</v>
      </c>
      <c r="E1084" s="35">
        <v>1.8</v>
      </c>
      <c r="F1084" s="35">
        <v>2.2999999999999998</v>
      </c>
      <c r="G1084" s="35">
        <v>2.9</v>
      </c>
      <c r="H1084" s="35">
        <v>3</v>
      </c>
      <c r="I1084" s="35" t="s">
        <v>440</v>
      </c>
    </row>
    <row r="1085" spans="1:15" ht="15" customHeight="1">
      <c r="A1085" s="34" t="s">
        <v>40</v>
      </c>
      <c r="B1085" s="34" t="s">
        <v>4589</v>
      </c>
      <c r="C1085" s="34" t="s">
        <v>457</v>
      </c>
      <c r="D1085" s="35" t="s">
        <v>107</v>
      </c>
      <c r="E1085" s="35">
        <v>1.1000000000000001</v>
      </c>
      <c r="F1085" s="35" t="s">
        <v>2997</v>
      </c>
      <c r="G1085" s="47" t="s">
        <v>2997</v>
      </c>
      <c r="H1085" s="47" t="s">
        <v>2997</v>
      </c>
      <c r="I1085" s="47"/>
      <c r="J1085" s="47"/>
      <c r="N1085" s="34" t="s">
        <v>3275</v>
      </c>
      <c r="O1085" s="36" t="s">
        <v>4097</v>
      </c>
    </row>
    <row r="1086" spans="1:15" ht="15" customHeight="1">
      <c r="A1086" s="34" t="s">
        <v>40</v>
      </c>
      <c r="B1086" s="34" t="s">
        <v>4590</v>
      </c>
      <c r="C1086" s="34" t="s">
        <v>457</v>
      </c>
      <c r="D1086" s="35" t="s">
        <v>107</v>
      </c>
      <c r="E1086" s="35">
        <v>1.3</v>
      </c>
      <c r="F1086" s="35">
        <v>1.5</v>
      </c>
      <c r="G1086" s="35">
        <v>1.5</v>
      </c>
      <c r="H1086" s="35">
        <v>1.5</v>
      </c>
      <c r="O1086" s="34" t="s">
        <v>4591</v>
      </c>
    </row>
    <row r="1087" spans="1:15" ht="15" customHeight="1">
      <c r="A1087" s="34" t="s">
        <v>40</v>
      </c>
      <c r="B1087" s="34" t="s">
        <v>4592</v>
      </c>
      <c r="C1087" s="34" t="s">
        <v>468</v>
      </c>
      <c r="D1087" s="35" t="s">
        <v>107</v>
      </c>
      <c r="E1087" s="35">
        <v>1.4</v>
      </c>
      <c r="F1087" s="35">
        <v>2.8</v>
      </c>
      <c r="G1087" s="35">
        <v>3.9</v>
      </c>
      <c r="H1087" s="35">
        <v>5.5</v>
      </c>
      <c r="I1087" s="35" t="s">
        <v>889</v>
      </c>
      <c r="K1087" s="34" t="s">
        <v>423</v>
      </c>
    </row>
    <row r="1088" spans="1:15" ht="15" customHeight="1">
      <c r="A1088" s="34" t="s">
        <v>40</v>
      </c>
      <c r="B1088" s="34" t="s">
        <v>4593</v>
      </c>
      <c r="C1088" s="34" t="s">
        <v>389</v>
      </c>
      <c r="D1088" s="35" t="s">
        <v>107</v>
      </c>
      <c r="E1088" s="35">
        <v>1.5</v>
      </c>
      <c r="F1088" s="35">
        <v>2.9</v>
      </c>
      <c r="G1088" s="35">
        <v>4</v>
      </c>
      <c r="H1088" s="35">
        <v>5.2</v>
      </c>
    </row>
    <row r="1089" spans="1:15" ht="15" customHeight="1">
      <c r="A1089" s="34" t="s">
        <v>40</v>
      </c>
      <c r="B1089" s="34" t="s">
        <v>4594</v>
      </c>
      <c r="C1089" s="34" t="s">
        <v>989</v>
      </c>
      <c r="D1089" s="35" t="s">
        <v>107</v>
      </c>
      <c r="E1089" s="35">
        <v>2.5</v>
      </c>
      <c r="F1089" s="35">
        <v>3.1</v>
      </c>
      <c r="G1089" s="35">
        <v>4.7</v>
      </c>
      <c r="H1089" s="35">
        <v>6</v>
      </c>
      <c r="I1089" s="35" t="s">
        <v>919</v>
      </c>
      <c r="N1089" s="34" t="s">
        <v>919</v>
      </c>
      <c r="O1089" s="34" t="s">
        <v>583</v>
      </c>
    </row>
    <row r="1090" spans="1:15" ht="15" customHeight="1">
      <c r="A1090" s="34" t="s">
        <v>40</v>
      </c>
      <c r="B1090" s="34" t="s">
        <v>4595</v>
      </c>
      <c r="C1090" s="34" t="s">
        <v>989</v>
      </c>
      <c r="D1090" s="35" t="s">
        <v>107</v>
      </c>
      <c r="E1090" s="35">
        <v>1.3</v>
      </c>
      <c r="F1090" s="35">
        <v>1.6</v>
      </c>
      <c r="G1090" s="35" t="s">
        <v>2997</v>
      </c>
      <c r="H1090" s="35" t="s">
        <v>2997</v>
      </c>
      <c r="L1090" s="34" t="s">
        <v>4596</v>
      </c>
      <c r="O1090" s="34" t="s">
        <v>4597</v>
      </c>
    </row>
    <row r="1091" spans="1:15" ht="15" customHeight="1">
      <c r="A1091" s="34" t="s">
        <v>40</v>
      </c>
      <c r="B1091" s="34" t="s">
        <v>4598</v>
      </c>
      <c r="C1091" s="34" t="s">
        <v>457</v>
      </c>
      <c r="D1091" s="35" t="s">
        <v>107</v>
      </c>
      <c r="E1091" s="35">
        <v>1.2</v>
      </c>
      <c r="F1091" s="35">
        <v>1.4</v>
      </c>
      <c r="G1091" s="35">
        <v>1.5</v>
      </c>
      <c r="H1091" s="35">
        <v>1.6</v>
      </c>
      <c r="I1091" s="35" t="s">
        <v>919</v>
      </c>
      <c r="M1091" s="34" t="s">
        <v>919</v>
      </c>
    </row>
    <row r="1092" spans="1:15" ht="15" customHeight="1">
      <c r="A1092" s="34" t="s">
        <v>40</v>
      </c>
      <c r="B1092" s="34" t="s">
        <v>4599</v>
      </c>
      <c r="C1092" s="34" t="s">
        <v>384</v>
      </c>
      <c r="D1092" s="35" t="s">
        <v>107</v>
      </c>
      <c r="E1092" s="35">
        <v>1.2</v>
      </c>
      <c r="F1092" s="35">
        <v>1.5</v>
      </c>
      <c r="G1092" s="35">
        <v>1.6</v>
      </c>
      <c r="H1092" s="35">
        <v>1.6</v>
      </c>
    </row>
    <row r="1093" spans="1:15" ht="15" customHeight="1">
      <c r="A1093" s="34" t="s">
        <v>40</v>
      </c>
      <c r="B1093" s="34" t="s">
        <v>4600</v>
      </c>
      <c r="C1093" s="34" t="s">
        <v>504</v>
      </c>
      <c r="D1093" s="35" t="s">
        <v>107</v>
      </c>
      <c r="E1093" s="35">
        <v>2.1</v>
      </c>
      <c r="F1093" s="35">
        <v>2.2999999999999998</v>
      </c>
      <c r="G1093" s="35">
        <v>2.5</v>
      </c>
      <c r="H1093" s="35">
        <v>2.8</v>
      </c>
      <c r="K1093" s="34" t="s">
        <v>889</v>
      </c>
      <c r="M1093" s="34" t="s">
        <v>4094</v>
      </c>
      <c r="N1093" s="34" t="s">
        <v>4601</v>
      </c>
      <c r="O1093" s="34" t="s">
        <v>583</v>
      </c>
    </row>
    <row r="1094" spans="1:15" ht="15" customHeight="1">
      <c r="A1094" s="34" t="s">
        <v>40</v>
      </c>
      <c r="B1094" s="34" t="s">
        <v>4602</v>
      </c>
      <c r="C1094" s="34" t="s">
        <v>645</v>
      </c>
      <c r="D1094" s="35" t="s">
        <v>107</v>
      </c>
      <c r="E1094" s="35">
        <v>3</v>
      </c>
      <c r="F1094" s="35">
        <v>5.5</v>
      </c>
      <c r="G1094" s="35">
        <v>7.7</v>
      </c>
      <c r="H1094" s="35">
        <v>8</v>
      </c>
      <c r="I1094" s="35" t="s">
        <v>4603</v>
      </c>
      <c r="K1094" s="34" t="s">
        <v>4604</v>
      </c>
      <c r="M1094" s="36" t="s">
        <v>889</v>
      </c>
    </row>
    <row r="1095" spans="1:15" ht="15" customHeight="1">
      <c r="A1095" s="34" t="s">
        <v>40</v>
      </c>
      <c r="B1095" s="34" t="s">
        <v>4605</v>
      </c>
      <c r="C1095" s="34" t="s">
        <v>457</v>
      </c>
      <c r="D1095" s="35" t="s">
        <v>107</v>
      </c>
      <c r="E1095" s="35">
        <v>1</v>
      </c>
      <c r="F1095" s="35" t="s">
        <v>2988</v>
      </c>
      <c r="G1095" s="35">
        <v>1.7</v>
      </c>
      <c r="H1095" s="35">
        <v>1.7</v>
      </c>
      <c r="K1095" s="36" t="s">
        <v>558</v>
      </c>
      <c r="O1095" s="34" t="s">
        <v>4606</v>
      </c>
    </row>
    <row r="1096" spans="1:15" ht="15" customHeight="1">
      <c r="A1096" s="34" t="s">
        <v>40</v>
      </c>
      <c r="B1096" s="34" t="s">
        <v>4607</v>
      </c>
      <c r="C1096" s="34" t="s">
        <v>900</v>
      </c>
      <c r="D1096" s="35" t="s">
        <v>107</v>
      </c>
      <c r="E1096" s="35">
        <v>2</v>
      </c>
      <c r="F1096" s="35">
        <v>7.5</v>
      </c>
      <c r="G1096" s="35">
        <v>7.7</v>
      </c>
      <c r="H1096" s="35">
        <v>7.5</v>
      </c>
      <c r="I1096" s="35" t="s">
        <v>889</v>
      </c>
      <c r="J1096" s="35" t="s">
        <v>4608</v>
      </c>
      <c r="K1096" s="34" t="s">
        <v>889</v>
      </c>
      <c r="M1096" s="34" t="s">
        <v>889</v>
      </c>
      <c r="O1096" s="34" t="s">
        <v>4609</v>
      </c>
    </row>
    <row r="1097" spans="1:15" ht="15" customHeight="1">
      <c r="A1097" s="34" t="s">
        <v>40</v>
      </c>
      <c r="B1097" s="34" t="s">
        <v>4610</v>
      </c>
      <c r="C1097" s="34" t="s">
        <v>900</v>
      </c>
      <c r="D1097" s="35" t="s">
        <v>107</v>
      </c>
      <c r="E1097" s="35" t="s">
        <v>107</v>
      </c>
      <c r="F1097" s="35">
        <v>1.2</v>
      </c>
      <c r="G1097" s="35" t="s">
        <v>2997</v>
      </c>
      <c r="H1097" s="35" t="s">
        <v>2997</v>
      </c>
      <c r="K1097" s="34" t="s">
        <v>889</v>
      </c>
      <c r="L1097" s="36" t="s">
        <v>4611</v>
      </c>
      <c r="M1097" s="34" t="s">
        <v>889</v>
      </c>
    </row>
    <row r="1098" spans="1:15" ht="15" customHeight="1">
      <c r="A1098" s="34" t="s">
        <v>40</v>
      </c>
      <c r="B1098" s="34" t="s">
        <v>4612</v>
      </c>
      <c r="C1098" s="34" t="s">
        <v>468</v>
      </c>
      <c r="D1098" s="35" t="s">
        <v>107</v>
      </c>
      <c r="E1098" s="35">
        <v>1</v>
      </c>
      <c r="F1098" s="35">
        <v>1.9</v>
      </c>
      <c r="G1098" s="35">
        <v>2.1</v>
      </c>
      <c r="H1098" s="35">
        <v>2.2999999999999998</v>
      </c>
      <c r="I1098" s="35" t="s">
        <v>889</v>
      </c>
    </row>
    <row r="1099" spans="1:15" ht="15" customHeight="1">
      <c r="A1099" s="34" t="s">
        <v>40</v>
      </c>
      <c r="B1099" s="34" t="s">
        <v>4613</v>
      </c>
      <c r="C1099" s="34" t="s">
        <v>422</v>
      </c>
      <c r="D1099" s="35" t="s">
        <v>107</v>
      </c>
      <c r="E1099" s="35">
        <v>3.4</v>
      </c>
      <c r="F1099" s="35">
        <v>4</v>
      </c>
      <c r="G1099" s="35">
        <v>5</v>
      </c>
      <c r="H1099" s="35">
        <v>6.3</v>
      </c>
      <c r="I1099" s="35" t="s">
        <v>889</v>
      </c>
      <c r="K1099" s="34" t="s">
        <v>889</v>
      </c>
    </row>
    <row r="1100" spans="1:15" ht="15" customHeight="1">
      <c r="A1100" s="34" t="s">
        <v>40</v>
      </c>
      <c r="B1100" s="34" t="s">
        <v>4614</v>
      </c>
      <c r="C1100" s="34" t="s">
        <v>422</v>
      </c>
      <c r="D1100" s="35" t="s">
        <v>107</v>
      </c>
      <c r="E1100" s="35">
        <v>1.9</v>
      </c>
      <c r="F1100" s="35">
        <v>3.7</v>
      </c>
      <c r="G1100" s="35">
        <v>4.7</v>
      </c>
      <c r="H1100" s="35">
        <v>6.3</v>
      </c>
      <c r="I1100" s="35" t="s">
        <v>423</v>
      </c>
      <c r="K1100" s="34" t="s">
        <v>889</v>
      </c>
      <c r="L1100" s="34" t="s">
        <v>4615</v>
      </c>
    </row>
    <row r="1101" spans="1:15" ht="15" customHeight="1">
      <c r="A1101" s="34" t="s">
        <v>40</v>
      </c>
      <c r="B1101" s="34" t="s">
        <v>4616</v>
      </c>
      <c r="C1101" s="34" t="s">
        <v>468</v>
      </c>
      <c r="D1101" s="35" t="s">
        <v>107</v>
      </c>
      <c r="E1101" s="35">
        <v>1.2</v>
      </c>
      <c r="F1101" s="35">
        <v>1.6</v>
      </c>
      <c r="G1101" s="35">
        <v>1.7</v>
      </c>
      <c r="H1101" s="35">
        <v>1.8</v>
      </c>
      <c r="K1101" s="34" t="s">
        <v>889</v>
      </c>
      <c r="L1101" s="36"/>
      <c r="M1101" s="34" t="s">
        <v>889</v>
      </c>
      <c r="N1101" s="34" t="s">
        <v>889</v>
      </c>
    </row>
    <row r="1102" spans="1:15" ht="15" customHeight="1">
      <c r="A1102" s="34" t="s">
        <v>40</v>
      </c>
      <c r="B1102" s="34" t="s">
        <v>4617</v>
      </c>
      <c r="C1102" s="34" t="s">
        <v>544</v>
      </c>
      <c r="D1102" s="35" t="s">
        <v>107</v>
      </c>
      <c r="E1102" s="35">
        <v>1</v>
      </c>
      <c r="F1102" s="35">
        <v>1.2</v>
      </c>
      <c r="G1102" s="35">
        <v>1.4</v>
      </c>
      <c r="H1102" s="35">
        <v>1.4</v>
      </c>
    </row>
    <row r="1103" spans="1:15" ht="15" customHeight="1">
      <c r="A1103" s="34" t="s">
        <v>40</v>
      </c>
      <c r="B1103" s="34" t="s">
        <v>4618</v>
      </c>
      <c r="C1103" s="34" t="s">
        <v>389</v>
      </c>
      <c r="D1103" s="35" t="s">
        <v>107</v>
      </c>
      <c r="E1103" s="35">
        <v>1.7</v>
      </c>
      <c r="F1103" s="35">
        <v>2</v>
      </c>
      <c r="G1103" s="35">
        <v>2.2000000000000002</v>
      </c>
      <c r="H1103" s="35">
        <v>2.5</v>
      </c>
      <c r="I1103" s="35" t="s">
        <v>889</v>
      </c>
      <c r="K1103" s="34" t="s">
        <v>889</v>
      </c>
      <c r="M1103" s="34" t="s">
        <v>889</v>
      </c>
    </row>
    <row r="1104" spans="1:15" ht="15" customHeight="1">
      <c r="A1104" s="34" t="s">
        <v>40</v>
      </c>
      <c r="B1104" s="34" t="s">
        <v>4619</v>
      </c>
      <c r="C1104" s="34" t="s">
        <v>422</v>
      </c>
      <c r="D1104" s="35" t="s">
        <v>107</v>
      </c>
      <c r="E1104" s="35">
        <v>2.5</v>
      </c>
      <c r="F1104" s="35">
        <v>5</v>
      </c>
      <c r="G1104" s="35">
        <v>6.6</v>
      </c>
      <c r="H1104" s="35">
        <v>8.1</v>
      </c>
      <c r="I1104" s="35" t="s">
        <v>889</v>
      </c>
      <c r="K1104" s="34" t="s">
        <v>889</v>
      </c>
      <c r="M1104" s="34" t="s">
        <v>889</v>
      </c>
      <c r="N1104" s="34" t="s">
        <v>889</v>
      </c>
    </row>
    <row r="1105" spans="1:15" ht="15" customHeight="1">
      <c r="A1105" s="34" t="s">
        <v>40</v>
      </c>
      <c r="B1105" s="34" t="s">
        <v>4620</v>
      </c>
      <c r="C1105" s="34" t="s">
        <v>422</v>
      </c>
      <c r="D1105" s="35" t="s">
        <v>107</v>
      </c>
      <c r="E1105" s="35">
        <v>1.7</v>
      </c>
      <c r="F1105" s="35">
        <v>3</v>
      </c>
      <c r="G1105" s="35">
        <v>3.5</v>
      </c>
      <c r="H1105" s="35">
        <v>3.9</v>
      </c>
      <c r="I1105" s="35" t="s">
        <v>889</v>
      </c>
    </row>
    <row r="1106" spans="1:15" ht="15" customHeight="1">
      <c r="A1106" s="34" t="s">
        <v>40</v>
      </c>
      <c r="B1106" s="34" t="s">
        <v>4621</v>
      </c>
      <c r="C1106" s="34" t="s">
        <v>422</v>
      </c>
      <c r="D1106" s="35" t="s">
        <v>107</v>
      </c>
      <c r="E1106" s="35">
        <v>1.3</v>
      </c>
      <c r="F1106" s="35">
        <v>1.3</v>
      </c>
      <c r="G1106" s="35" t="s">
        <v>2997</v>
      </c>
      <c r="H1106" s="35" t="s">
        <v>2997</v>
      </c>
      <c r="L1106" s="34" t="s">
        <v>4622</v>
      </c>
    </row>
    <row r="1107" spans="1:15" ht="15" customHeight="1">
      <c r="A1107" s="34" t="s">
        <v>40</v>
      </c>
      <c r="B1107" s="34" t="s">
        <v>4623</v>
      </c>
      <c r="C1107" s="34" t="s">
        <v>422</v>
      </c>
      <c r="D1107" s="35" t="s">
        <v>107</v>
      </c>
      <c r="E1107" s="35">
        <v>1.3</v>
      </c>
      <c r="F1107" s="35">
        <v>1.4</v>
      </c>
      <c r="G1107" s="35" t="s">
        <v>2997</v>
      </c>
      <c r="H1107" s="35" t="s">
        <v>2997</v>
      </c>
      <c r="L1107" s="34" t="s">
        <v>4624</v>
      </c>
    </row>
    <row r="1108" spans="1:15" ht="15" customHeight="1">
      <c r="A1108" s="34" t="s">
        <v>40</v>
      </c>
      <c r="B1108" s="34" t="s">
        <v>4625</v>
      </c>
      <c r="C1108" s="34" t="s">
        <v>422</v>
      </c>
      <c r="D1108" s="35" t="s">
        <v>107</v>
      </c>
      <c r="E1108" s="35" t="s">
        <v>107</v>
      </c>
      <c r="F1108" s="35">
        <v>1.2</v>
      </c>
      <c r="G1108" s="35" t="s">
        <v>2997</v>
      </c>
      <c r="H1108" s="35" t="s">
        <v>2997</v>
      </c>
      <c r="L1108" s="36" t="s">
        <v>4611</v>
      </c>
    </row>
    <row r="1109" spans="1:15" ht="15" customHeight="1">
      <c r="A1109" s="34" t="s">
        <v>40</v>
      </c>
      <c r="B1109" s="34" t="s">
        <v>4626</v>
      </c>
      <c r="C1109" s="34" t="s">
        <v>452</v>
      </c>
      <c r="D1109" s="35" t="s">
        <v>107</v>
      </c>
      <c r="E1109" s="35">
        <v>1.2</v>
      </c>
      <c r="F1109" s="35">
        <v>2.2000000000000002</v>
      </c>
      <c r="G1109" s="35">
        <v>2.4</v>
      </c>
      <c r="H1109" s="35">
        <v>2.5</v>
      </c>
    </row>
    <row r="1110" spans="1:15" ht="15" customHeight="1">
      <c r="A1110" s="34" t="s">
        <v>40</v>
      </c>
      <c r="B1110" s="34" t="s">
        <v>4627</v>
      </c>
      <c r="C1110" s="34" t="s">
        <v>1219</v>
      </c>
      <c r="D1110" s="35" t="s">
        <v>107</v>
      </c>
      <c r="E1110" s="35">
        <v>1.4</v>
      </c>
      <c r="F1110" s="35">
        <v>3</v>
      </c>
      <c r="G1110" s="35">
        <v>3.5</v>
      </c>
      <c r="H1110" s="35">
        <v>3.5</v>
      </c>
      <c r="L1110" s="34" t="s">
        <v>4628</v>
      </c>
      <c r="M1110" s="34" t="s">
        <v>889</v>
      </c>
      <c r="N1110" s="34" t="s">
        <v>889</v>
      </c>
    </row>
    <row r="1111" spans="1:15" ht="15" customHeight="1">
      <c r="A1111" s="34" t="s">
        <v>40</v>
      </c>
      <c r="B1111" s="34" t="s">
        <v>4629</v>
      </c>
      <c r="C1111" s="34" t="s">
        <v>1219</v>
      </c>
      <c r="D1111" s="35" t="s">
        <v>107</v>
      </c>
      <c r="E1111" s="35">
        <v>1</v>
      </c>
      <c r="F1111" s="35" t="s">
        <v>2997</v>
      </c>
      <c r="G1111" s="47" t="s">
        <v>2997</v>
      </c>
      <c r="H1111" s="47" t="s">
        <v>2997</v>
      </c>
      <c r="I1111" s="47"/>
      <c r="J1111" s="47"/>
      <c r="O1111" s="34" t="s">
        <v>4630</v>
      </c>
    </row>
    <row r="1112" spans="1:15" ht="15" customHeight="1">
      <c r="A1112" s="34" t="s">
        <v>40</v>
      </c>
      <c r="B1112" s="34" t="s">
        <v>4631</v>
      </c>
      <c r="C1112" s="34" t="s">
        <v>546</v>
      </c>
      <c r="D1112" s="35" t="s">
        <v>107</v>
      </c>
      <c r="E1112" s="35">
        <v>1</v>
      </c>
      <c r="F1112" s="35" t="s">
        <v>2997</v>
      </c>
      <c r="G1112" s="47" t="s">
        <v>2997</v>
      </c>
      <c r="H1112" s="47" t="s">
        <v>2997</v>
      </c>
      <c r="I1112" s="47"/>
      <c r="J1112" s="47"/>
      <c r="N1112" s="34" t="s">
        <v>471</v>
      </c>
      <c r="O1112" s="36" t="s">
        <v>4632</v>
      </c>
    </row>
    <row r="1113" spans="1:15" ht="15" customHeight="1">
      <c r="A1113" s="34" t="s">
        <v>40</v>
      </c>
      <c r="B1113" s="34" t="s">
        <v>4633</v>
      </c>
      <c r="C1113" s="34" t="s">
        <v>484</v>
      </c>
      <c r="D1113" s="35" t="s">
        <v>107</v>
      </c>
      <c r="E1113" s="35">
        <v>1.1000000000000001</v>
      </c>
      <c r="F1113" s="35">
        <v>2.4</v>
      </c>
      <c r="G1113" s="35">
        <v>2.8</v>
      </c>
      <c r="H1113" s="35">
        <v>3.1</v>
      </c>
      <c r="I1113" s="35" t="s">
        <v>889</v>
      </c>
      <c r="K1113" s="34" t="s">
        <v>889</v>
      </c>
    </row>
    <row r="1114" spans="1:15" ht="15" customHeight="1">
      <c r="A1114" s="34" t="s">
        <v>40</v>
      </c>
      <c r="B1114" s="34" t="s">
        <v>4634</v>
      </c>
      <c r="C1114" s="34" t="s">
        <v>468</v>
      </c>
      <c r="D1114" s="35" t="s">
        <v>107</v>
      </c>
      <c r="E1114" s="35">
        <v>1.7</v>
      </c>
      <c r="F1114" s="35">
        <v>3.3</v>
      </c>
      <c r="G1114" s="35">
        <v>5.2</v>
      </c>
      <c r="H1114" s="35">
        <v>8.1</v>
      </c>
      <c r="I1114" s="35" t="s">
        <v>4635</v>
      </c>
      <c r="K1114" s="34" t="s">
        <v>4635</v>
      </c>
      <c r="L1114" s="34" t="s">
        <v>4636</v>
      </c>
      <c r="M1114" s="34" t="s">
        <v>889</v>
      </c>
      <c r="N1114" s="34" t="s">
        <v>424</v>
      </c>
    </row>
    <row r="1115" spans="1:15" ht="15" customHeight="1">
      <c r="A1115" s="34" t="s">
        <v>40</v>
      </c>
      <c r="B1115" s="34" t="s">
        <v>4637</v>
      </c>
      <c r="C1115" s="34" t="s">
        <v>484</v>
      </c>
      <c r="D1115" s="35" t="s">
        <v>107</v>
      </c>
      <c r="E1115" s="35">
        <v>2.9</v>
      </c>
      <c r="F1115" s="35">
        <v>3</v>
      </c>
      <c r="G1115" s="35" t="s">
        <v>2997</v>
      </c>
      <c r="H1115" s="35" t="s">
        <v>2997</v>
      </c>
      <c r="L1115" s="34" t="s">
        <v>4638</v>
      </c>
      <c r="N1115" s="34" t="s">
        <v>465</v>
      </c>
      <c r="O1115" s="34" t="s">
        <v>4639</v>
      </c>
    </row>
    <row r="1116" spans="1:15" ht="15" customHeight="1">
      <c r="A1116" s="34" t="s">
        <v>40</v>
      </c>
      <c r="B1116" s="34" t="s">
        <v>4640</v>
      </c>
      <c r="C1116" s="34" t="s">
        <v>484</v>
      </c>
      <c r="D1116" s="35" t="s">
        <v>107</v>
      </c>
      <c r="E1116" s="35">
        <v>1</v>
      </c>
      <c r="F1116" s="35" t="s">
        <v>2988</v>
      </c>
      <c r="G1116" s="35" t="s">
        <v>2997</v>
      </c>
      <c r="H1116" s="35" t="s">
        <v>2997</v>
      </c>
      <c r="L1116" s="34" t="s">
        <v>4641</v>
      </c>
    </row>
    <row r="1117" spans="1:15" ht="15" customHeight="1">
      <c r="A1117" s="34" t="s">
        <v>40</v>
      </c>
      <c r="B1117" s="34" t="s">
        <v>4642</v>
      </c>
      <c r="C1117" s="34" t="s">
        <v>484</v>
      </c>
      <c r="D1117" s="35" t="s">
        <v>107</v>
      </c>
      <c r="E1117" s="35">
        <v>1.2</v>
      </c>
      <c r="F1117" s="35" t="s">
        <v>2988</v>
      </c>
      <c r="G1117" s="35" t="s">
        <v>2988</v>
      </c>
      <c r="H1117" s="35" t="s">
        <v>2989</v>
      </c>
    </row>
    <row r="1118" spans="1:15" ht="15" customHeight="1">
      <c r="A1118" s="34" t="s">
        <v>40</v>
      </c>
      <c r="B1118" s="34" t="s">
        <v>4643</v>
      </c>
      <c r="C1118" s="34" t="s">
        <v>484</v>
      </c>
      <c r="D1118" s="35" t="s">
        <v>107</v>
      </c>
      <c r="E1118" s="35" t="s">
        <v>107</v>
      </c>
      <c r="F1118" s="35">
        <v>2</v>
      </c>
      <c r="G1118" s="35">
        <v>2.2000000000000002</v>
      </c>
      <c r="H1118" s="35">
        <v>2.1</v>
      </c>
      <c r="I1118" s="35" t="s">
        <v>889</v>
      </c>
    </row>
    <row r="1119" spans="1:15" ht="15" customHeight="1">
      <c r="A1119" s="34" t="s">
        <v>40</v>
      </c>
      <c r="B1119" s="34" t="s">
        <v>4644</v>
      </c>
      <c r="C1119" s="34" t="s">
        <v>484</v>
      </c>
      <c r="D1119" s="35" t="s">
        <v>107</v>
      </c>
      <c r="E1119" s="35" t="s">
        <v>107</v>
      </c>
      <c r="F1119" s="35">
        <v>2.4</v>
      </c>
      <c r="G1119" s="35">
        <v>2.7</v>
      </c>
      <c r="H1119" s="35">
        <v>2.8</v>
      </c>
      <c r="M1119" s="34" t="s">
        <v>889</v>
      </c>
    </row>
    <row r="1120" spans="1:15" ht="15" customHeight="1">
      <c r="A1120" s="34" t="s">
        <v>40</v>
      </c>
      <c r="B1120" s="34" t="s">
        <v>4645</v>
      </c>
      <c r="C1120" s="34" t="s">
        <v>484</v>
      </c>
      <c r="D1120" s="35" t="s">
        <v>107</v>
      </c>
      <c r="E1120" s="35" t="s">
        <v>107</v>
      </c>
      <c r="F1120" s="35">
        <v>1</v>
      </c>
      <c r="G1120" s="35">
        <v>1.2</v>
      </c>
      <c r="H1120" s="35">
        <v>1.2</v>
      </c>
    </row>
    <row r="1121" spans="1:15" ht="15" customHeight="1">
      <c r="A1121" s="34" t="s">
        <v>40</v>
      </c>
      <c r="B1121" s="34" t="s">
        <v>4646</v>
      </c>
      <c r="C1121" s="34" t="s">
        <v>484</v>
      </c>
      <c r="D1121" s="35" t="s">
        <v>107</v>
      </c>
      <c r="E1121" s="35" t="s">
        <v>107</v>
      </c>
      <c r="F1121" s="35">
        <v>2.2999999999999998</v>
      </c>
      <c r="G1121" s="35">
        <v>2.2000000000000002</v>
      </c>
      <c r="H1121" s="35">
        <v>2.5</v>
      </c>
    </row>
    <row r="1122" spans="1:15" ht="15" customHeight="1">
      <c r="A1122" s="34" t="s">
        <v>40</v>
      </c>
      <c r="B1122" s="34" t="s">
        <v>4647</v>
      </c>
      <c r="C1122" s="34" t="s">
        <v>409</v>
      </c>
      <c r="D1122" s="35" t="s">
        <v>107</v>
      </c>
      <c r="E1122" s="35">
        <v>1.1000000000000001</v>
      </c>
      <c r="F1122" s="35">
        <v>1</v>
      </c>
      <c r="G1122" s="35">
        <v>1.3</v>
      </c>
      <c r="H1122" s="35">
        <v>1.3</v>
      </c>
      <c r="M1122" s="36" t="s">
        <v>3780</v>
      </c>
      <c r="N1122" s="34" t="s">
        <v>1194</v>
      </c>
      <c r="O1122" s="34" t="s">
        <v>4648</v>
      </c>
    </row>
    <row r="1123" spans="1:15" ht="15" customHeight="1">
      <c r="A1123" s="34" t="s">
        <v>40</v>
      </c>
      <c r="B1123" s="34" t="s">
        <v>4649</v>
      </c>
      <c r="C1123" s="34" t="s">
        <v>457</v>
      </c>
      <c r="D1123" s="35" t="s">
        <v>107</v>
      </c>
      <c r="E1123" s="35">
        <v>1</v>
      </c>
      <c r="F1123" s="35">
        <v>1.3</v>
      </c>
      <c r="G1123" s="35">
        <v>1.6</v>
      </c>
      <c r="H1123" s="35">
        <v>1.6</v>
      </c>
      <c r="M1123" s="48" t="s">
        <v>4650</v>
      </c>
      <c r="N1123" s="48" t="s">
        <v>4650</v>
      </c>
    </row>
    <row r="1124" spans="1:15" ht="15" customHeight="1">
      <c r="A1124" s="34" t="s">
        <v>40</v>
      </c>
      <c r="B1124" s="34" t="s">
        <v>4651</v>
      </c>
      <c r="C1124" s="34" t="s">
        <v>389</v>
      </c>
      <c r="D1124" s="35" t="s">
        <v>107</v>
      </c>
      <c r="E1124" s="35">
        <v>1.9</v>
      </c>
      <c r="F1124" s="35">
        <v>1.9</v>
      </c>
      <c r="G1124" s="38" t="s">
        <v>2997</v>
      </c>
      <c r="H1124" s="35" t="s">
        <v>2997</v>
      </c>
      <c r="I1124" s="38"/>
      <c r="J1124" s="38"/>
      <c r="L1124" s="34" t="s">
        <v>4652</v>
      </c>
    </row>
    <row r="1125" spans="1:15" ht="15" customHeight="1">
      <c r="A1125" s="34" t="s">
        <v>40</v>
      </c>
      <c r="B1125" s="34" t="s">
        <v>4653</v>
      </c>
      <c r="C1125" s="34" t="s">
        <v>389</v>
      </c>
      <c r="D1125" s="35" t="s">
        <v>107</v>
      </c>
      <c r="E1125" s="35">
        <v>2.7</v>
      </c>
      <c r="F1125" s="35">
        <v>4.9000000000000004</v>
      </c>
      <c r="G1125" s="35">
        <v>5.7</v>
      </c>
      <c r="H1125" s="35">
        <v>5.9</v>
      </c>
      <c r="I1125" s="35" t="s">
        <v>4654</v>
      </c>
      <c r="K1125" s="36" t="s">
        <v>424</v>
      </c>
    </row>
    <row r="1126" spans="1:15" ht="15" customHeight="1">
      <c r="A1126" s="34" t="s">
        <v>40</v>
      </c>
      <c r="B1126" s="34" t="s">
        <v>4655</v>
      </c>
      <c r="C1126" s="34" t="s">
        <v>389</v>
      </c>
      <c r="D1126" s="35" t="s">
        <v>107</v>
      </c>
      <c r="E1126" s="35">
        <v>4</v>
      </c>
      <c r="F1126" s="35">
        <v>5.0999999999999996</v>
      </c>
      <c r="G1126" s="35">
        <v>5.8</v>
      </c>
      <c r="H1126" s="35">
        <v>5.5</v>
      </c>
    </row>
    <row r="1127" spans="1:15" ht="15" customHeight="1">
      <c r="A1127" s="34" t="s">
        <v>40</v>
      </c>
      <c r="B1127" s="34" t="s">
        <v>4656</v>
      </c>
      <c r="C1127" s="34" t="s">
        <v>389</v>
      </c>
      <c r="D1127" s="35" t="s">
        <v>107</v>
      </c>
      <c r="E1127" s="35">
        <v>3.5</v>
      </c>
      <c r="F1127" s="35">
        <v>5.9</v>
      </c>
      <c r="G1127" s="35">
        <v>7</v>
      </c>
      <c r="H1127" s="35">
        <v>7.2</v>
      </c>
    </row>
    <row r="1128" spans="1:15" ht="15" customHeight="1">
      <c r="A1128" s="34" t="s">
        <v>40</v>
      </c>
      <c r="B1128" s="34" t="s">
        <v>4657</v>
      </c>
      <c r="C1128" s="34" t="s">
        <v>435</v>
      </c>
      <c r="D1128" s="35" t="s">
        <v>107</v>
      </c>
      <c r="E1128" s="35">
        <v>1.2</v>
      </c>
      <c r="F1128" s="35">
        <v>2.2000000000000002</v>
      </c>
      <c r="G1128" s="35">
        <v>2.5</v>
      </c>
      <c r="H1128" s="35">
        <v>3</v>
      </c>
    </row>
    <row r="1129" spans="1:15" ht="15" customHeight="1">
      <c r="A1129" s="34" t="s">
        <v>40</v>
      </c>
      <c r="B1129" s="34" t="s">
        <v>4658</v>
      </c>
      <c r="C1129" s="34" t="s">
        <v>457</v>
      </c>
      <c r="D1129" s="35" t="s">
        <v>107</v>
      </c>
      <c r="E1129" s="35">
        <v>1.3</v>
      </c>
      <c r="F1129" s="35">
        <v>1.6</v>
      </c>
      <c r="G1129" s="35">
        <v>1.6</v>
      </c>
      <c r="H1129" s="35">
        <v>1.7</v>
      </c>
      <c r="I1129" s="35" t="s">
        <v>465</v>
      </c>
      <c r="K1129" s="36" t="s">
        <v>465</v>
      </c>
      <c r="M1129" s="34" t="s">
        <v>2981</v>
      </c>
      <c r="N1129" s="34" t="s">
        <v>2981</v>
      </c>
    </row>
    <row r="1130" spans="1:15" ht="15" customHeight="1">
      <c r="A1130" s="34" t="s">
        <v>40</v>
      </c>
      <c r="B1130" s="34" t="s">
        <v>4659</v>
      </c>
      <c r="C1130" s="34" t="s">
        <v>546</v>
      </c>
      <c r="D1130" s="35" t="s">
        <v>107</v>
      </c>
      <c r="E1130" s="35">
        <v>1</v>
      </c>
      <c r="F1130" s="35">
        <v>1</v>
      </c>
      <c r="G1130" s="35">
        <v>1.2</v>
      </c>
      <c r="H1130" s="35" t="s">
        <v>2989</v>
      </c>
      <c r="O1130" s="34" t="s">
        <v>4660</v>
      </c>
    </row>
    <row r="1131" spans="1:15" ht="15" customHeight="1">
      <c r="A1131" s="34" t="s">
        <v>40</v>
      </c>
      <c r="B1131" s="34" t="s">
        <v>4661</v>
      </c>
      <c r="C1131" s="34" t="s">
        <v>546</v>
      </c>
      <c r="D1131" s="35" t="s">
        <v>107</v>
      </c>
      <c r="E1131" s="35">
        <v>12</v>
      </c>
      <c r="F1131" s="35">
        <v>11.9</v>
      </c>
      <c r="G1131" s="35">
        <v>11.8</v>
      </c>
      <c r="H1131" s="35">
        <v>11.7</v>
      </c>
      <c r="I1131" s="35" t="s">
        <v>4662</v>
      </c>
      <c r="K1131" s="36" t="s">
        <v>465</v>
      </c>
      <c r="M1131" s="34" t="s">
        <v>4663</v>
      </c>
      <c r="N1131" s="34" t="s">
        <v>3025</v>
      </c>
    </row>
    <row r="1132" spans="1:15" ht="15" customHeight="1">
      <c r="A1132" s="34" t="s">
        <v>40</v>
      </c>
      <c r="B1132" s="34" t="s">
        <v>4664</v>
      </c>
      <c r="C1132" s="34" t="s">
        <v>389</v>
      </c>
      <c r="D1132" s="35" t="s">
        <v>107</v>
      </c>
      <c r="E1132" s="35">
        <v>3.2</v>
      </c>
      <c r="F1132" s="35">
        <v>2.9</v>
      </c>
      <c r="G1132" s="35">
        <v>2.8</v>
      </c>
      <c r="H1132" s="35" t="s">
        <v>2997</v>
      </c>
      <c r="L1132" s="34" t="s">
        <v>3105</v>
      </c>
      <c r="O1132" s="34" t="s">
        <v>3060</v>
      </c>
    </row>
    <row r="1133" spans="1:15" ht="15" customHeight="1">
      <c r="A1133" s="34" t="s">
        <v>40</v>
      </c>
      <c r="B1133" s="34" t="s">
        <v>4665</v>
      </c>
      <c r="C1133" s="34" t="s">
        <v>389</v>
      </c>
      <c r="D1133" s="35" t="s">
        <v>107</v>
      </c>
      <c r="E1133" s="35">
        <v>4</v>
      </c>
      <c r="F1133" s="35">
        <v>3.9</v>
      </c>
      <c r="G1133" s="35" t="s">
        <v>2997</v>
      </c>
      <c r="H1133" s="35" t="s">
        <v>2997</v>
      </c>
      <c r="L1133" s="34" t="s">
        <v>4666</v>
      </c>
    </row>
    <row r="1134" spans="1:15" ht="15" customHeight="1">
      <c r="A1134" s="34" t="s">
        <v>40</v>
      </c>
      <c r="B1134" s="34" t="s">
        <v>4667</v>
      </c>
      <c r="C1134" s="34" t="s">
        <v>389</v>
      </c>
      <c r="D1134" s="35" t="s">
        <v>107</v>
      </c>
      <c r="E1134" s="35">
        <v>2.6</v>
      </c>
      <c r="F1134" s="35" t="s">
        <v>2997</v>
      </c>
      <c r="G1134" s="35" t="s">
        <v>2997</v>
      </c>
      <c r="H1134" s="35" t="s">
        <v>2997</v>
      </c>
      <c r="L1134" s="36" t="s">
        <v>4668</v>
      </c>
      <c r="O1134" s="34" t="s">
        <v>4632</v>
      </c>
    </row>
    <row r="1135" spans="1:15" ht="15" customHeight="1">
      <c r="A1135" s="34" t="s">
        <v>40</v>
      </c>
      <c r="B1135" s="34" t="s">
        <v>4669</v>
      </c>
      <c r="C1135" s="34" t="s">
        <v>389</v>
      </c>
      <c r="D1135" s="35" t="s">
        <v>107</v>
      </c>
      <c r="E1135" s="35">
        <v>1.3</v>
      </c>
      <c r="F1135" s="35">
        <v>3</v>
      </c>
      <c r="G1135" s="35">
        <v>3.7</v>
      </c>
      <c r="H1135" s="35">
        <v>4.2</v>
      </c>
    </row>
    <row r="1136" spans="1:15" ht="15" customHeight="1">
      <c r="A1136" s="34" t="s">
        <v>40</v>
      </c>
      <c r="B1136" s="34" t="s">
        <v>4670</v>
      </c>
      <c r="C1136" s="34" t="s">
        <v>389</v>
      </c>
      <c r="D1136" s="35" t="s">
        <v>107</v>
      </c>
      <c r="E1136" s="35" t="s">
        <v>107</v>
      </c>
      <c r="F1136" s="35">
        <v>5.3</v>
      </c>
      <c r="G1136" s="35">
        <v>6.8</v>
      </c>
      <c r="H1136" s="35">
        <v>7.4</v>
      </c>
      <c r="O1136" s="34" t="s">
        <v>4671</v>
      </c>
    </row>
    <row r="1137" spans="1:15" ht="15" customHeight="1">
      <c r="A1137" s="34" t="s">
        <v>40</v>
      </c>
      <c r="B1137" s="34" t="s">
        <v>4672</v>
      </c>
      <c r="C1137" s="34" t="s">
        <v>389</v>
      </c>
      <c r="D1137" s="35" t="s">
        <v>107</v>
      </c>
      <c r="E1137" s="35" t="s">
        <v>107</v>
      </c>
      <c r="F1137" s="35" t="s">
        <v>107</v>
      </c>
      <c r="G1137" s="35">
        <v>1.1000000000000001</v>
      </c>
      <c r="H1137" s="35" t="s">
        <v>2997</v>
      </c>
    </row>
    <row r="1138" spans="1:15" ht="15" customHeight="1">
      <c r="A1138" s="34" t="s">
        <v>40</v>
      </c>
      <c r="B1138" s="34" t="s">
        <v>4673</v>
      </c>
      <c r="C1138" s="34" t="s">
        <v>540</v>
      </c>
      <c r="D1138" s="35" t="s">
        <v>107</v>
      </c>
      <c r="E1138" s="35">
        <v>1.8</v>
      </c>
      <c r="F1138" s="35">
        <v>2.4</v>
      </c>
      <c r="G1138" s="35">
        <v>2.7</v>
      </c>
      <c r="H1138" s="35">
        <v>2.5</v>
      </c>
    </row>
    <row r="1139" spans="1:15" ht="15" customHeight="1">
      <c r="A1139" s="34" t="s">
        <v>40</v>
      </c>
      <c r="B1139" s="34" t="s">
        <v>4674</v>
      </c>
      <c r="C1139" s="34" t="s">
        <v>540</v>
      </c>
      <c r="D1139" s="35" t="s">
        <v>107</v>
      </c>
      <c r="E1139" s="35">
        <v>2.5</v>
      </c>
      <c r="F1139" s="35">
        <v>4.3</v>
      </c>
      <c r="G1139" s="35">
        <v>4.2</v>
      </c>
      <c r="H1139" s="35">
        <v>4.2</v>
      </c>
      <c r="I1139" s="35" t="s">
        <v>529</v>
      </c>
    </row>
    <row r="1140" spans="1:15" ht="15" customHeight="1">
      <c r="A1140" s="34" t="s">
        <v>40</v>
      </c>
      <c r="B1140" s="34" t="s">
        <v>4675</v>
      </c>
      <c r="C1140" s="34" t="s">
        <v>452</v>
      </c>
      <c r="D1140" s="35" t="s">
        <v>107</v>
      </c>
      <c r="E1140" s="35">
        <v>1.2</v>
      </c>
      <c r="F1140" s="35">
        <v>1.9</v>
      </c>
      <c r="G1140" s="35">
        <v>2.1</v>
      </c>
      <c r="H1140" s="35">
        <v>2.2000000000000002</v>
      </c>
      <c r="I1140" s="35" t="s">
        <v>889</v>
      </c>
      <c r="K1140" s="34" t="s">
        <v>889</v>
      </c>
      <c r="M1140" s="34" t="s">
        <v>889</v>
      </c>
    </row>
    <row r="1141" spans="1:15" ht="15" customHeight="1">
      <c r="A1141" s="34" t="s">
        <v>40</v>
      </c>
      <c r="B1141" s="34" t="s">
        <v>4676</v>
      </c>
      <c r="C1141" s="34" t="s">
        <v>452</v>
      </c>
      <c r="D1141" s="35" t="s">
        <v>107</v>
      </c>
      <c r="E1141" s="35" t="s">
        <v>107</v>
      </c>
      <c r="F1141" s="35" t="s">
        <v>107</v>
      </c>
      <c r="G1141" s="35" t="s">
        <v>107</v>
      </c>
      <c r="H1141" s="35">
        <v>1.1000000000000001</v>
      </c>
    </row>
    <row r="1142" spans="1:15" ht="15" customHeight="1">
      <c r="A1142" s="34" t="s">
        <v>40</v>
      </c>
      <c r="B1142" s="34" t="s">
        <v>4677</v>
      </c>
      <c r="C1142" s="34" t="s">
        <v>384</v>
      </c>
      <c r="D1142" s="35" t="s">
        <v>107</v>
      </c>
      <c r="E1142" s="35">
        <v>1.5</v>
      </c>
      <c r="F1142" s="35">
        <v>2.7</v>
      </c>
      <c r="G1142" s="35">
        <v>3</v>
      </c>
      <c r="H1142" s="35">
        <v>3.9</v>
      </c>
      <c r="K1142" s="34" t="s">
        <v>889</v>
      </c>
    </row>
    <row r="1143" spans="1:15" ht="15" customHeight="1">
      <c r="A1143" s="34" t="s">
        <v>40</v>
      </c>
      <c r="B1143" s="34" t="s">
        <v>4678</v>
      </c>
      <c r="C1143" s="34" t="s">
        <v>384</v>
      </c>
      <c r="D1143" s="35" t="s">
        <v>107</v>
      </c>
      <c r="E1143" s="35" t="s">
        <v>107</v>
      </c>
      <c r="F1143" s="35">
        <v>2</v>
      </c>
      <c r="G1143" s="35">
        <v>3.2</v>
      </c>
      <c r="H1143" s="35">
        <v>3.3</v>
      </c>
    </row>
    <row r="1144" spans="1:15" ht="15" customHeight="1">
      <c r="A1144" s="34" t="s">
        <v>40</v>
      </c>
      <c r="B1144" s="34" t="s">
        <v>4679</v>
      </c>
      <c r="C1144" s="34" t="s">
        <v>468</v>
      </c>
      <c r="D1144" s="35" t="s">
        <v>107</v>
      </c>
      <c r="E1144" s="35">
        <v>1.3</v>
      </c>
      <c r="F1144" s="35">
        <v>2.2999999999999998</v>
      </c>
      <c r="G1144" s="35">
        <v>3.2</v>
      </c>
      <c r="H1144" s="35">
        <v>3.5</v>
      </c>
    </row>
    <row r="1145" spans="1:15" ht="15" customHeight="1">
      <c r="A1145" s="34" t="s">
        <v>40</v>
      </c>
      <c r="B1145" s="34" t="s">
        <v>4680</v>
      </c>
      <c r="C1145" s="34" t="s">
        <v>457</v>
      </c>
      <c r="D1145" s="35" t="s">
        <v>107</v>
      </c>
      <c r="E1145" s="35">
        <v>1.2</v>
      </c>
      <c r="F1145" s="35">
        <v>2</v>
      </c>
      <c r="G1145" s="35">
        <v>2.4</v>
      </c>
      <c r="H1145" s="35">
        <v>2.4</v>
      </c>
      <c r="I1145" s="35" t="s">
        <v>889</v>
      </c>
    </row>
    <row r="1146" spans="1:15" ht="15" customHeight="1">
      <c r="A1146" s="34" t="s">
        <v>40</v>
      </c>
      <c r="B1146" s="34" t="s">
        <v>4681</v>
      </c>
      <c r="C1146" s="34" t="s">
        <v>452</v>
      </c>
      <c r="D1146" s="35" t="s">
        <v>107</v>
      </c>
      <c r="E1146" s="35">
        <v>1.2</v>
      </c>
      <c r="F1146" s="35">
        <v>2.9</v>
      </c>
      <c r="G1146" s="35">
        <v>3.3</v>
      </c>
      <c r="H1146" s="35">
        <v>3.4</v>
      </c>
      <c r="I1146" s="35" t="s">
        <v>424</v>
      </c>
      <c r="K1146" s="34" t="s">
        <v>4654</v>
      </c>
      <c r="O1146" s="34" t="s">
        <v>4682</v>
      </c>
    </row>
    <row r="1147" spans="1:15" ht="15" customHeight="1">
      <c r="A1147" s="34" t="s">
        <v>40</v>
      </c>
      <c r="B1147" s="34" t="s">
        <v>4683</v>
      </c>
      <c r="C1147" s="34" t="s">
        <v>452</v>
      </c>
      <c r="D1147" s="35" t="s">
        <v>107</v>
      </c>
      <c r="E1147" s="35">
        <v>1.6</v>
      </c>
      <c r="F1147" s="35" t="s">
        <v>107</v>
      </c>
      <c r="G1147" s="47" t="s">
        <v>107</v>
      </c>
      <c r="H1147" s="47" t="s">
        <v>107</v>
      </c>
      <c r="I1147" s="47"/>
      <c r="J1147" s="47"/>
      <c r="O1147" s="34" t="s">
        <v>4682</v>
      </c>
    </row>
    <row r="1148" spans="1:15" ht="15" customHeight="1">
      <c r="A1148" s="34" t="s">
        <v>40</v>
      </c>
      <c r="B1148" s="34" t="s">
        <v>4684</v>
      </c>
      <c r="C1148" s="34" t="s">
        <v>452</v>
      </c>
      <c r="D1148" s="35" t="s">
        <v>107</v>
      </c>
      <c r="E1148" s="35">
        <v>1.4</v>
      </c>
      <c r="F1148" s="35">
        <v>1.8</v>
      </c>
      <c r="G1148" s="35">
        <v>2</v>
      </c>
      <c r="H1148" s="35">
        <v>2.1</v>
      </c>
      <c r="I1148" s="35" t="s">
        <v>889</v>
      </c>
      <c r="K1148" s="36" t="s">
        <v>423</v>
      </c>
    </row>
    <row r="1149" spans="1:15" ht="15" customHeight="1">
      <c r="A1149" s="34" t="s">
        <v>40</v>
      </c>
      <c r="B1149" s="34" t="s">
        <v>4685</v>
      </c>
      <c r="C1149" s="34" t="s">
        <v>475</v>
      </c>
      <c r="D1149" s="35" t="s">
        <v>107</v>
      </c>
      <c r="E1149" s="35">
        <v>1.2</v>
      </c>
      <c r="F1149" s="35">
        <v>1.4</v>
      </c>
      <c r="G1149" s="35">
        <v>1.9</v>
      </c>
      <c r="H1149" s="35">
        <v>1.9</v>
      </c>
      <c r="N1149" s="34" t="s">
        <v>522</v>
      </c>
    </row>
    <row r="1150" spans="1:15" ht="15" customHeight="1">
      <c r="A1150" s="34" t="s">
        <v>40</v>
      </c>
      <c r="B1150" s="34" t="s">
        <v>4686</v>
      </c>
      <c r="C1150" s="34" t="s">
        <v>546</v>
      </c>
      <c r="D1150" s="35" t="s">
        <v>107</v>
      </c>
      <c r="E1150" s="35">
        <v>1.5</v>
      </c>
      <c r="F1150" s="35">
        <v>1.5</v>
      </c>
      <c r="G1150" s="35">
        <v>1.5</v>
      </c>
      <c r="H1150" s="35">
        <v>1.6</v>
      </c>
    </row>
    <row r="1151" spans="1:15" ht="15" customHeight="1">
      <c r="A1151" s="34" t="s">
        <v>40</v>
      </c>
      <c r="B1151" s="34" t="s">
        <v>4687</v>
      </c>
      <c r="C1151" s="34" t="s">
        <v>546</v>
      </c>
      <c r="D1151" s="35" t="s">
        <v>107</v>
      </c>
      <c r="E1151" s="35" t="s">
        <v>107</v>
      </c>
      <c r="F1151" s="35">
        <v>1.5</v>
      </c>
      <c r="G1151" s="35">
        <v>1.5</v>
      </c>
      <c r="H1151" s="35">
        <v>1.5</v>
      </c>
    </row>
    <row r="1152" spans="1:15" ht="15" customHeight="1">
      <c r="A1152" s="34" t="s">
        <v>40</v>
      </c>
      <c r="B1152" s="34" t="s">
        <v>4688</v>
      </c>
      <c r="C1152" s="34" t="s">
        <v>468</v>
      </c>
      <c r="D1152" s="35" t="s">
        <v>107</v>
      </c>
      <c r="E1152" s="35">
        <v>1.3</v>
      </c>
      <c r="F1152" s="35">
        <v>2.1</v>
      </c>
      <c r="G1152" s="35">
        <v>2.7</v>
      </c>
      <c r="H1152" s="35">
        <v>3.8</v>
      </c>
      <c r="I1152" s="35" t="s">
        <v>2126</v>
      </c>
      <c r="K1152" s="36" t="s">
        <v>2126</v>
      </c>
      <c r="M1152" s="36" t="s">
        <v>2126</v>
      </c>
    </row>
    <row r="1153" spans="1:15" ht="15" customHeight="1">
      <c r="A1153" s="34" t="s">
        <v>40</v>
      </c>
      <c r="B1153" s="34" t="s">
        <v>4689</v>
      </c>
      <c r="C1153" s="34" t="s">
        <v>1223</v>
      </c>
      <c r="D1153" s="35" t="s">
        <v>107</v>
      </c>
      <c r="E1153" s="35">
        <v>1.5</v>
      </c>
      <c r="F1153" s="35">
        <v>2.2000000000000002</v>
      </c>
      <c r="G1153" s="35">
        <v>2.4</v>
      </c>
      <c r="H1153" s="35">
        <v>2.5</v>
      </c>
      <c r="I1153" s="35" t="s">
        <v>469</v>
      </c>
      <c r="K1153" s="36" t="s">
        <v>469</v>
      </c>
      <c r="M1153" s="34" t="s">
        <v>889</v>
      </c>
    </row>
    <row r="1154" spans="1:15" ht="15" customHeight="1">
      <c r="A1154" s="34" t="s">
        <v>40</v>
      </c>
      <c r="B1154" s="34" t="s">
        <v>4690</v>
      </c>
      <c r="C1154" s="34" t="s">
        <v>1223</v>
      </c>
      <c r="D1154" s="35" t="s">
        <v>107</v>
      </c>
      <c r="E1154" s="35" t="s">
        <v>107</v>
      </c>
      <c r="F1154" s="35">
        <v>3.2</v>
      </c>
      <c r="G1154" s="35" t="s">
        <v>4691</v>
      </c>
      <c r="H1154" s="35" t="s">
        <v>2997</v>
      </c>
      <c r="L1154" s="36" t="s">
        <v>4692</v>
      </c>
      <c r="M1154" s="34" t="s">
        <v>469</v>
      </c>
      <c r="O1154" s="34" t="s">
        <v>3060</v>
      </c>
    </row>
    <row r="1155" spans="1:15" ht="15" customHeight="1">
      <c r="A1155" s="34" t="s">
        <v>40</v>
      </c>
      <c r="B1155" s="34" t="s">
        <v>4693</v>
      </c>
      <c r="C1155" s="34" t="s">
        <v>1223</v>
      </c>
      <c r="D1155" s="35" t="s">
        <v>107</v>
      </c>
      <c r="E1155" s="35">
        <v>1.3</v>
      </c>
      <c r="F1155" s="35">
        <v>1.7</v>
      </c>
      <c r="G1155" s="35">
        <v>2</v>
      </c>
      <c r="H1155" s="35">
        <v>2.1</v>
      </c>
      <c r="I1155" s="35" t="s">
        <v>469</v>
      </c>
      <c r="K1155" s="34" t="s">
        <v>4694</v>
      </c>
      <c r="L1155" s="36" t="s">
        <v>4695</v>
      </c>
      <c r="M1155" s="34" t="s">
        <v>889</v>
      </c>
      <c r="N1155" s="34" t="s">
        <v>889</v>
      </c>
    </row>
    <row r="1156" spans="1:15" ht="15" customHeight="1">
      <c r="A1156" s="34" t="s">
        <v>40</v>
      </c>
      <c r="B1156" s="34" t="s">
        <v>4696</v>
      </c>
      <c r="C1156" s="34" t="s">
        <v>1223</v>
      </c>
      <c r="D1156" s="35" t="s">
        <v>107</v>
      </c>
      <c r="E1156" s="35" t="s">
        <v>107</v>
      </c>
      <c r="F1156" s="35" t="s">
        <v>107</v>
      </c>
      <c r="G1156" s="35">
        <v>1.3</v>
      </c>
      <c r="H1156" s="35">
        <v>1.3</v>
      </c>
    </row>
    <row r="1157" spans="1:15" ht="15" customHeight="1">
      <c r="A1157" s="34" t="s">
        <v>40</v>
      </c>
      <c r="B1157" s="34" t="s">
        <v>4697</v>
      </c>
      <c r="C1157" s="34" t="s">
        <v>468</v>
      </c>
      <c r="D1157" s="35" t="s">
        <v>107</v>
      </c>
      <c r="E1157" s="35">
        <v>1.2</v>
      </c>
      <c r="F1157" s="35">
        <v>1.6</v>
      </c>
      <c r="G1157" s="35">
        <v>2.2999999999999998</v>
      </c>
      <c r="H1157" s="35">
        <v>2.5</v>
      </c>
      <c r="I1157" s="35" t="s">
        <v>889</v>
      </c>
      <c r="M1157" s="34" t="s">
        <v>889</v>
      </c>
    </row>
    <row r="1158" spans="1:15" ht="15" customHeight="1">
      <c r="A1158" s="34" t="s">
        <v>40</v>
      </c>
      <c r="B1158" s="34" t="s">
        <v>4698</v>
      </c>
      <c r="C1158" s="34" t="s">
        <v>452</v>
      </c>
      <c r="D1158" s="35" t="s">
        <v>107</v>
      </c>
      <c r="E1158" s="35">
        <v>1.2</v>
      </c>
      <c r="F1158" s="35">
        <v>1.7</v>
      </c>
      <c r="G1158" s="35">
        <v>1.9</v>
      </c>
      <c r="H1158" s="35">
        <v>1.9</v>
      </c>
      <c r="I1158" s="35" t="s">
        <v>889</v>
      </c>
      <c r="M1158" s="34" t="s">
        <v>889</v>
      </c>
    </row>
    <row r="1159" spans="1:15" ht="15" customHeight="1">
      <c r="A1159" s="34" t="s">
        <v>40</v>
      </c>
      <c r="B1159" s="34" t="s">
        <v>4699</v>
      </c>
      <c r="C1159" s="34" t="s">
        <v>389</v>
      </c>
      <c r="D1159" s="35" t="s">
        <v>107</v>
      </c>
      <c r="E1159" s="35">
        <v>1.7</v>
      </c>
      <c r="F1159" s="35">
        <v>3.5</v>
      </c>
      <c r="G1159" s="35">
        <v>3.8</v>
      </c>
      <c r="H1159" s="35">
        <v>3.8</v>
      </c>
    </row>
    <row r="1160" spans="1:15" ht="15" customHeight="1">
      <c r="A1160" s="34" t="s">
        <v>40</v>
      </c>
      <c r="B1160" s="34" t="s">
        <v>4700</v>
      </c>
      <c r="C1160" s="34" t="s">
        <v>505</v>
      </c>
      <c r="D1160" s="35" t="s">
        <v>107</v>
      </c>
      <c r="E1160" s="35">
        <v>1</v>
      </c>
      <c r="F1160" s="35" t="s">
        <v>2997</v>
      </c>
      <c r="G1160" s="35" t="s">
        <v>2997</v>
      </c>
      <c r="H1160" s="35" t="s">
        <v>2997</v>
      </c>
      <c r="L1160" s="36" t="s">
        <v>4701</v>
      </c>
      <c r="O1160" s="34" t="s">
        <v>4097</v>
      </c>
    </row>
    <row r="1161" spans="1:15" ht="15" customHeight="1">
      <c r="A1161" s="34" t="s">
        <v>40</v>
      </c>
      <c r="B1161" s="34" t="s">
        <v>4702</v>
      </c>
      <c r="C1161" s="34" t="s">
        <v>505</v>
      </c>
      <c r="D1161" s="35" t="s">
        <v>107</v>
      </c>
      <c r="E1161" s="35" t="s">
        <v>107</v>
      </c>
      <c r="F1161" s="35">
        <v>1.8</v>
      </c>
      <c r="G1161" s="35">
        <v>2</v>
      </c>
      <c r="H1161" s="35">
        <v>2</v>
      </c>
    </row>
    <row r="1162" spans="1:15" ht="15" customHeight="1">
      <c r="A1162" s="34" t="s">
        <v>40</v>
      </c>
      <c r="B1162" s="34" t="s">
        <v>4703</v>
      </c>
      <c r="C1162" s="34" t="s">
        <v>468</v>
      </c>
      <c r="D1162" s="35" t="s">
        <v>107</v>
      </c>
      <c r="E1162" s="35">
        <v>1.3</v>
      </c>
      <c r="F1162" s="35">
        <v>2</v>
      </c>
      <c r="G1162" s="35">
        <v>2.4</v>
      </c>
      <c r="H1162" s="35">
        <v>3</v>
      </c>
      <c r="I1162" s="35" t="s">
        <v>889</v>
      </c>
      <c r="K1162" s="36" t="s">
        <v>889</v>
      </c>
      <c r="N1162" s="34" t="s">
        <v>889</v>
      </c>
    </row>
    <row r="1163" spans="1:15" ht="15" customHeight="1">
      <c r="A1163" s="34" t="s">
        <v>40</v>
      </c>
      <c r="B1163" s="34" t="s">
        <v>4704</v>
      </c>
      <c r="C1163" s="34" t="s">
        <v>409</v>
      </c>
      <c r="D1163" s="35" t="s">
        <v>107</v>
      </c>
      <c r="E1163" s="35">
        <v>1.4</v>
      </c>
      <c r="F1163" s="35">
        <v>1.9</v>
      </c>
      <c r="G1163" s="35">
        <v>2.2999999999999998</v>
      </c>
      <c r="H1163" s="35">
        <v>2.2999999999999998</v>
      </c>
    </row>
    <row r="1164" spans="1:15" ht="15" customHeight="1">
      <c r="A1164" s="34" t="s">
        <v>40</v>
      </c>
      <c r="B1164" s="34" t="s">
        <v>4705</v>
      </c>
      <c r="C1164" s="34" t="s">
        <v>409</v>
      </c>
      <c r="D1164" s="35" t="s">
        <v>107</v>
      </c>
      <c r="E1164" s="35">
        <v>1.6</v>
      </c>
      <c r="F1164" s="35">
        <v>2.9</v>
      </c>
      <c r="G1164" s="35">
        <v>3.2</v>
      </c>
      <c r="H1164" s="35">
        <v>3.4</v>
      </c>
    </row>
    <row r="1165" spans="1:15" ht="15" customHeight="1">
      <c r="A1165" s="34" t="s">
        <v>40</v>
      </c>
      <c r="B1165" s="34" t="s">
        <v>4706</v>
      </c>
      <c r="C1165" s="34" t="s">
        <v>421</v>
      </c>
      <c r="D1165" s="35" t="s">
        <v>107</v>
      </c>
      <c r="E1165" s="35">
        <v>1.3</v>
      </c>
      <c r="F1165" s="35" t="s">
        <v>2988</v>
      </c>
      <c r="G1165" s="35" t="s">
        <v>2997</v>
      </c>
      <c r="H1165" s="35" t="s">
        <v>2997</v>
      </c>
      <c r="L1165" s="36" t="s">
        <v>4707</v>
      </c>
    </row>
    <row r="1166" spans="1:15" ht="15" customHeight="1">
      <c r="A1166" s="34" t="s">
        <v>40</v>
      </c>
      <c r="B1166" s="34" t="s">
        <v>4708</v>
      </c>
      <c r="C1166" s="34" t="s">
        <v>740</v>
      </c>
      <c r="D1166" s="35" t="s">
        <v>107</v>
      </c>
      <c r="E1166" s="35" t="s">
        <v>107</v>
      </c>
      <c r="F1166" s="35">
        <v>1.4</v>
      </c>
      <c r="G1166" s="35">
        <v>1.5</v>
      </c>
      <c r="H1166" s="35">
        <v>1.5</v>
      </c>
      <c r="L1166" s="34" t="s">
        <v>4002</v>
      </c>
      <c r="O1166" s="34" t="s">
        <v>3790</v>
      </c>
    </row>
    <row r="1167" spans="1:15" ht="15" customHeight="1">
      <c r="A1167" s="34" t="s">
        <v>40</v>
      </c>
      <c r="B1167" s="34" t="s">
        <v>4709</v>
      </c>
      <c r="C1167" s="34" t="s">
        <v>546</v>
      </c>
      <c r="D1167" s="35" t="s">
        <v>107</v>
      </c>
      <c r="E1167" s="35" t="s">
        <v>107</v>
      </c>
      <c r="F1167" s="35">
        <v>1</v>
      </c>
      <c r="G1167" s="35">
        <v>1</v>
      </c>
      <c r="H1167" s="35" t="s">
        <v>2997</v>
      </c>
      <c r="L1167" s="34" t="s">
        <v>4710</v>
      </c>
      <c r="O1167" s="34" t="s">
        <v>3605</v>
      </c>
    </row>
    <row r="1168" spans="1:15" ht="15" customHeight="1">
      <c r="A1168" s="34" t="s">
        <v>40</v>
      </c>
      <c r="B1168" s="34" t="s">
        <v>4711</v>
      </c>
      <c r="C1168" s="34" t="s">
        <v>546</v>
      </c>
      <c r="D1168" s="35" t="s">
        <v>107</v>
      </c>
      <c r="E1168" s="35" t="s">
        <v>107</v>
      </c>
      <c r="F1168" s="35">
        <v>1</v>
      </c>
      <c r="G1168" s="35">
        <v>1</v>
      </c>
      <c r="H1168" s="35" t="s">
        <v>2989</v>
      </c>
      <c r="L1168" s="34" t="s">
        <v>4712</v>
      </c>
    </row>
    <row r="1169" spans="1:15" ht="15" customHeight="1">
      <c r="A1169" s="34" t="s">
        <v>40</v>
      </c>
      <c r="B1169" s="34" t="s">
        <v>4713</v>
      </c>
      <c r="C1169" s="34" t="s">
        <v>740</v>
      </c>
      <c r="D1169" s="35" t="s">
        <v>107</v>
      </c>
      <c r="E1169" s="35" t="s">
        <v>107</v>
      </c>
      <c r="F1169" s="35">
        <v>1.9</v>
      </c>
      <c r="G1169" s="35">
        <v>2</v>
      </c>
      <c r="H1169" s="35" t="s">
        <v>2997</v>
      </c>
      <c r="K1169" s="36" t="s">
        <v>4094</v>
      </c>
      <c r="L1169" s="34" t="s">
        <v>4002</v>
      </c>
      <c r="M1169" s="36" t="s">
        <v>2126</v>
      </c>
    </row>
    <row r="1170" spans="1:15" ht="15" customHeight="1">
      <c r="A1170" s="34" t="s">
        <v>40</v>
      </c>
      <c r="B1170" s="34" t="s">
        <v>4714</v>
      </c>
      <c r="C1170" s="34" t="s">
        <v>422</v>
      </c>
      <c r="D1170" s="35" t="s">
        <v>107</v>
      </c>
      <c r="E1170" s="35" t="s">
        <v>107</v>
      </c>
      <c r="F1170" s="35">
        <v>3.2</v>
      </c>
      <c r="G1170" s="35">
        <v>4</v>
      </c>
      <c r="H1170" s="35">
        <v>4.5</v>
      </c>
      <c r="I1170" s="35" t="s">
        <v>1967</v>
      </c>
      <c r="K1170" s="36" t="s">
        <v>889</v>
      </c>
      <c r="O1170" s="34" t="s">
        <v>4715</v>
      </c>
    </row>
    <row r="1171" spans="1:15" ht="15" customHeight="1">
      <c r="A1171" s="34" t="s">
        <v>40</v>
      </c>
      <c r="B1171" s="34" t="s">
        <v>4716</v>
      </c>
      <c r="C1171" s="34" t="s">
        <v>546</v>
      </c>
      <c r="D1171" s="35" t="s">
        <v>107</v>
      </c>
      <c r="E1171" s="35" t="s">
        <v>107</v>
      </c>
      <c r="F1171" s="35">
        <v>1.2</v>
      </c>
      <c r="G1171" s="35">
        <v>1.3</v>
      </c>
      <c r="H1171" s="35" t="s">
        <v>2997</v>
      </c>
      <c r="K1171" s="36" t="s">
        <v>889</v>
      </c>
      <c r="M1171" s="34" t="s">
        <v>889</v>
      </c>
      <c r="O1171" s="34" t="s">
        <v>3605</v>
      </c>
    </row>
    <row r="1172" spans="1:15" ht="15" customHeight="1">
      <c r="A1172" s="34" t="s">
        <v>40</v>
      </c>
      <c r="B1172" s="34" t="s">
        <v>4717</v>
      </c>
      <c r="C1172" s="34" t="s">
        <v>546</v>
      </c>
      <c r="D1172" s="35" t="s">
        <v>107</v>
      </c>
      <c r="E1172" s="35" t="s">
        <v>107</v>
      </c>
      <c r="F1172" s="35">
        <v>1.5</v>
      </c>
      <c r="G1172" s="35">
        <v>1.7</v>
      </c>
      <c r="H1172" s="35" t="s">
        <v>2997</v>
      </c>
      <c r="L1172" s="34" t="s">
        <v>4710</v>
      </c>
    </row>
    <row r="1173" spans="1:15" ht="15" customHeight="1">
      <c r="A1173" s="34" t="s">
        <v>40</v>
      </c>
      <c r="B1173" s="34" t="s">
        <v>4718</v>
      </c>
      <c r="C1173" s="34" t="s">
        <v>546</v>
      </c>
      <c r="D1173" s="35" t="s">
        <v>107</v>
      </c>
      <c r="E1173" s="35" t="s">
        <v>107</v>
      </c>
      <c r="F1173" s="35">
        <v>1</v>
      </c>
      <c r="G1173" s="35" t="s">
        <v>2997</v>
      </c>
      <c r="H1173" s="35" t="s">
        <v>2997</v>
      </c>
      <c r="L1173" s="36" t="s">
        <v>3559</v>
      </c>
    </row>
    <row r="1174" spans="1:15" ht="15" customHeight="1">
      <c r="A1174" s="34" t="s">
        <v>40</v>
      </c>
      <c r="B1174" s="34" t="s">
        <v>4719</v>
      </c>
      <c r="C1174" s="34" t="s">
        <v>546</v>
      </c>
      <c r="D1174" s="35" t="s">
        <v>107</v>
      </c>
      <c r="E1174" s="35" t="s">
        <v>107</v>
      </c>
      <c r="F1174" s="35">
        <v>1.2</v>
      </c>
      <c r="G1174" s="35">
        <v>1.2</v>
      </c>
      <c r="H1174" s="35" t="s">
        <v>2997</v>
      </c>
    </row>
    <row r="1175" spans="1:15" ht="15" customHeight="1">
      <c r="A1175" s="34" t="s">
        <v>40</v>
      </c>
      <c r="B1175" s="34" t="s">
        <v>4720</v>
      </c>
      <c r="C1175" s="34" t="s">
        <v>546</v>
      </c>
      <c r="D1175" s="35" t="s">
        <v>107</v>
      </c>
      <c r="E1175" s="35" t="s">
        <v>107</v>
      </c>
      <c r="F1175" s="35" t="s">
        <v>107</v>
      </c>
      <c r="G1175" s="35">
        <v>1</v>
      </c>
      <c r="H1175" s="35" t="s">
        <v>2997</v>
      </c>
      <c r="K1175" s="36" t="s">
        <v>889</v>
      </c>
    </row>
    <row r="1176" spans="1:15" ht="15" customHeight="1">
      <c r="A1176" s="34" t="s">
        <v>40</v>
      </c>
      <c r="B1176" s="34" t="s">
        <v>4721</v>
      </c>
      <c r="C1176" s="34" t="s">
        <v>468</v>
      </c>
      <c r="D1176" s="35" t="s">
        <v>107</v>
      </c>
      <c r="E1176" s="35" t="s">
        <v>107</v>
      </c>
      <c r="F1176" s="35">
        <v>1.6</v>
      </c>
      <c r="G1176" s="35">
        <v>2.1</v>
      </c>
      <c r="H1176" s="35">
        <v>2.2000000000000002</v>
      </c>
      <c r="I1176" s="35" t="s">
        <v>889</v>
      </c>
      <c r="K1176" s="36" t="s">
        <v>889</v>
      </c>
      <c r="M1176" s="34" t="s">
        <v>889</v>
      </c>
    </row>
    <row r="1177" spans="1:15" ht="15" customHeight="1">
      <c r="A1177" s="34" t="s">
        <v>40</v>
      </c>
      <c r="B1177" s="34" t="s">
        <v>4722</v>
      </c>
      <c r="C1177" s="34" t="s">
        <v>1180</v>
      </c>
      <c r="D1177" s="35" t="s">
        <v>107</v>
      </c>
      <c r="E1177" s="35" t="s">
        <v>107</v>
      </c>
      <c r="F1177" s="35">
        <v>1.5</v>
      </c>
      <c r="G1177" s="35">
        <v>1.5</v>
      </c>
      <c r="H1177" s="35">
        <v>1.7</v>
      </c>
      <c r="K1177" s="36" t="s">
        <v>889</v>
      </c>
      <c r="M1177" s="34" t="s">
        <v>889</v>
      </c>
    </row>
    <row r="1178" spans="1:15" ht="15" customHeight="1">
      <c r="A1178" s="34" t="s">
        <v>40</v>
      </c>
      <c r="B1178" s="34" t="s">
        <v>4723</v>
      </c>
      <c r="C1178" s="34" t="s">
        <v>452</v>
      </c>
      <c r="D1178" s="35" t="s">
        <v>107</v>
      </c>
      <c r="E1178" s="35" t="s">
        <v>107</v>
      </c>
      <c r="F1178" s="35">
        <v>1.1000000000000001</v>
      </c>
      <c r="G1178" s="35">
        <v>1.3</v>
      </c>
      <c r="H1178" s="35">
        <v>1.4</v>
      </c>
    </row>
    <row r="1179" spans="1:15" ht="15" customHeight="1">
      <c r="A1179" s="34" t="s">
        <v>40</v>
      </c>
      <c r="B1179" s="34" t="s">
        <v>4724</v>
      </c>
      <c r="C1179" s="34" t="s">
        <v>422</v>
      </c>
      <c r="D1179" s="35" t="s">
        <v>107</v>
      </c>
      <c r="E1179" s="35" t="s">
        <v>107</v>
      </c>
      <c r="F1179" s="35">
        <v>1</v>
      </c>
      <c r="G1179" s="35">
        <v>1.4</v>
      </c>
      <c r="H1179" s="35">
        <v>1.3</v>
      </c>
    </row>
    <row r="1180" spans="1:15" ht="15" customHeight="1">
      <c r="A1180" s="34" t="s">
        <v>40</v>
      </c>
      <c r="B1180" s="34" t="s">
        <v>4725</v>
      </c>
      <c r="C1180" s="34" t="s">
        <v>457</v>
      </c>
      <c r="D1180" s="35" t="s">
        <v>107</v>
      </c>
      <c r="E1180" s="35" t="s">
        <v>107</v>
      </c>
      <c r="F1180" s="35">
        <v>1</v>
      </c>
      <c r="G1180" s="35">
        <v>1.1000000000000001</v>
      </c>
      <c r="H1180" s="35">
        <v>1.1000000000000001</v>
      </c>
      <c r="L1180" s="34" t="s">
        <v>3081</v>
      </c>
      <c r="O1180" s="34" t="s">
        <v>3060</v>
      </c>
    </row>
    <row r="1181" spans="1:15" ht="15" customHeight="1">
      <c r="A1181" s="34" t="s">
        <v>40</v>
      </c>
      <c r="B1181" s="34" t="s">
        <v>4726</v>
      </c>
      <c r="C1181" s="34" t="s">
        <v>468</v>
      </c>
      <c r="D1181" s="35" t="s">
        <v>107</v>
      </c>
      <c r="E1181" s="35" t="s">
        <v>107</v>
      </c>
      <c r="F1181" s="35">
        <v>1.4</v>
      </c>
      <c r="G1181" s="35">
        <v>1.5</v>
      </c>
      <c r="H1181" s="35">
        <v>1.5</v>
      </c>
    </row>
    <row r="1182" spans="1:15" ht="15" customHeight="1">
      <c r="A1182" s="34" t="s">
        <v>40</v>
      </c>
      <c r="B1182" s="34" t="s">
        <v>4727</v>
      </c>
      <c r="C1182" s="34" t="s">
        <v>384</v>
      </c>
      <c r="D1182" s="35" t="s">
        <v>107</v>
      </c>
      <c r="E1182" s="35" t="s">
        <v>107</v>
      </c>
      <c r="F1182" s="35">
        <v>1.5</v>
      </c>
      <c r="G1182" s="47" t="s">
        <v>2988</v>
      </c>
      <c r="H1182" s="47" t="s">
        <v>2989</v>
      </c>
      <c r="I1182" s="47"/>
      <c r="J1182" s="47"/>
    </row>
    <row r="1183" spans="1:15" ht="15" customHeight="1">
      <c r="A1183" s="34" t="s">
        <v>40</v>
      </c>
      <c r="B1183" s="34" t="s">
        <v>4728</v>
      </c>
      <c r="C1183" s="34" t="s">
        <v>505</v>
      </c>
      <c r="D1183" s="35" t="s">
        <v>107</v>
      </c>
      <c r="E1183" s="35" t="s">
        <v>107</v>
      </c>
      <c r="F1183" s="35">
        <v>1.4</v>
      </c>
      <c r="G1183" s="35">
        <v>1.8</v>
      </c>
      <c r="H1183" s="35">
        <v>1.9</v>
      </c>
      <c r="K1183" s="36" t="s">
        <v>889</v>
      </c>
      <c r="M1183" s="34" t="s">
        <v>889</v>
      </c>
    </row>
    <row r="1184" spans="1:15" ht="15" customHeight="1">
      <c r="A1184" s="34" t="s">
        <v>40</v>
      </c>
      <c r="B1184" s="34" t="s">
        <v>4729</v>
      </c>
      <c r="C1184" s="34" t="s">
        <v>384</v>
      </c>
      <c r="D1184" s="35" t="s">
        <v>107</v>
      </c>
      <c r="E1184" s="35" t="s">
        <v>107</v>
      </c>
      <c r="F1184" s="35">
        <v>1.4</v>
      </c>
      <c r="G1184" s="35">
        <v>1.8</v>
      </c>
      <c r="H1184" s="35">
        <v>2</v>
      </c>
    </row>
    <row r="1185" spans="1:15" ht="15" customHeight="1">
      <c r="A1185" s="34" t="s">
        <v>40</v>
      </c>
      <c r="B1185" s="34" t="s">
        <v>4730</v>
      </c>
      <c r="C1185" s="34" t="s">
        <v>421</v>
      </c>
      <c r="D1185" s="35" t="s">
        <v>107</v>
      </c>
      <c r="E1185" s="35" t="s">
        <v>107</v>
      </c>
      <c r="F1185" s="35">
        <v>1.3</v>
      </c>
      <c r="G1185" s="35" t="s">
        <v>2997</v>
      </c>
      <c r="H1185" s="35" t="s">
        <v>2997</v>
      </c>
      <c r="L1185" s="36" t="s">
        <v>3830</v>
      </c>
      <c r="M1185" s="34" t="s">
        <v>889</v>
      </c>
    </row>
    <row r="1186" spans="1:15" ht="15" customHeight="1">
      <c r="A1186" s="34" t="s">
        <v>40</v>
      </c>
      <c r="B1186" s="34" t="s">
        <v>4731</v>
      </c>
      <c r="C1186" s="34" t="s">
        <v>389</v>
      </c>
      <c r="D1186" s="35" t="s">
        <v>107</v>
      </c>
      <c r="E1186" s="35" t="s">
        <v>107</v>
      </c>
      <c r="F1186" s="35">
        <v>1.2</v>
      </c>
      <c r="G1186" s="35">
        <v>1.3</v>
      </c>
      <c r="H1186" s="35" t="s">
        <v>2997</v>
      </c>
      <c r="K1186" s="36" t="s">
        <v>2126</v>
      </c>
      <c r="M1186" s="34" t="s">
        <v>2126</v>
      </c>
    </row>
    <row r="1187" spans="1:15" ht="15" customHeight="1">
      <c r="A1187" s="34" t="s">
        <v>40</v>
      </c>
      <c r="B1187" s="34" t="s">
        <v>4732</v>
      </c>
      <c r="C1187" s="34" t="s">
        <v>422</v>
      </c>
      <c r="D1187" s="35" t="s">
        <v>107</v>
      </c>
      <c r="E1187" s="35" t="s">
        <v>107</v>
      </c>
      <c r="F1187" s="35">
        <v>1.1000000000000001</v>
      </c>
      <c r="G1187" s="35">
        <v>1.4</v>
      </c>
      <c r="H1187" s="35">
        <v>1.5</v>
      </c>
    </row>
    <row r="1188" spans="1:15" ht="15" customHeight="1">
      <c r="A1188" s="34" t="s">
        <v>40</v>
      </c>
      <c r="B1188" s="34" t="s">
        <v>4733</v>
      </c>
      <c r="C1188" s="34" t="s">
        <v>457</v>
      </c>
      <c r="D1188" s="35" t="s">
        <v>107</v>
      </c>
      <c r="E1188" s="35" t="s">
        <v>107</v>
      </c>
      <c r="F1188" s="35">
        <v>1</v>
      </c>
      <c r="G1188" s="35">
        <v>1.2</v>
      </c>
      <c r="H1188" s="35">
        <v>1.3</v>
      </c>
      <c r="K1188" s="36" t="s">
        <v>465</v>
      </c>
      <c r="M1188" s="34" t="s">
        <v>2981</v>
      </c>
    </row>
    <row r="1189" spans="1:15" ht="15" customHeight="1">
      <c r="A1189" s="34" t="s">
        <v>40</v>
      </c>
      <c r="B1189" s="34" t="s">
        <v>4734</v>
      </c>
      <c r="C1189" s="34" t="s">
        <v>538</v>
      </c>
      <c r="D1189" s="35" t="s">
        <v>107</v>
      </c>
      <c r="E1189" s="35" t="s">
        <v>107</v>
      </c>
      <c r="F1189" s="35">
        <v>2.4</v>
      </c>
      <c r="G1189" s="35">
        <v>2.5</v>
      </c>
      <c r="H1189" s="35" t="s">
        <v>107</v>
      </c>
      <c r="J1189" s="35" t="s">
        <v>4735</v>
      </c>
    </row>
    <row r="1190" spans="1:15" ht="15" customHeight="1">
      <c r="A1190" s="34" t="s">
        <v>40</v>
      </c>
      <c r="B1190" s="34" t="s">
        <v>4736</v>
      </c>
      <c r="C1190" s="34" t="s">
        <v>540</v>
      </c>
      <c r="D1190" s="35" t="s">
        <v>107</v>
      </c>
      <c r="E1190" s="35">
        <v>1.9</v>
      </c>
      <c r="F1190" s="35">
        <v>3.7</v>
      </c>
      <c r="G1190" s="35">
        <v>4.3</v>
      </c>
      <c r="H1190" s="35" t="s">
        <v>2997</v>
      </c>
      <c r="L1190" s="37" t="s">
        <v>4737</v>
      </c>
    </row>
    <row r="1191" spans="1:15" ht="15" customHeight="1">
      <c r="A1191" s="34" t="s">
        <v>40</v>
      </c>
      <c r="B1191" s="34" t="s">
        <v>4738</v>
      </c>
      <c r="C1191" s="34" t="s">
        <v>435</v>
      </c>
      <c r="D1191" s="35" t="s">
        <v>107</v>
      </c>
      <c r="E1191" s="35" t="s">
        <v>107</v>
      </c>
      <c r="F1191" s="35">
        <v>1.2</v>
      </c>
      <c r="G1191" s="35">
        <v>1.7</v>
      </c>
      <c r="H1191" s="35">
        <v>1.8</v>
      </c>
      <c r="I1191" s="35" t="s">
        <v>465</v>
      </c>
      <c r="K1191" s="36" t="s">
        <v>465</v>
      </c>
    </row>
    <row r="1192" spans="1:15" ht="15" customHeight="1">
      <c r="A1192" s="34" t="s">
        <v>40</v>
      </c>
      <c r="B1192" s="34" t="s">
        <v>4739</v>
      </c>
      <c r="C1192" s="34" t="s">
        <v>435</v>
      </c>
      <c r="D1192" s="35" t="s">
        <v>107</v>
      </c>
      <c r="E1192" s="35" t="s">
        <v>107</v>
      </c>
      <c r="F1192" s="35">
        <v>1.4</v>
      </c>
      <c r="G1192" s="35">
        <v>1.3</v>
      </c>
      <c r="H1192" s="35">
        <v>1.2</v>
      </c>
      <c r="I1192" s="52" t="s">
        <v>520</v>
      </c>
      <c r="K1192" s="36" t="s">
        <v>520</v>
      </c>
    </row>
    <row r="1193" spans="1:15" ht="15" customHeight="1">
      <c r="A1193" s="34" t="s">
        <v>40</v>
      </c>
      <c r="B1193" s="34" t="s">
        <v>4740</v>
      </c>
      <c r="C1193" s="34" t="s">
        <v>457</v>
      </c>
      <c r="D1193" s="35" t="s">
        <v>107</v>
      </c>
      <c r="E1193" s="35" t="s">
        <v>107</v>
      </c>
      <c r="F1193" s="35">
        <v>1.5</v>
      </c>
      <c r="G1193" s="35">
        <v>1.9</v>
      </c>
      <c r="H1193" s="35">
        <v>1.9</v>
      </c>
    </row>
    <row r="1194" spans="1:15" ht="15" customHeight="1">
      <c r="A1194" s="34" t="s">
        <v>40</v>
      </c>
      <c r="B1194" s="34" t="s">
        <v>4741</v>
      </c>
      <c r="C1194" s="34" t="s">
        <v>457</v>
      </c>
      <c r="D1194" s="35" t="s">
        <v>107</v>
      </c>
      <c r="E1194" s="35" t="s">
        <v>107</v>
      </c>
      <c r="F1194" s="35">
        <v>1.3</v>
      </c>
      <c r="G1194" s="35">
        <v>1.4</v>
      </c>
      <c r="H1194" s="35" t="s">
        <v>2997</v>
      </c>
      <c r="K1194" s="36" t="s">
        <v>889</v>
      </c>
      <c r="L1194" s="36" t="s">
        <v>4742</v>
      </c>
      <c r="M1194" s="34" t="s">
        <v>889</v>
      </c>
      <c r="O1194" s="34" t="s">
        <v>4743</v>
      </c>
    </row>
    <row r="1195" spans="1:15" ht="15" customHeight="1">
      <c r="A1195" s="34" t="s">
        <v>40</v>
      </c>
      <c r="B1195" s="34" t="s">
        <v>4744</v>
      </c>
      <c r="C1195" s="34" t="s">
        <v>439</v>
      </c>
      <c r="D1195" s="35" t="s">
        <v>107</v>
      </c>
      <c r="E1195" s="35" t="s">
        <v>107</v>
      </c>
      <c r="F1195" s="35">
        <v>1.5</v>
      </c>
      <c r="G1195" s="35">
        <v>2.1</v>
      </c>
      <c r="H1195" s="35">
        <v>2.1</v>
      </c>
      <c r="I1195" s="35" t="s">
        <v>2126</v>
      </c>
      <c r="M1195" s="34" t="s">
        <v>2126</v>
      </c>
    </row>
    <row r="1196" spans="1:15" ht="15" customHeight="1">
      <c r="A1196" s="34" t="s">
        <v>40</v>
      </c>
      <c r="B1196" s="34" t="s">
        <v>4745</v>
      </c>
      <c r="C1196" s="34" t="s">
        <v>435</v>
      </c>
      <c r="D1196" s="35" t="s">
        <v>107</v>
      </c>
      <c r="E1196" s="35" t="s">
        <v>107</v>
      </c>
      <c r="F1196" s="35">
        <v>1.1000000000000001</v>
      </c>
      <c r="G1196" s="35">
        <v>1.8</v>
      </c>
      <c r="H1196" s="35">
        <v>1.9</v>
      </c>
    </row>
    <row r="1197" spans="1:15" ht="15" customHeight="1">
      <c r="A1197" s="34" t="s">
        <v>40</v>
      </c>
      <c r="B1197" s="34" t="s">
        <v>4746</v>
      </c>
      <c r="C1197" s="34" t="s">
        <v>546</v>
      </c>
      <c r="D1197" s="35" t="s">
        <v>107</v>
      </c>
      <c r="E1197" s="35" t="s">
        <v>107</v>
      </c>
      <c r="F1197" s="35">
        <v>1.1000000000000001</v>
      </c>
      <c r="G1197" s="35">
        <v>1</v>
      </c>
      <c r="H1197" s="35">
        <v>1.1000000000000001</v>
      </c>
    </row>
    <row r="1198" spans="1:15" ht="15" customHeight="1">
      <c r="A1198" s="34" t="s">
        <v>40</v>
      </c>
      <c r="B1198" s="34" t="s">
        <v>4747</v>
      </c>
      <c r="C1198" s="34" t="s">
        <v>546</v>
      </c>
      <c r="D1198" s="35" t="s">
        <v>107</v>
      </c>
      <c r="E1198" s="35" t="s">
        <v>107</v>
      </c>
      <c r="F1198" s="35">
        <v>1.1000000000000001</v>
      </c>
      <c r="G1198" s="35">
        <v>1.2</v>
      </c>
      <c r="H1198" s="35">
        <v>1.1000000000000001</v>
      </c>
    </row>
    <row r="1199" spans="1:15" ht="15" customHeight="1">
      <c r="A1199" s="34" t="s">
        <v>40</v>
      </c>
      <c r="B1199" s="34" t="s">
        <v>4748</v>
      </c>
      <c r="C1199" s="34" t="s">
        <v>546</v>
      </c>
      <c r="D1199" s="35" t="s">
        <v>107</v>
      </c>
      <c r="E1199" s="35" t="s">
        <v>107</v>
      </c>
      <c r="F1199" s="35">
        <v>1.1000000000000001</v>
      </c>
      <c r="G1199" s="35">
        <v>1</v>
      </c>
      <c r="H1199" s="35">
        <v>1.1000000000000001</v>
      </c>
    </row>
    <row r="1200" spans="1:15" ht="15" customHeight="1">
      <c r="A1200" s="34" t="s">
        <v>40</v>
      </c>
      <c r="B1200" s="34" t="s">
        <v>4749</v>
      </c>
      <c r="C1200" s="34" t="s">
        <v>389</v>
      </c>
      <c r="D1200" s="35" t="s">
        <v>107</v>
      </c>
      <c r="E1200" s="35" t="s">
        <v>107</v>
      </c>
      <c r="F1200" s="35">
        <v>2</v>
      </c>
      <c r="G1200" s="35">
        <v>2.6</v>
      </c>
      <c r="H1200" s="35">
        <v>2.8</v>
      </c>
      <c r="I1200" s="35" t="s">
        <v>423</v>
      </c>
      <c r="K1200" s="36" t="s">
        <v>423</v>
      </c>
    </row>
    <row r="1201" spans="1:15" ht="15" customHeight="1">
      <c r="A1201" s="34" t="s">
        <v>40</v>
      </c>
      <c r="B1201" s="34" t="s">
        <v>4750</v>
      </c>
      <c r="C1201" s="34" t="s">
        <v>546</v>
      </c>
      <c r="D1201" s="35" t="s">
        <v>107</v>
      </c>
      <c r="E1201" s="35" t="s">
        <v>107</v>
      </c>
      <c r="F1201" s="35">
        <v>1.2</v>
      </c>
      <c r="G1201" s="35">
        <v>1.3</v>
      </c>
      <c r="H1201" s="35">
        <v>1.3</v>
      </c>
    </row>
    <row r="1202" spans="1:15" ht="15" customHeight="1">
      <c r="A1202" s="34" t="s">
        <v>40</v>
      </c>
      <c r="B1202" s="34" t="s">
        <v>4751</v>
      </c>
      <c r="C1202" s="34" t="s">
        <v>468</v>
      </c>
      <c r="D1202" s="35" t="s">
        <v>107</v>
      </c>
      <c r="E1202" s="35" t="s">
        <v>107</v>
      </c>
      <c r="F1202" s="35" t="s">
        <v>107</v>
      </c>
      <c r="G1202" s="35">
        <v>1</v>
      </c>
      <c r="H1202" s="35" t="s">
        <v>2989</v>
      </c>
      <c r="K1202" s="36" t="s">
        <v>889</v>
      </c>
    </row>
    <row r="1203" spans="1:15" ht="15" customHeight="1">
      <c r="A1203" s="34" t="s">
        <v>40</v>
      </c>
      <c r="B1203" s="34" t="s">
        <v>4752</v>
      </c>
      <c r="C1203" s="34" t="s">
        <v>384</v>
      </c>
      <c r="D1203" s="35" t="s">
        <v>107</v>
      </c>
      <c r="E1203" s="35" t="s">
        <v>107</v>
      </c>
      <c r="F1203" s="35" t="s">
        <v>107</v>
      </c>
      <c r="G1203" s="35">
        <v>1.2</v>
      </c>
      <c r="H1203" s="35" t="s">
        <v>2997</v>
      </c>
    </row>
    <row r="1204" spans="1:15" ht="15" customHeight="1">
      <c r="A1204" s="34" t="s">
        <v>40</v>
      </c>
      <c r="B1204" s="34" t="s">
        <v>4753</v>
      </c>
      <c r="C1204" s="34" t="s">
        <v>439</v>
      </c>
      <c r="D1204" s="35" t="s">
        <v>107</v>
      </c>
      <c r="E1204" s="35" t="s">
        <v>107</v>
      </c>
      <c r="F1204" s="35" t="s">
        <v>107</v>
      </c>
      <c r="G1204" s="35">
        <v>1</v>
      </c>
      <c r="H1204" s="35">
        <v>1.1000000000000001</v>
      </c>
    </row>
    <row r="1205" spans="1:15" ht="15" hidden="1" customHeight="1">
      <c r="A1205" s="34" t="s">
        <v>63</v>
      </c>
      <c r="B1205" s="34" t="s">
        <v>4754</v>
      </c>
      <c r="C1205" s="34" t="s">
        <v>1256</v>
      </c>
      <c r="D1205" s="35">
        <v>3.8</v>
      </c>
      <c r="E1205" s="35">
        <v>5.4</v>
      </c>
      <c r="F1205" s="35">
        <v>5.6</v>
      </c>
      <c r="G1205" s="35">
        <v>5.7</v>
      </c>
      <c r="H1205" s="35">
        <v>6</v>
      </c>
      <c r="L1205" s="34" t="s">
        <v>4755</v>
      </c>
      <c r="O1205" s="34" t="s">
        <v>4756</v>
      </c>
    </row>
    <row r="1206" spans="1:15" ht="15" hidden="1" customHeight="1">
      <c r="A1206" s="34" t="s">
        <v>63</v>
      </c>
      <c r="B1206" s="34" t="s">
        <v>4757</v>
      </c>
      <c r="C1206" s="34" t="s">
        <v>1256</v>
      </c>
      <c r="D1206" s="38">
        <v>2.6</v>
      </c>
      <c r="E1206" s="35" t="s">
        <v>107</v>
      </c>
      <c r="F1206" s="35" t="s">
        <v>107</v>
      </c>
      <c r="G1206" s="35" t="s">
        <v>107</v>
      </c>
      <c r="H1206" s="35" t="s">
        <v>107</v>
      </c>
    </row>
    <row r="1207" spans="1:15" ht="15" hidden="1" customHeight="1">
      <c r="A1207" s="34" t="s">
        <v>63</v>
      </c>
      <c r="B1207" s="34" t="s">
        <v>4758</v>
      </c>
      <c r="C1207" s="34" t="s">
        <v>1256</v>
      </c>
      <c r="D1207" s="35">
        <v>2.4</v>
      </c>
      <c r="E1207" s="35">
        <v>2.2999999999999998</v>
      </c>
      <c r="F1207" s="35">
        <v>2.2999999999999998</v>
      </c>
      <c r="G1207" s="35">
        <v>2.4</v>
      </c>
      <c r="H1207" s="35">
        <v>2.4</v>
      </c>
      <c r="K1207" s="36" t="s">
        <v>465</v>
      </c>
      <c r="M1207" s="34" t="s">
        <v>465</v>
      </c>
    </row>
    <row r="1208" spans="1:15" ht="15" hidden="1" customHeight="1">
      <c r="A1208" s="34" t="s">
        <v>63</v>
      </c>
      <c r="B1208" s="34" t="s">
        <v>4759</v>
      </c>
      <c r="C1208" s="34" t="s">
        <v>1256</v>
      </c>
      <c r="D1208" s="38">
        <v>2</v>
      </c>
      <c r="E1208" s="38">
        <v>2</v>
      </c>
      <c r="F1208" s="35">
        <v>2</v>
      </c>
      <c r="G1208" s="35">
        <v>2</v>
      </c>
      <c r="H1208" s="35">
        <v>2.1</v>
      </c>
    </row>
    <row r="1209" spans="1:15" ht="15" hidden="1" customHeight="1">
      <c r="A1209" s="34" t="s">
        <v>63</v>
      </c>
      <c r="B1209" s="34" t="s">
        <v>4760</v>
      </c>
      <c r="C1209" s="34" t="s">
        <v>1256</v>
      </c>
      <c r="D1209" s="35" t="s">
        <v>107</v>
      </c>
      <c r="E1209" s="35">
        <v>1</v>
      </c>
      <c r="F1209" s="35">
        <v>0.9</v>
      </c>
      <c r="G1209" s="35">
        <v>0.9</v>
      </c>
      <c r="J1209" s="35" t="s">
        <v>4761</v>
      </c>
      <c r="L1209" s="34" t="s">
        <v>4238</v>
      </c>
      <c r="O1209" s="34" t="s">
        <v>3060</v>
      </c>
    </row>
    <row r="1210" spans="1:15" ht="15" hidden="1" customHeight="1">
      <c r="A1210" s="34" t="s">
        <v>63</v>
      </c>
      <c r="B1210" s="34" t="s">
        <v>4762</v>
      </c>
      <c r="C1210" s="34" t="s">
        <v>1256</v>
      </c>
      <c r="D1210" s="35">
        <v>5.6</v>
      </c>
      <c r="E1210" s="35">
        <v>5.6</v>
      </c>
      <c r="F1210" s="35">
        <v>6.1</v>
      </c>
      <c r="G1210" s="35">
        <v>5.7</v>
      </c>
      <c r="H1210" s="35">
        <v>6</v>
      </c>
      <c r="I1210" s="35" t="s">
        <v>4763</v>
      </c>
      <c r="L1210" s="34" t="s">
        <v>4238</v>
      </c>
      <c r="M1210" t="s">
        <v>1173</v>
      </c>
      <c r="O1210" s="34" t="s">
        <v>4764</v>
      </c>
    </row>
    <row r="1211" spans="1:15" ht="15" hidden="1" customHeight="1">
      <c r="A1211" s="34" t="s">
        <v>63</v>
      </c>
      <c r="B1211" s="34" t="s">
        <v>4765</v>
      </c>
      <c r="C1211" s="34" t="s">
        <v>1256</v>
      </c>
      <c r="D1211" s="35" t="s">
        <v>107</v>
      </c>
      <c r="E1211" s="35" t="s">
        <v>107</v>
      </c>
      <c r="F1211" s="35" t="s">
        <v>107</v>
      </c>
      <c r="G1211" s="35">
        <v>1.9</v>
      </c>
      <c r="H1211" s="35">
        <v>2.2000000000000002</v>
      </c>
      <c r="I1211" s="35" t="s">
        <v>1173</v>
      </c>
    </row>
    <row r="1212" spans="1:15" ht="15" hidden="1" customHeight="1">
      <c r="A1212" s="34" t="s">
        <v>63</v>
      </c>
      <c r="B1212" s="34" t="s">
        <v>4766</v>
      </c>
      <c r="C1212" s="34" t="s">
        <v>1256</v>
      </c>
      <c r="D1212" s="35" t="s">
        <v>107</v>
      </c>
      <c r="E1212" s="35" t="s">
        <v>107</v>
      </c>
      <c r="F1212" s="35" t="s">
        <v>107</v>
      </c>
      <c r="G1212" s="35">
        <v>1.3</v>
      </c>
      <c r="H1212" s="35">
        <v>1.5</v>
      </c>
    </row>
    <row r="1213" spans="1:15" ht="15" hidden="1" customHeight="1">
      <c r="A1213" s="34" t="s">
        <v>63</v>
      </c>
      <c r="B1213" s="34" t="s">
        <v>4767</v>
      </c>
      <c r="C1213" s="34" t="s">
        <v>439</v>
      </c>
      <c r="D1213" s="35">
        <v>5.7</v>
      </c>
      <c r="E1213" s="35">
        <v>5.6</v>
      </c>
      <c r="F1213" s="35">
        <v>5.7</v>
      </c>
      <c r="G1213" s="35" t="s">
        <v>2997</v>
      </c>
      <c r="H1213" s="35" t="s">
        <v>2997</v>
      </c>
      <c r="L1213" s="34" t="s">
        <v>4768</v>
      </c>
      <c r="O1213" s="34" t="s">
        <v>4238</v>
      </c>
    </row>
    <row r="1214" spans="1:15" ht="15" hidden="1" customHeight="1">
      <c r="A1214" s="34" t="s">
        <v>63</v>
      </c>
      <c r="B1214" s="34" t="s">
        <v>4769</v>
      </c>
      <c r="C1214" s="34" t="s">
        <v>439</v>
      </c>
      <c r="D1214" s="35" t="s">
        <v>107</v>
      </c>
      <c r="E1214" s="35">
        <v>1.2</v>
      </c>
      <c r="F1214" s="35" t="s">
        <v>3039</v>
      </c>
      <c r="G1214" s="35" t="s">
        <v>107</v>
      </c>
      <c r="H1214" s="35">
        <v>5</v>
      </c>
      <c r="O1214" s="34" t="s">
        <v>4770</v>
      </c>
    </row>
    <row r="1215" spans="1:15" ht="15" hidden="1" customHeight="1">
      <c r="A1215" s="34" t="s">
        <v>63</v>
      </c>
      <c r="B1215" s="34" t="s">
        <v>4771</v>
      </c>
      <c r="C1215" s="34" t="s">
        <v>439</v>
      </c>
      <c r="D1215" s="35" t="s">
        <v>107</v>
      </c>
      <c r="E1215" s="35">
        <v>1.5</v>
      </c>
      <c r="F1215" s="35">
        <v>2.6</v>
      </c>
      <c r="G1215" s="35">
        <v>3.3</v>
      </c>
      <c r="H1215" s="35">
        <v>3.7</v>
      </c>
    </row>
    <row r="1216" spans="1:15" ht="15" hidden="1" customHeight="1">
      <c r="A1216" s="34" t="s">
        <v>63</v>
      </c>
      <c r="B1216" s="34" t="s">
        <v>4772</v>
      </c>
      <c r="C1216" s="34" t="s">
        <v>439</v>
      </c>
      <c r="D1216" s="35" t="s">
        <v>107</v>
      </c>
      <c r="E1216" s="35">
        <v>1.5</v>
      </c>
      <c r="F1216" s="35">
        <v>3</v>
      </c>
      <c r="G1216" s="35">
        <v>5.7</v>
      </c>
      <c r="H1216" s="35">
        <v>5.2</v>
      </c>
    </row>
    <row r="1217" spans="1:15" ht="15" hidden="1" customHeight="1">
      <c r="A1217" s="34" t="s">
        <v>63</v>
      </c>
      <c r="B1217" s="34" t="s">
        <v>4773</v>
      </c>
      <c r="C1217" s="34" t="s">
        <v>439</v>
      </c>
      <c r="D1217" s="35" t="s">
        <v>107</v>
      </c>
      <c r="E1217" s="35">
        <v>1</v>
      </c>
      <c r="F1217" s="35">
        <v>1.2</v>
      </c>
      <c r="G1217" s="35">
        <v>1.3</v>
      </c>
      <c r="H1217" s="35" t="s">
        <v>2997</v>
      </c>
      <c r="J1217" s="35" t="s">
        <v>3886</v>
      </c>
    </row>
    <row r="1218" spans="1:15" ht="15" hidden="1" customHeight="1">
      <c r="A1218" s="34" t="s">
        <v>63</v>
      </c>
      <c r="B1218" s="34" t="s">
        <v>4774</v>
      </c>
      <c r="C1218" s="34" t="s">
        <v>439</v>
      </c>
      <c r="D1218" s="35" t="s">
        <v>107</v>
      </c>
      <c r="E1218" s="35">
        <v>1.4</v>
      </c>
      <c r="F1218" s="35">
        <v>2.9</v>
      </c>
      <c r="G1218" s="35">
        <v>3.7</v>
      </c>
      <c r="H1218" s="35">
        <v>3.7</v>
      </c>
    </row>
    <row r="1219" spans="1:15" ht="15" hidden="1" customHeight="1">
      <c r="A1219" s="34" t="s">
        <v>63</v>
      </c>
      <c r="B1219" s="34" t="s">
        <v>4775</v>
      </c>
      <c r="C1219" s="34" t="s">
        <v>386</v>
      </c>
      <c r="D1219" s="35">
        <v>5.8</v>
      </c>
      <c r="E1219" s="35">
        <v>5.2</v>
      </c>
      <c r="F1219" s="35">
        <v>5.5</v>
      </c>
      <c r="G1219" s="35">
        <v>1.8</v>
      </c>
      <c r="H1219" s="35">
        <v>1.8</v>
      </c>
      <c r="J1219" s="35" t="s">
        <v>4776</v>
      </c>
      <c r="L1219" s="34" t="s">
        <v>4777</v>
      </c>
      <c r="M1219" t="s">
        <v>1173</v>
      </c>
      <c r="O1219" s="34" t="s">
        <v>4778</v>
      </c>
    </row>
    <row r="1220" spans="1:15" ht="15" hidden="1" customHeight="1">
      <c r="A1220" s="34" t="s">
        <v>63</v>
      </c>
      <c r="B1220" s="34" t="s">
        <v>4779</v>
      </c>
      <c r="C1220" s="34" t="s">
        <v>386</v>
      </c>
      <c r="D1220" s="35" t="s">
        <v>107</v>
      </c>
      <c r="E1220" s="35" t="s">
        <v>107</v>
      </c>
      <c r="F1220" s="35">
        <v>1.4</v>
      </c>
      <c r="G1220" s="35">
        <v>1.7</v>
      </c>
      <c r="H1220" s="35">
        <v>1.8</v>
      </c>
    </row>
    <row r="1221" spans="1:15" ht="15" hidden="1" customHeight="1">
      <c r="A1221" s="34" t="s">
        <v>63</v>
      </c>
      <c r="B1221" s="34" t="s">
        <v>4780</v>
      </c>
      <c r="C1221" s="34" t="s">
        <v>386</v>
      </c>
      <c r="D1221" s="35" t="s">
        <v>107</v>
      </c>
      <c r="E1221" s="35" t="s">
        <v>107</v>
      </c>
      <c r="F1221" s="35">
        <v>1</v>
      </c>
      <c r="G1221" s="35">
        <v>0.9</v>
      </c>
      <c r="H1221" s="35">
        <v>1</v>
      </c>
    </row>
    <row r="1222" spans="1:15" ht="15" hidden="1" customHeight="1">
      <c r="A1222" s="34" t="s">
        <v>63</v>
      </c>
      <c r="B1222" s="34" t="s">
        <v>4781</v>
      </c>
      <c r="C1222" s="34" t="s">
        <v>386</v>
      </c>
      <c r="D1222" s="35" t="s">
        <v>107</v>
      </c>
      <c r="E1222" s="35" t="s">
        <v>107</v>
      </c>
      <c r="F1222" s="35">
        <v>1.4</v>
      </c>
      <c r="G1222" s="35">
        <v>1.7</v>
      </c>
      <c r="H1222" s="35">
        <v>2</v>
      </c>
      <c r="I1222" s="35" t="s">
        <v>423</v>
      </c>
      <c r="K1222" t="s">
        <v>413</v>
      </c>
    </row>
    <row r="1223" spans="1:15" ht="15" hidden="1" customHeight="1">
      <c r="A1223" s="34" t="s">
        <v>63</v>
      </c>
      <c r="B1223" s="34" t="s">
        <v>4782</v>
      </c>
      <c r="C1223" s="34" t="s">
        <v>386</v>
      </c>
      <c r="D1223" s="35" t="s">
        <v>107</v>
      </c>
      <c r="E1223" s="35" t="s">
        <v>107</v>
      </c>
      <c r="F1223" s="35">
        <v>1.1000000000000001</v>
      </c>
      <c r="G1223" s="35">
        <v>1.2</v>
      </c>
      <c r="H1223" s="35">
        <v>1.2</v>
      </c>
      <c r="I1223" s="35" t="s">
        <v>415</v>
      </c>
      <c r="K1223" t="s">
        <v>413</v>
      </c>
    </row>
    <row r="1224" spans="1:15" ht="15" hidden="1" customHeight="1">
      <c r="A1224" s="34" t="s">
        <v>63</v>
      </c>
      <c r="B1224" s="34" t="s">
        <v>4783</v>
      </c>
      <c r="C1224" s="34" t="s">
        <v>386</v>
      </c>
      <c r="D1224" s="35" t="s">
        <v>107</v>
      </c>
      <c r="E1224" s="35" t="s">
        <v>107</v>
      </c>
      <c r="F1224" s="35">
        <v>1.4</v>
      </c>
      <c r="G1224" s="35">
        <v>1.7</v>
      </c>
      <c r="H1224" s="35">
        <v>1.8</v>
      </c>
    </row>
    <row r="1225" spans="1:15" ht="15" hidden="1" customHeight="1">
      <c r="A1225" s="34" t="s">
        <v>63</v>
      </c>
      <c r="B1225" s="34" t="s">
        <v>4784</v>
      </c>
      <c r="C1225" s="34" t="s">
        <v>386</v>
      </c>
      <c r="D1225" s="35" t="s">
        <v>107</v>
      </c>
      <c r="E1225" s="35" t="s">
        <v>107</v>
      </c>
      <c r="F1225" s="35">
        <v>1.7</v>
      </c>
      <c r="G1225" s="35">
        <v>2.5</v>
      </c>
      <c r="H1225" s="35">
        <v>2.9</v>
      </c>
    </row>
    <row r="1226" spans="1:15" ht="15" hidden="1" customHeight="1">
      <c r="A1226" s="34" t="s">
        <v>63</v>
      </c>
      <c r="B1226" s="34" t="s">
        <v>4785</v>
      </c>
      <c r="C1226" s="34" t="s">
        <v>386</v>
      </c>
      <c r="D1226" s="35" t="s">
        <v>107</v>
      </c>
      <c r="E1226" s="35" t="s">
        <v>107</v>
      </c>
      <c r="F1226" s="35">
        <v>1.9</v>
      </c>
      <c r="G1226" s="35">
        <v>2.2000000000000002</v>
      </c>
      <c r="H1226" s="35">
        <v>2.7</v>
      </c>
    </row>
    <row r="1227" spans="1:15" ht="15" hidden="1" customHeight="1">
      <c r="A1227" s="34" t="s">
        <v>63</v>
      </c>
      <c r="B1227" s="34" t="s">
        <v>4786</v>
      </c>
      <c r="C1227" s="34" t="s">
        <v>386</v>
      </c>
      <c r="D1227" s="35" t="s">
        <v>107</v>
      </c>
      <c r="E1227" s="35" t="s">
        <v>107</v>
      </c>
      <c r="F1227" s="35" t="s">
        <v>107</v>
      </c>
      <c r="G1227" s="35">
        <v>2.8</v>
      </c>
      <c r="H1227" s="35">
        <v>2.4</v>
      </c>
      <c r="I1227" s="35" t="s">
        <v>4787</v>
      </c>
    </row>
    <row r="1228" spans="1:15" ht="15" hidden="1" customHeight="1">
      <c r="A1228" s="34" t="s">
        <v>63</v>
      </c>
      <c r="B1228" s="34" t="s">
        <v>4788</v>
      </c>
      <c r="C1228" s="34" t="s">
        <v>4789</v>
      </c>
      <c r="D1228" s="35">
        <v>2.8</v>
      </c>
      <c r="E1228" s="35">
        <v>3.4</v>
      </c>
      <c r="F1228" s="35">
        <v>4.4000000000000004</v>
      </c>
      <c r="G1228" s="35">
        <v>6</v>
      </c>
      <c r="H1228" s="35">
        <v>5.7</v>
      </c>
      <c r="K1228" s="36" t="s">
        <v>1298</v>
      </c>
      <c r="M1228" s="34" t="s">
        <v>1298</v>
      </c>
    </row>
    <row r="1229" spans="1:15" ht="15" hidden="1" customHeight="1">
      <c r="A1229" s="34" t="s">
        <v>63</v>
      </c>
      <c r="B1229" s="34" t="s">
        <v>4790</v>
      </c>
      <c r="C1229" s="34" t="s">
        <v>887</v>
      </c>
      <c r="D1229" s="35">
        <v>1.2</v>
      </c>
      <c r="E1229" s="35">
        <v>1.2</v>
      </c>
      <c r="F1229" s="35">
        <v>1.3</v>
      </c>
      <c r="G1229" s="35">
        <v>1.3</v>
      </c>
      <c r="H1229" s="35">
        <v>1.4</v>
      </c>
      <c r="N1229" s="34" t="s">
        <v>1298</v>
      </c>
    </row>
    <row r="1230" spans="1:15" ht="15" hidden="1" customHeight="1">
      <c r="A1230" s="34" t="s">
        <v>63</v>
      </c>
      <c r="B1230" s="34" t="s">
        <v>4791</v>
      </c>
      <c r="C1230" s="34" t="s">
        <v>536</v>
      </c>
      <c r="D1230" s="35">
        <v>6.5</v>
      </c>
      <c r="E1230" s="35">
        <v>6.8</v>
      </c>
      <c r="F1230" s="35">
        <v>7.2</v>
      </c>
      <c r="G1230" s="35">
        <v>7.4</v>
      </c>
      <c r="H1230" s="35">
        <v>7.7</v>
      </c>
      <c r="I1230" s="35" t="s">
        <v>986</v>
      </c>
      <c r="M1230" s="34" t="s">
        <v>1298</v>
      </c>
      <c r="O1230" s="34" t="s">
        <v>4792</v>
      </c>
    </row>
    <row r="1231" spans="1:15" ht="15" hidden="1" customHeight="1">
      <c r="A1231" s="34" t="s">
        <v>63</v>
      </c>
      <c r="B1231" s="34" t="s">
        <v>4793</v>
      </c>
      <c r="C1231" s="34" t="s">
        <v>477</v>
      </c>
      <c r="D1231" s="35">
        <v>2.2000000000000002</v>
      </c>
      <c r="E1231" s="35">
        <v>2.9</v>
      </c>
      <c r="F1231" s="35">
        <v>3.1</v>
      </c>
      <c r="G1231" s="35">
        <v>3.5</v>
      </c>
      <c r="H1231" s="35">
        <v>3.8</v>
      </c>
      <c r="I1231" s="35" t="s">
        <v>4794</v>
      </c>
      <c r="K1231" s="34" t="s">
        <v>986</v>
      </c>
      <c r="M1231" s="34" t="s">
        <v>4795</v>
      </c>
      <c r="N1231" s="34" t="s">
        <v>1298</v>
      </c>
      <c r="O1231" s="34" t="s">
        <v>4796</v>
      </c>
    </row>
    <row r="1232" spans="1:15" ht="15" hidden="1" customHeight="1">
      <c r="A1232" s="34" t="s">
        <v>63</v>
      </c>
      <c r="B1232" s="34" t="s">
        <v>4797</v>
      </c>
      <c r="C1232" s="34" t="s">
        <v>477</v>
      </c>
      <c r="D1232" s="35">
        <v>4.0999999999999996</v>
      </c>
      <c r="E1232" s="35">
        <v>5</v>
      </c>
      <c r="F1232" s="35">
        <v>5.8</v>
      </c>
      <c r="G1232" s="35">
        <v>5.8</v>
      </c>
      <c r="H1232" s="35">
        <v>6.1</v>
      </c>
      <c r="I1232" s="35" t="s">
        <v>4798</v>
      </c>
      <c r="K1232" s="36" t="s">
        <v>558</v>
      </c>
      <c r="M1232" s="34" t="s">
        <v>4799</v>
      </c>
      <c r="N1232" s="34" t="s">
        <v>423</v>
      </c>
    </row>
    <row r="1233" spans="1:15" ht="15" hidden="1" customHeight="1">
      <c r="A1233" s="34" t="s">
        <v>63</v>
      </c>
      <c r="B1233" s="34" t="s">
        <v>4800</v>
      </c>
      <c r="C1233" s="34" t="s">
        <v>477</v>
      </c>
      <c r="D1233" s="35">
        <v>1.1000000000000001</v>
      </c>
      <c r="E1233" s="35">
        <v>1.5</v>
      </c>
      <c r="F1233" s="35">
        <v>1.5</v>
      </c>
      <c r="G1233" s="35">
        <v>1.5</v>
      </c>
      <c r="H1233" s="35">
        <v>1.5</v>
      </c>
    </row>
    <row r="1234" spans="1:15" ht="15" hidden="1" customHeight="1">
      <c r="A1234" s="34" t="s">
        <v>63</v>
      </c>
      <c r="B1234" s="34" t="s">
        <v>4801</v>
      </c>
      <c r="C1234" s="34" t="s">
        <v>477</v>
      </c>
      <c r="D1234" s="35">
        <v>1</v>
      </c>
      <c r="E1234" s="35">
        <v>1.5</v>
      </c>
      <c r="F1234" s="35">
        <v>1.8</v>
      </c>
      <c r="G1234" s="35">
        <v>1.8</v>
      </c>
      <c r="H1234" s="35">
        <v>1.9</v>
      </c>
      <c r="I1234" s="35" t="s">
        <v>4798</v>
      </c>
      <c r="K1234" s="36" t="s">
        <v>4802</v>
      </c>
      <c r="M1234" s="34" t="s">
        <v>4803</v>
      </c>
      <c r="N1234" s="34" t="s">
        <v>423</v>
      </c>
    </row>
    <row r="1235" spans="1:15" ht="15" hidden="1" customHeight="1">
      <c r="A1235" s="34" t="s">
        <v>63</v>
      </c>
      <c r="B1235" s="34" t="s">
        <v>4804</v>
      </c>
      <c r="C1235" s="34" t="s">
        <v>477</v>
      </c>
      <c r="D1235" s="35">
        <v>3.8</v>
      </c>
      <c r="E1235" s="35">
        <v>4.5</v>
      </c>
      <c r="F1235" s="35">
        <v>5.0999999999999996</v>
      </c>
      <c r="G1235" s="35">
        <v>5.2</v>
      </c>
      <c r="H1235" s="35">
        <v>5.3</v>
      </c>
      <c r="M1235" s="34" t="s">
        <v>519</v>
      </c>
      <c r="O1235" s="34" t="s">
        <v>4805</v>
      </c>
    </row>
    <row r="1236" spans="1:15" ht="15" hidden="1" customHeight="1">
      <c r="A1236" s="34" t="s">
        <v>63</v>
      </c>
      <c r="B1236" s="34" t="s">
        <v>4806</v>
      </c>
      <c r="C1236" s="34" t="s">
        <v>477</v>
      </c>
      <c r="D1236" s="35">
        <v>1.2</v>
      </c>
      <c r="E1236" s="35">
        <v>1.3</v>
      </c>
      <c r="F1236" s="35">
        <v>1.3</v>
      </c>
      <c r="G1236" s="35">
        <v>1.4</v>
      </c>
      <c r="H1236" s="35">
        <v>1.4</v>
      </c>
    </row>
    <row r="1237" spans="1:15" ht="15" hidden="1" customHeight="1">
      <c r="A1237" s="34" t="s">
        <v>63</v>
      </c>
      <c r="B1237" s="34" t="s">
        <v>4807</v>
      </c>
      <c r="C1237" s="34" t="s">
        <v>477</v>
      </c>
      <c r="D1237" s="35">
        <v>2.1</v>
      </c>
      <c r="E1237" s="35">
        <v>2.6</v>
      </c>
      <c r="F1237" s="35">
        <v>3.1</v>
      </c>
      <c r="G1237" s="35">
        <v>3.5</v>
      </c>
      <c r="H1237" s="35">
        <v>3.9</v>
      </c>
    </row>
    <row r="1238" spans="1:15" ht="15" hidden="1" customHeight="1">
      <c r="A1238" s="34" t="s">
        <v>63</v>
      </c>
      <c r="B1238" s="34" t="s">
        <v>4808</v>
      </c>
      <c r="C1238" s="34" t="s">
        <v>477</v>
      </c>
      <c r="D1238" s="35">
        <v>1.3</v>
      </c>
      <c r="E1238" s="35">
        <v>1.7</v>
      </c>
      <c r="F1238" s="35">
        <v>1.9</v>
      </c>
      <c r="G1238" s="35">
        <v>1.8</v>
      </c>
      <c r="H1238" s="35">
        <v>1.9</v>
      </c>
    </row>
    <row r="1239" spans="1:15" ht="15" hidden="1" customHeight="1">
      <c r="A1239" s="34" t="s">
        <v>63</v>
      </c>
      <c r="B1239" s="34" t="s">
        <v>4809</v>
      </c>
      <c r="C1239" s="34" t="s">
        <v>477</v>
      </c>
      <c r="D1239" s="35">
        <v>1.5</v>
      </c>
      <c r="E1239" s="35">
        <v>2</v>
      </c>
      <c r="F1239" s="35">
        <v>2</v>
      </c>
      <c r="G1239" s="35">
        <v>2.1</v>
      </c>
      <c r="H1239" s="35">
        <v>2.2999999999999998</v>
      </c>
      <c r="K1239" s="36" t="s">
        <v>4810</v>
      </c>
      <c r="M1239" s="34" t="s">
        <v>1083</v>
      </c>
      <c r="N1239" s="34" t="s">
        <v>4811</v>
      </c>
    </row>
    <row r="1240" spans="1:15" ht="15" hidden="1" customHeight="1">
      <c r="A1240" s="34" t="s">
        <v>63</v>
      </c>
      <c r="B1240" s="34" t="s">
        <v>4812</v>
      </c>
      <c r="C1240" s="34" t="s">
        <v>536</v>
      </c>
      <c r="D1240" s="35">
        <v>2.4</v>
      </c>
      <c r="E1240" s="35">
        <v>3.6</v>
      </c>
      <c r="F1240" s="35">
        <v>4.5999999999999996</v>
      </c>
      <c r="G1240" s="35">
        <v>5.0999999999999996</v>
      </c>
      <c r="H1240" s="35">
        <v>5.5</v>
      </c>
      <c r="I1240" s="35" t="s">
        <v>424</v>
      </c>
      <c r="K1240" s="36" t="s">
        <v>424</v>
      </c>
      <c r="M1240" s="34" t="s">
        <v>424</v>
      </c>
      <c r="N1240" s="34" t="s">
        <v>424</v>
      </c>
    </row>
    <row r="1241" spans="1:15" ht="15" hidden="1" customHeight="1">
      <c r="A1241" s="34" t="s">
        <v>63</v>
      </c>
      <c r="B1241" s="34" t="s">
        <v>4813</v>
      </c>
      <c r="C1241" s="34" t="s">
        <v>477</v>
      </c>
      <c r="D1241" s="35">
        <v>2</v>
      </c>
      <c r="E1241" s="35">
        <v>2.5</v>
      </c>
      <c r="F1241" s="35">
        <v>3</v>
      </c>
      <c r="G1241" s="35">
        <v>3.4</v>
      </c>
      <c r="H1241" s="35">
        <v>3.5</v>
      </c>
    </row>
    <row r="1242" spans="1:15" ht="15" hidden="1" customHeight="1">
      <c r="A1242" s="34" t="s">
        <v>63</v>
      </c>
      <c r="B1242" s="34" t="s">
        <v>4814</v>
      </c>
      <c r="C1242" s="34" t="s">
        <v>536</v>
      </c>
      <c r="D1242" s="35">
        <v>1.5</v>
      </c>
      <c r="E1242" s="35">
        <v>2.2999999999999998</v>
      </c>
      <c r="F1242" s="35">
        <v>2.8</v>
      </c>
      <c r="G1242" s="35">
        <v>2.8</v>
      </c>
      <c r="H1242" s="35">
        <v>3</v>
      </c>
      <c r="I1242" s="35" t="s">
        <v>424</v>
      </c>
      <c r="K1242" s="36" t="s">
        <v>986</v>
      </c>
      <c r="M1242" s="34" t="s">
        <v>986</v>
      </c>
      <c r="N1242" s="34" t="s">
        <v>424</v>
      </c>
    </row>
    <row r="1243" spans="1:15" ht="15" hidden="1" customHeight="1">
      <c r="A1243" s="34" t="s">
        <v>63</v>
      </c>
      <c r="B1243" s="34" t="s">
        <v>4815</v>
      </c>
      <c r="C1243" s="34" t="s">
        <v>536</v>
      </c>
      <c r="D1243" s="35">
        <v>1.6</v>
      </c>
      <c r="E1243" s="35">
        <v>1.8</v>
      </c>
      <c r="F1243" s="35">
        <v>2.1</v>
      </c>
      <c r="G1243" s="35">
        <v>2</v>
      </c>
      <c r="H1243" s="35">
        <v>2.1</v>
      </c>
      <c r="L1243" s="34" t="s">
        <v>4816</v>
      </c>
      <c r="M1243" s="34" t="s">
        <v>986</v>
      </c>
      <c r="N1243" s="34" t="s">
        <v>424</v>
      </c>
    </row>
    <row r="1244" spans="1:15" ht="15" hidden="1" customHeight="1">
      <c r="A1244" s="34" t="s">
        <v>63</v>
      </c>
      <c r="B1244" s="34" t="s">
        <v>4817</v>
      </c>
      <c r="C1244" s="34" t="s">
        <v>477</v>
      </c>
      <c r="D1244" s="35">
        <v>1.1000000000000001</v>
      </c>
      <c r="E1244" s="35">
        <v>1.7</v>
      </c>
      <c r="F1244" s="35">
        <v>2.1</v>
      </c>
      <c r="G1244" s="35">
        <v>2.1</v>
      </c>
      <c r="H1244" s="35">
        <v>2.2000000000000002</v>
      </c>
      <c r="N1244" s="34" t="s">
        <v>423</v>
      </c>
    </row>
    <row r="1245" spans="1:15" ht="15" hidden="1" customHeight="1">
      <c r="A1245" s="34" t="s">
        <v>63</v>
      </c>
      <c r="B1245" s="34" t="s">
        <v>4818</v>
      </c>
      <c r="C1245" s="34" t="s">
        <v>435</v>
      </c>
      <c r="D1245" s="35">
        <v>2</v>
      </c>
      <c r="E1245" s="35">
        <v>2.8</v>
      </c>
      <c r="F1245" s="35">
        <v>3.7</v>
      </c>
      <c r="G1245" s="35">
        <v>4.0999999999999996</v>
      </c>
      <c r="H1245" s="35">
        <v>4.7</v>
      </c>
      <c r="M1245" s="34" t="s">
        <v>413</v>
      </c>
      <c r="N1245" s="34" t="s">
        <v>413</v>
      </c>
    </row>
    <row r="1246" spans="1:15" ht="15" hidden="1" customHeight="1">
      <c r="A1246" s="34" t="s">
        <v>63</v>
      </c>
      <c r="B1246" s="34" t="s">
        <v>4819</v>
      </c>
      <c r="C1246" s="34" t="s">
        <v>536</v>
      </c>
      <c r="D1246" s="35">
        <v>1.6</v>
      </c>
      <c r="E1246" s="35">
        <v>2.9</v>
      </c>
      <c r="F1246" s="35">
        <v>3.9</v>
      </c>
      <c r="G1246" s="35">
        <v>4.2</v>
      </c>
      <c r="H1246" s="35">
        <v>4.5999999999999996</v>
      </c>
      <c r="M1246" s="34" t="s">
        <v>413</v>
      </c>
      <c r="O1246" s="34" t="s">
        <v>2995</v>
      </c>
    </row>
    <row r="1247" spans="1:15" ht="15" hidden="1" customHeight="1">
      <c r="A1247" s="34" t="s">
        <v>63</v>
      </c>
      <c r="B1247" s="34" t="s">
        <v>4820</v>
      </c>
      <c r="C1247" s="34" t="s">
        <v>536</v>
      </c>
      <c r="D1247" s="35">
        <v>3</v>
      </c>
      <c r="E1247" s="35">
        <v>4.0999999999999996</v>
      </c>
      <c r="F1247" s="35">
        <v>4.8</v>
      </c>
      <c r="G1247" s="35">
        <v>5.5</v>
      </c>
      <c r="H1247" s="35">
        <v>6.3</v>
      </c>
      <c r="I1247" s="35" t="s">
        <v>424</v>
      </c>
      <c r="M1247" s="34" t="s">
        <v>1298</v>
      </c>
      <c r="O1247" s="34" t="s">
        <v>2995</v>
      </c>
    </row>
    <row r="1248" spans="1:15" ht="15" hidden="1" customHeight="1">
      <c r="A1248" s="34" t="s">
        <v>63</v>
      </c>
      <c r="B1248" s="34" t="s">
        <v>4821</v>
      </c>
      <c r="C1248" s="34" t="s">
        <v>477</v>
      </c>
      <c r="D1248" s="35">
        <v>2.2999999999999998</v>
      </c>
      <c r="E1248" s="35">
        <v>2.4</v>
      </c>
      <c r="F1248" s="35">
        <v>2.4</v>
      </c>
      <c r="G1248" s="35">
        <v>2.5</v>
      </c>
      <c r="H1248" s="35">
        <v>2.5</v>
      </c>
      <c r="J1248" s="35" t="s">
        <v>3281</v>
      </c>
      <c r="N1248" s="51" t="s">
        <v>4822</v>
      </c>
      <c r="O1248" s="34" t="s">
        <v>4823</v>
      </c>
    </row>
    <row r="1249" spans="1:15" ht="15" hidden="1" customHeight="1">
      <c r="A1249" s="34" t="s">
        <v>63</v>
      </c>
      <c r="B1249" s="34" t="s">
        <v>4824</v>
      </c>
      <c r="C1249" s="34" t="s">
        <v>887</v>
      </c>
      <c r="D1249" s="35">
        <v>1</v>
      </c>
      <c r="E1249" s="35">
        <v>1.5</v>
      </c>
      <c r="F1249" s="35">
        <v>1.6</v>
      </c>
      <c r="G1249" s="35">
        <v>1.6</v>
      </c>
      <c r="H1249" s="35">
        <v>1.7</v>
      </c>
      <c r="M1249" s="34" t="s">
        <v>424</v>
      </c>
      <c r="N1249" s="34" t="s">
        <v>424</v>
      </c>
    </row>
    <row r="1250" spans="1:15" ht="15" hidden="1" customHeight="1">
      <c r="A1250" s="34" t="s">
        <v>63</v>
      </c>
      <c r="B1250" s="34" t="s">
        <v>4825</v>
      </c>
      <c r="C1250" s="34" t="s">
        <v>536</v>
      </c>
      <c r="D1250" s="35">
        <v>2.2999999999999998</v>
      </c>
      <c r="E1250" s="35">
        <v>2.6</v>
      </c>
      <c r="F1250" s="35">
        <v>2.9</v>
      </c>
      <c r="G1250" s="35">
        <v>2.9</v>
      </c>
      <c r="H1250" s="35">
        <v>2.9</v>
      </c>
      <c r="M1250" s="34" t="s">
        <v>424</v>
      </c>
    </row>
    <row r="1251" spans="1:15" ht="15" hidden="1" customHeight="1">
      <c r="A1251" s="34" t="s">
        <v>63</v>
      </c>
      <c r="B1251" s="34" t="s">
        <v>4826</v>
      </c>
      <c r="C1251" s="34" t="s">
        <v>435</v>
      </c>
      <c r="D1251" s="35">
        <v>1.4</v>
      </c>
      <c r="E1251" s="35">
        <v>1.5</v>
      </c>
      <c r="F1251" s="35">
        <v>1.5</v>
      </c>
      <c r="G1251" s="35">
        <v>1.6</v>
      </c>
      <c r="H1251" s="35">
        <v>1.8</v>
      </c>
      <c r="K1251" s="36" t="s">
        <v>558</v>
      </c>
      <c r="L1251" s="34" t="s">
        <v>3034</v>
      </c>
      <c r="M1251" s="34" t="s">
        <v>413</v>
      </c>
      <c r="N1251" s="34" t="s">
        <v>423</v>
      </c>
    </row>
    <row r="1252" spans="1:15" ht="15" hidden="1" customHeight="1">
      <c r="A1252" s="34" t="s">
        <v>63</v>
      </c>
      <c r="B1252" s="34" t="s">
        <v>4827</v>
      </c>
      <c r="C1252" s="34" t="s">
        <v>536</v>
      </c>
      <c r="D1252" s="35">
        <v>1.6</v>
      </c>
      <c r="E1252" s="35">
        <v>2.2000000000000002</v>
      </c>
      <c r="F1252" s="35">
        <v>2.5</v>
      </c>
      <c r="G1252" s="35">
        <v>2.8</v>
      </c>
      <c r="H1252" s="35">
        <v>2.8</v>
      </c>
      <c r="I1252" s="35" t="s">
        <v>4828</v>
      </c>
      <c r="N1252" s="34" t="s">
        <v>1298</v>
      </c>
    </row>
    <row r="1253" spans="1:15" ht="15" hidden="1" customHeight="1">
      <c r="A1253" s="34" t="s">
        <v>63</v>
      </c>
      <c r="B1253" s="34" t="s">
        <v>4829</v>
      </c>
      <c r="C1253" s="34" t="s">
        <v>435</v>
      </c>
      <c r="D1253" s="35">
        <v>1</v>
      </c>
      <c r="E1253" s="35">
        <v>1.4</v>
      </c>
      <c r="F1253" s="35">
        <v>1.7</v>
      </c>
      <c r="G1253" s="35">
        <v>1.6</v>
      </c>
      <c r="H1253" s="35">
        <v>1.7</v>
      </c>
      <c r="K1253" s="36" t="s">
        <v>558</v>
      </c>
      <c r="L1253" s="34" t="s">
        <v>3105</v>
      </c>
      <c r="M1253" s="34" t="s">
        <v>413</v>
      </c>
      <c r="N1253" s="34" t="s">
        <v>423</v>
      </c>
    </row>
    <row r="1254" spans="1:15" ht="15" hidden="1" customHeight="1">
      <c r="A1254" s="34" t="s">
        <v>63</v>
      </c>
      <c r="B1254" s="34" t="s">
        <v>4830</v>
      </c>
      <c r="C1254" s="34" t="s">
        <v>573</v>
      </c>
      <c r="D1254" s="35">
        <v>4.5</v>
      </c>
      <c r="E1254" s="35">
        <v>4.8</v>
      </c>
      <c r="F1254" s="35">
        <v>5.2</v>
      </c>
      <c r="G1254" s="35">
        <v>5.0999999999999996</v>
      </c>
      <c r="H1254" s="35">
        <v>5.4</v>
      </c>
      <c r="I1254" s="35" t="s">
        <v>4831</v>
      </c>
      <c r="M1254" s="34" t="s">
        <v>4832</v>
      </c>
      <c r="N1254" s="34" t="s">
        <v>4833</v>
      </c>
      <c r="O1254" s="34" t="s">
        <v>4834</v>
      </c>
    </row>
    <row r="1255" spans="1:15" ht="15" hidden="1" customHeight="1">
      <c r="A1255" s="34" t="s">
        <v>63</v>
      </c>
      <c r="B1255" s="34" t="s">
        <v>4835</v>
      </c>
      <c r="C1255" s="34" t="s">
        <v>573</v>
      </c>
      <c r="D1255" s="38">
        <v>3.9</v>
      </c>
      <c r="E1255" s="38">
        <v>4.3</v>
      </c>
      <c r="F1255" s="38">
        <v>4.5</v>
      </c>
      <c r="G1255" s="38">
        <v>4.5</v>
      </c>
      <c r="H1255" s="38">
        <v>4.5999999999999996</v>
      </c>
      <c r="I1255" s="35" t="s">
        <v>424</v>
      </c>
      <c r="J1255" s="38"/>
      <c r="K1255" s="57"/>
      <c r="M1255" s="34" t="s">
        <v>1298</v>
      </c>
      <c r="O1255" s="34" t="s">
        <v>4834</v>
      </c>
    </row>
    <row r="1256" spans="1:15" ht="15" hidden="1" customHeight="1">
      <c r="A1256" s="34" t="s">
        <v>63</v>
      </c>
      <c r="B1256" s="34" t="s">
        <v>4836</v>
      </c>
      <c r="C1256" s="34" t="s">
        <v>573</v>
      </c>
      <c r="D1256" s="35" t="s">
        <v>107</v>
      </c>
      <c r="E1256" s="35" t="s">
        <v>107</v>
      </c>
      <c r="F1256" s="35" t="s">
        <v>107</v>
      </c>
      <c r="G1256" s="35">
        <v>1</v>
      </c>
      <c r="H1256" s="35">
        <v>1.1000000000000001</v>
      </c>
      <c r="I1256" s="35" t="s">
        <v>4837</v>
      </c>
    </row>
    <row r="1257" spans="1:15" ht="15" hidden="1" customHeight="1">
      <c r="A1257" s="34" t="s">
        <v>63</v>
      </c>
      <c r="B1257" s="34" t="s">
        <v>4838</v>
      </c>
      <c r="C1257" s="34" t="s">
        <v>419</v>
      </c>
      <c r="D1257" s="35">
        <v>5.6</v>
      </c>
      <c r="E1257" s="35">
        <v>5.5</v>
      </c>
      <c r="F1257" s="35">
        <v>5.7</v>
      </c>
      <c r="G1257" s="35">
        <v>5.8</v>
      </c>
      <c r="H1257" s="35">
        <v>5.8</v>
      </c>
      <c r="I1257" s="35" t="s">
        <v>4839</v>
      </c>
      <c r="M1257" s="34" t="s">
        <v>4840</v>
      </c>
      <c r="N1257" s="34" t="s">
        <v>1298</v>
      </c>
    </row>
    <row r="1258" spans="1:15" ht="15" hidden="1" customHeight="1">
      <c r="A1258" s="34" t="s">
        <v>63</v>
      </c>
      <c r="B1258" s="34" t="s">
        <v>4841</v>
      </c>
      <c r="C1258" s="34" t="s">
        <v>679</v>
      </c>
      <c r="D1258" s="35">
        <v>1.8</v>
      </c>
      <c r="E1258" s="35">
        <v>1.8</v>
      </c>
      <c r="F1258" s="35">
        <v>2</v>
      </c>
      <c r="G1258" s="35">
        <v>2</v>
      </c>
      <c r="H1258" s="35">
        <v>1.9</v>
      </c>
      <c r="I1258" s="35" t="s">
        <v>889</v>
      </c>
      <c r="K1258" s="34" t="s">
        <v>889</v>
      </c>
      <c r="M1258" s="34" t="s">
        <v>889</v>
      </c>
      <c r="N1258" s="34" t="s">
        <v>889</v>
      </c>
    </row>
    <row r="1259" spans="1:15" ht="15" hidden="1" customHeight="1">
      <c r="A1259" s="34" t="s">
        <v>63</v>
      </c>
      <c r="B1259" s="34" t="s">
        <v>4842</v>
      </c>
      <c r="C1259" s="34" t="s">
        <v>594</v>
      </c>
      <c r="D1259" s="35">
        <v>1.1000000000000001</v>
      </c>
      <c r="E1259" s="35">
        <v>1.7</v>
      </c>
      <c r="F1259" s="35">
        <v>1.8</v>
      </c>
      <c r="G1259" s="35">
        <v>1.8</v>
      </c>
      <c r="H1259" s="35">
        <v>2</v>
      </c>
      <c r="I1259" s="35" t="s">
        <v>424</v>
      </c>
      <c r="L1259" s="34" t="s">
        <v>3105</v>
      </c>
      <c r="M1259" s="34" t="s">
        <v>424</v>
      </c>
    </row>
    <row r="1260" spans="1:15" ht="15" hidden="1" customHeight="1">
      <c r="A1260" s="34" t="s">
        <v>63</v>
      </c>
      <c r="B1260" s="34" t="s">
        <v>4843</v>
      </c>
      <c r="C1260" s="34" t="s">
        <v>473</v>
      </c>
      <c r="D1260" s="35">
        <v>1</v>
      </c>
      <c r="E1260" s="35">
        <v>1.3</v>
      </c>
      <c r="F1260" s="35">
        <v>1.4</v>
      </c>
      <c r="G1260" s="35">
        <v>1.4</v>
      </c>
      <c r="H1260" s="35">
        <v>1.5</v>
      </c>
    </row>
    <row r="1261" spans="1:15" ht="15" hidden="1" customHeight="1">
      <c r="A1261" s="34" t="s">
        <v>63</v>
      </c>
      <c r="B1261" s="34" t="s">
        <v>4844</v>
      </c>
      <c r="C1261" s="34" t="s">
        <v>536</v>
      </c>
      <c r="D1261" s="35">
        <v>2.4</v>
      </c>
      <c r="E1261" s="35" t="s">
        <v>2988</v>
      </c>
      <c r="F1261" s="35" t="s">
        <v>2988</v>
      </c>
      <c r="G1261" s="35" t="s">
        <v>2988</v>
      </c>
      <c r="O1261" s="34" t="s">
        <v>2995</v>
      </c>
    </row>
    <row r="1262" spans="1:15" ht="15" hidden="1" customHeight="1">
      <c r="A1262" s="34" t="s">
        <v>63</v>
      </c>
      <c r="B1262" s="34" t="s">
        <v>4845</v>
      </c>
      <c r="C1262" s="34" t="s">
        <v>536</v>
      </c>
      <c r="D1262" s="35">
        <v>2.5</v>
      </c>
      <c r="E1262" s="35" t="s">
        <v>2988</v>
      </c>
      <c r="F1262" s="35" t="s">
        <v>2988</v>
      </c>
      <c r="G1262" s="35" t="s">
        <v>2988</v>
      </c>
      <c r="O1262" s="34" t="s">
        <v>2995</v>
      </c>
    </row>
    <row r="1263" spans="1:15" ht="15" hidden="1" customHeight="1">
      <c r="A1263" s="34" t="s">
        <v>63</v>
      </c>
      <c r="B1263" s="34" t="s">
        <v>4846</v>
      </c>
      <c r="C1263" s="34" t="s">
        <v>4847</v>
      </c>
      <c r="D1263" s="35">
        <v>44.2</v>
      </c>
      <c r="E1263" s="35">
        <v>44.5</v>
      </c>
      <c r="F1263" s="35">
        <v>45.1</v>
      </c>
      <c r="G1263" s="35">
        <v>44.7</v>
      </c>
      <c r="H1263" s="35">
        <v>45.6</v>
      </c>
      <c r="L1263" s="34" t="s">
        <v>4848</v>
      </c>
      <c r="M1263" s="34" t="s">
        <v>4849</v>
      </c>
      <c r="N1263" s="34" t="s">
        <v>670</v>
      </c>
      <c r="O1263" s="34" t="s">
        <v>4850</v>
      </c>
    </row>
    <row r="1264" spans="1:15" ht="15" hidden="1" customHeight="1">
      <c r="A1264" s="34" t="s">
        <v>63</v>
      </c>
      <c r="B1264" s="34" t="s">
        <v>4851</v>
      </c>
      <c r="C1264" s="34" t="s">
        <v>4847</v>
      </c>
      <c r="D1264" s="38">
        <v>40.200000000000003</v>
      </c>
      <c r="E1264" s="38">
        <v>43</v>
      </c>
      <c r="F1264" s="38">
        <v>42.1</v>
      </c>
      <c r="G1264" s="38">
        <v>43</v>
      </c>
      <c r="H1264" s="38">
        <v>43</v>
      </c>
      <c r="I1264" s="38"/>
      <c r="J1264" s="38"/>
      <c r="K1264" s="57"/>
      <c r="M1264" s="34" t="s">
        <v>4852</v>
      </c>
      <c r="N1264" s="34" t="s">
        <v>670</v>
      </c>
      <c r="O1264" s="34" t="s">
        <v>4850</v>
      </c>
    </row>
    <row r="1265" spans="1:15" ht="15" hidden="1" customHeight="1">
      <c r="A1265" s="34" t="s">
        <v>63</v>
      </c>
      <c r="B1265" s="34" t="s">
        <v>4853</v>
      </c>
      <c r="C1265" s="34" t="s">
        <v>4847</v>
      </c>
      <c r="D1265" s="35" t="s">
        <v>107</v>
      </c>
      <c r="E1265" s="35">
        <v>35</v>
      </c>
      <c r="F1265" s="35">
        <v>38.4</v>
      </c>
      <c r="G1265" s="35" t="s">
        <v>2997</v>
      </c>
      <c r="H1265" s="35" t="s">
        <v>2997</v>
      </c>
      <c r="J1265" s="35" t="s">
        <v>4854</v>
      </c>
      <c r="L1265" s="34" t="s">
        <v>4855</v>
      </c>
      <c r="N1265" s="34" t="s">
        <v>670</v>
      </c>
      <c r="O1265" s="34" t="s">
        <v>4856</v>
      </c>
    </row>
    <row r="1266" spans="1:15" ht="15" hidden="1" customHeight="1">
      <c r="A1266" s="34" t="s">
        <v>63</v>
      </c>
      <c r="B1266" s="34" t="s">
        <v>4857</v>
      </c>
      <c r="C1266" s="34" t="s">
        <v>4847</v>
      </c>
      <c r="D1266" s="35" t="s">
        <v>107</v>
      </c>
      <c r="E1266" s="35" t="s">
        <v>107</v>
      </c>
      <c r="F1266" s="35" t="s">
        <v>107</v>
      </c>
      <c r="G1266" s="35">
        <v>1.5</v>
      </c>
      <c r="H1266" s="35">
        <v>1.6</v>
      </c>
    </row>
    <row r="1267" spans="1:15" ht="15" hidden="1" customHeight="1">
      <c r="A1267" s="34" t="s">
        <v>63</v>
      </c>
      <c r="B1267" s="34" t="s">
        <v>4858</v>
      </c>
      <c r="C1267" s="34" t="s">
        <v>4847</v>
      </c>
      <c r="D1267" s="35" t="s">
        <v>107</v>
      </c>
      <c r="E1267" s="35" t="s">
        <v>107</v>
      </c>
      <c r="F1267" s="35" t="s">
        <v>107</v>
      </c>
      <c r="G1267" s="35">
        <v>1.1000000000000001</v>
      </c>
      <c r="H1267" s="35">
        <v>1.3</v>
      </c>
    </row>
    <row r="1268" spans="1:15" ht="15" hidden="1" customHeight="1">
      <c r="A1268" s="34" t="s">
        <v>63</v>
      </c>
      <c r="B1268" s="34" t="s">
        <v>4859</v>
      </c>
      <c r="C1268" s="34" t="s">
        <v>4847</v>
      </c>
      <c r="D1268" s="35" t="s">
        <v>107</v>
      </c>
      <c r="E1268" s="35" t="s">
        <v>107</v>
      </c>
      <c r="F1268" s="35" t="s">
        <v>107</v>
      </c>
      <c r="G1268" s="35">
        <v>1.8</v>
      </c>
      <c r="H1268" s="35">
        <v>2</v>
      </c>
    </row>
    <row r="1269" spans="1:15" ht="15" hidden="1" customHeight="1">
      <c r="A1269" s="34" t="s">
        <v>63</v>
      </c>
      <c r="B1269" s="34" t="s">
        <v>4860</v>
      </c>
      <c r="C1269" s="34" t="s">
        <v>4847</v>
      </c>
      <c r="D1269" s="35" t="s">
        <v>107</v>
      </c>
      <c r="E1269" s="35" t="s">
        <v>107</v>
      </c>
      <c r="F1269" s="35" t="s">
        <v>107</v>
      </c>
      <c r="G1269" s="35">
        <v>1</v>
      </c>
      <c r="H1269" s="35" t="s">
        <v>2997</v>
      </c>
      <c r="J1269" s="35" t="s">
        <v>3559</v>
      </c>
    </row>
    <row r="1270" spans="1:15" ht="15" hidden="1" customHeight="1">
      <c r="A1270" s="34" t="s">
        <v>63</v>
      </c>
      <c r="B1270" s="34" t="s">
        <v>4861</v>
      </c>
      <c r="C1270" s="34" t="s">
        <v>4847</v>
      </c>
      <c r="D1270" s="35" t="s">
        <v>107</v>
      </c>
      <c r="E1270" s="35" t="s">
        <v>107</v>
      </c>
      <c r="F1270" s="35" t="s">
        <v>107</v>
      </c>
      <c r="G1270" s="35">
        <v>2</v>
      </c>
      <c r="H1270" s="35">
        <v>2</v>
      </c>
    </row>
    <row r="1271" spans="1:15" ht="15" hidden="1" customHeight="1">
      <c r="A1271" s="34" t="s">
        <v>63</v>
      </c>
      <c r="B1271" s="34" t="s">
        <v>4862</v>
      </c>
      <c r="C1271" s="34" t="s">
        <v>4847</v>
      </c>
      <c r="D1271" s="35" t="s">
        <v>107</v>
      </c>
      <c r="E1271" s="35" t="s">
        <v>107</v>
      </c>
      <c r="F1271" s="35" t="s">
        <v>107</v>
      </c>
      <c r="G1271" s="35">
        <v>1</v>
      </c>
      <c r="H1271" s="35">
        <v>1</v>
      </c>
    </row>
    <row r="1272" spans="1:15" ht="15" hidden="1" customHeight="1">
      <c r="A1272" s="34" t="s">
        <v>63</v>
      </c>
      <c r="B1272" s="34" t="s">
        <v>4863</v>
      </c>
      <c r="C1272" s="34" t="s">
        <v>470</v>
      </c>
      <c r="D1272" s="35" t="s">
        <v>107</v>
      </c>
      <c r="E1272" s="35">
        <v>2</v>
      </c>
      <c r="F1272" s="35">
        <v>3</v>
      </c>
      <c r="G1272" s="35">
        <v>3.7</v>
      </c>
      <c r="H1272" s="35">
        <v>4.2</v>
      </c>
      <c r="I1272" s="35" t="s">
        <v>4864</v>
      </c>
      <c r="K1272" s="34" t="s">
        <v>1083</v>
      </c>
    </row>
    <row r="1273" spans="1:15" ht="15" hidden="1" customHeight="1">
      <c r="A1273" s="34" t="s">
        <v>63</v>
      </c>
      <c r="B1273" s="34" t="s">
        <v>4865</v>
      </c>
      <c r="C1273" s="34" t="s">
        <v>470</v>
      </c>
      <c r="D1273" s="35" t="s">
        <v>107</v>
      </c>
      <c r="E1273" s="35">
        <v>1.6</v>
      </c>
      <c r="F1273" s="35">
        <v>2.4</v>
      </c>
      <c r="G1273" s="35">
        <v>3.2</v>
      </c>
      <c r="H1273" s="35">
        <v>3.5</v>
      </c>
      <c r="I1273" s="35" t="s">
        <v>4866</v>
      </c>
      <c r="K1273" s="36" t="s">
        <v>889</v>
      </c>
      <c r="M1273" s="36" t="s">
        <v>3567</v>
      </c>
    </row>
    <row r="1274" spans="1:15" ht="15" hidden="1" customHeight="1">
      <c r="A1274" s="34" t="s">
        <v>63</v>
      </c>
      <c r="B1274" s="34" t="s">
        <v>4867</v>
      </c>
      <c r="C1274" s="34" t="s">
        <v>470</v>
      </c>
      <c r="D1274" s="35" t="s">
        <v>107</v>
      </c>
      <c r="E1274" s="35">
        <v>1.2</v>
      </c>
      <c r="F1274" s="35">
        <v>1.8</v>
      </c>
      <c r="G1274" s="35">
        <v>2.2999999999999998</v>
      </c>
      <c r="H1274" s="35">
        <v>2.7</v>
      </c>
      <c r="M1274" s="34" t="s">
        <v>413</v>
      </c>
    </row>
    <row r="1275" spans="1:15" ht="15" hidden="1" customHeight="1">
      <c r="A1275" s="34" t="s">
        <v>63</v>
      </c>
      <c r="B1275" s="34" t="s">
        <v>4868</v>
      </c>
      <c r="C1275" s="34" t="s">
        <v>470</v>
      </c>
      <c r="D1275" s="35" t="s">
        <v>107</v>
      </c>
      <c r="E1275" s="35">
        <v>1.2</v>
      </c>
      <c r="F1275" s="35">
        <v>2.2000000000000002</v>
      </c>
      <c r="G1275" s="35">
        <v>2.7</v>
      </c>
      <c r="H1275" s="35">
        <v>3</v>
      </c>
      <c r="I1275" s="35" t="s">
        <v>1173</v>
      </c>
    </row>
    <row r="1276" spans="1:15" ht="15" hidden="1" customHeight="1">
      <c r="A1276" s="34" t="s">
        <v>63</v>
      </c>
      <c r="B1276" s="34" t="s">
        <v>4869</v>
      </c>
      <c r="C1276" s="34" t="s">
        <v>745</v>
      </c>
      <c r="D1276" s="35" t="s">
        <v>107</v>
      </c>
      <c r="E1276" s="35">
        <v>1.1000000000000001</v>
      </c>
      <c r="F1276" s="35">
        <v>2.4</v>
      </c>
      <c r="G1276" s="35">
        <v>2.8</v>
      </c>
      <c r="H1276" s="35">
        <v>3.3</v>
      </c>
      <c r="I1276" s="35" t="s">
        <v>1173</v>
      </c>
    </row>
    <row r="1277" spans="1:15" ht="15" hidden="1" customHeight="1">
      <c r="A1277" s="34" t="s">
        <v>63</v>
      </c>
      <c r="B1277" s="34" t="s">
        <v>4870</v>
      </c>
      <c r="C1277" s="34" t="s">
        <v>745</v>
      </c>
      <c r="D1277" s="35" t="s">
        <v>107</v>
      </c>
      <c r="E1277" s="35" t="s">
        <v>107</v>
      </c>
      <c r="F1277" s="35">
        <v>1.3</v>
      </c>
      <c r="G1277" s="35">
        <v>1.3</v>
      </c>
      <c r="H1277" s="35" t="s">
        <v>2997</v>
      </c>
      <c r="J1277" s="35" t="s">
        <v>3886</v>
      </c>
      <c r="K1277" s="36" t="s">
        <v>3105</v>
      </c>
    </row>
    <row r="1278" spans="1:15" ht="15" hidden="1" customHeight="1">
      <c r="A1278" s="34" t="s">
        <v>63</v>
      </c>
      <c r="B1278" s="34" t="s">
        <v>4871</v>
      </c>
      <c r="C1278" s="34" t="s">
        <v>887</v>
      </c>
      <c r="D1278" s="35" t="s">
        <v>107</v>
      </c>
      <c r="E1278" s="35">
        <v>1.1000000000000001</v>
      </c>
      <c r="F1278" s="35">
        <v>1.3</v>
      </c>
      <c r="G1278" s="35">
        <v>1.3</v>
      </c>
      <c r="H1278" s="35">
        <v>1.3</v>
      </c>
      <c r="I1278" s="35" t="s">
        <v>1173</v>
      </c>
    </row>
    <row r="1279" spans="1:15" ht="15" hidden="1" customHeight="1">
      <c r="A1279" s="34" t="s">
        <v>63</v>
      </c>
      <c r="B1279" s="34" t="s">
        <v>4872</v>
      </c>
      <c r="C1279" s="34" t="s">
        <v>887</v>
      </c>
      <c r="D1279" s="35" t="s">
        <v>107</v>
      </c>
      <c r="E1279" s="35">
        <v>1.1000000000000001</v>
      </c>
      <c r="F1279" s="35">
        <v>1.4</v>
      </c>
      <c r="G1279" s="35">
        <v>1.4</v>
      </c>
      <c r="H1279" s="35">
        <v>1.4</v>
      </c>
      <c r="I1279" s="35" t="s">
        <v>424</v>
      </c>
      <c r="M1279" s="34" t="s">
        <v>986</v>
      </c>
      <c r="N1279" s="34" t="s">
        <v>986</v>
      </c>
    </row>
    <row r="1280" spans="1:15" ht="15" hidden="1" customHeight="1">
      <c r="A1280" s="34" t="s">
        <v>63</v>
      </c>
      <c r="B1280" s="34" t="s">
        <v>4873</v>
      </c>
      <c r="C1280" s="34" t="s">
        <v>536</v>
      </c>
      <c r="D1280" s="35" t="s">
        <v>107</v>
      </c>
      <c r="E1280" s="35">
        <v>5.8</v>
      </c>
      <c r="F1280" s="35">
        <v>6.2</v>
      </c>
      <c r="G1280" s="35">
        <v>6.4</v>
      </c>
      <c r="H1280" s="35">
        <v>6.5</v>
      </c>
      <c r="I1280" s="35" t="s">
        <v>424</v>
      </c>
      <c r="M1280" s="36" t="s">
        <v>1298</v>
      </c>
      <c r="O1280" s="34" t="s">
        <v>4874</v>
      </c>
    </row>
    <row r="1281" spans="1:15" ht="15" hidden="1" customHeight="1">
      <c r="A1281" s="34" t="s">
        <v>63</v>
      </c>
      <c r="B1281" s="34" t="s">
        <v>4875</v>
      </c>
      <c r="C1281" s="34" t="s">
        <v>484</v>
      </c>
      <c r="D1281" s="35" t="s">
        <v>107</v>
      </c>
      <c r="E1281" s="35">
        <v>2</v>
      </c>
      <c r="F1281" s="35">
        <v>2</v>
      </c>
      <c r="G1281" s="35">
        <v>3.3</v>
      </c>
      <c r="H1281" s="35">
        <v>3.8</v>
      </c>
      <c r="I1281" s="35" t="s">
        <v>986</v>
      </c>
      <c r="M1281" s="34" t="s">
        <v>4876</v>
      </c>
    </row>
    <row r="1282" spans="1:15" ht="15" hidden="1" customHeight="1">
      <c r="A1282" s="34" t="s">
        <v>63</v>
      </c>
      <c r="B1282" s="34" t="s">
        <v>4877</v>
      </c>
      <c r="C1282" s="34" t="s">
        <v>484</v>
      </c>
      <c r="D1282" s="35" t="s">
        <v>107</v>
      </c>
      <c r="E1282" s="35">
        <v>1.8</v>
      </c>
      <c r="F1282" s="35">
        <v>2.6</v>
      </c>
      <c r="G1282" s="35">
        <v>3.7</v>
      </c>
      <c r="H1282" s="35">
        <v>4.4000000000000004</v>
      </c>
      <c r="I1282" s="35" t="s">
        <v>986</v>
      </c>
      <c r="M1282" s="34" t="s">
        <v>4878</v>
      </c>
    </row>
    <row r="1283" spans="1:15" ht="15" hidden="1" customHeight="1">
      <c r="A1283" s="34" t="s">
        <v>63</v>
      </c>
      <c r="B1283" s="34" t="s">
        <v>4879</v>
      </c>
      <c r="C1283" s="34" t="s">
        <v>419</v>
      </c>
      <c r="D1283" s="35" t="s">
        <v>107</v>
      </c>
      <c r="E1283" s="35">
        <v>1.7</v>
      </c>
      <c r="F1283" s="35">
        <v>1.8</v>
      </c>
      <c r="G1283" s="35">
        <v>2</v>
      </c>
      <c r="H1283" s="35">
        <v>2.8</v>
      </c>
      <c r="I1283" s="35" t="s">
        <v>4798</v>
      </c>
      <c r="K1283" s="36" t="s">
        <v>424</v>
      </c>
    </row>
    <row r="1284" spans="1:15" ht="15" hidden="1" customHeight="1">
      <c r="A1284" s="34" t="s">
        <v>63</v>
      </c>
      <c r="B1284" s="34" t="s">
        <v>4880</v>
      </c>
      <c r="C1284" s="34" t="s">
        <v>419</v>
      </c>
      <c r="D1284" s="35" t="s">
        <v>107</v>
      </c>
      <c r="E1284" s="35">
        <v>1.3</v>
      </c>
      <c r="F1284" s="35">
        <v>2</v>
      </c>
      <c r="G1284" s="35">
        <v>2.2000000000000002</v>
      </c>
      <c r="H1284" s="35">
        <v>2.9</v>
      </c>
    </row>
    <row r="1285" spans="1:15" ht="15" hidden="1" customHeight="1">
      <c r="A1285" s="34" t="s">
        <v>63</v>
      </c>
      <c r="B1285" s="34" t="s">
        <v>4881</v>
      </c>
      <c r="C1285" s="34" t="s">
        <v>477</v>
      </c>
      <c r="D1285" s="35" t="s">
        <v>107</v>
      </c>
      <c r="E1285" s="35">
        <v>1.5</v>
      </c>
      <c r="F1285" s="35">
        <v>1.6</v>
      </c>
      <c r="G1285" s="35">
        <v>1.5</v>
      </c>
      <c r="H1285" s="35">
        <v>1.7</v>
      </c>
      <c r="M1285" s="34" t="s">
        <v>1298</v>
      </c>
    </row>
    <row r="1286" spans="1:15" ht="15" hidden="1" customHeight="1">
      <c r="A1286" s="34" t="s">
        <v>63</v>
      </c>
      <c r="B1286" s="34" t="s">
        <v>4882</v>
      </c>
      <c r="C1286" s="34" t="s">
        <v>439</v>
      </c>
      <c r="D1286" s="35" t="s">
        <v>107</v>
      </c>
      <c r="E1286" s="35">
        <v>2.5</v>
      </c>
      <c r="F1286" s="35">
        <v>3.1</v>
      </c>
      <c r="G1286" s="35">
        <v>3.5</v>
      </c>
      <c r="H1286" s="35">
        <v>3.8</v>
      </c>
    </row>
    <row r="1287" spans="1:15" ht="15" hidden="1" customHeight="1">
      <c r="A1287" s="34" t="s">
        <v>63</v>
      </c>
      <c r="B1287" s="34" t="s">
        <v>4883</v>
      </c>
      <c r="C1287" s="34" t="s">
        <v>435</v>
      </c>
      <c r="D1287" s="35" t="s">
        <v>107</v>
      </c>
      <c r="E1287" s="35">
        <v>1.3</v>
      </c>
      <c r="F1287" s="35">
        <v>1.6</v>
      </c>
      <c r="G1287" s="35">
        <v>1.8</v>
      </c>
      <c r="H1287" s="35">
        <v>2</v>
      </c>
      <c r="M1287" s="34" t="s">
        <v>519</v>
      </c>
      <c r="N1287" s="34" t="s">
        <v>423</v>
      </c>
    </row>
    <row r="1288" spans="1:15" ht="15" hidden="1" customHeight="1">
      <c r="A1288" s="34" t="s">
        <v>63</v>
      </c>
      <c r="B1288" s="34" t="s">
        <v>4884</v>
      </c>
      <c r="C1288" s="34" t="s">
        <v>477</v>
      </c>
      <c r="D1288" s="35" t="s">
        <v>107</v>
      </c>
      <c r="E1288" s="35">
        <v>1.2</v>
      </c>
      <c r="F1288" s="35">
        <v>1</v>
      </c>
      <c r="G1288" s="35">
        <v>1</v>
      </c>
      <c r="H1288" s="35">
        <v>1.2</v>
      </c>
      <c r="O1288" s="34" t="s">
        <v>4885</v>
      </c>
    </row>
    <row r="1289" spans="1:15" ht="15" hidden="1" customHeight="1">
      <c r="A1289" s="34" t="s">
        <v>63</v>
      </c>
      <c r="B1289" s="34" t="s">
        <v>4886</v>
      </c>
      <c r="C1289" s="34" t="s">
        <v>477</v>
      </c>
      <c r="D1289" s="35" t="s">
        <v>107</v>
      </c>
      <c r="E1289" s="35">
        <v>1.5</v>
      </c>
      <c r="F1289" s="35">
        <v>1.8</v>
      </c>
      <c r="G1289" s="35">
        <v>1.9</v>
      </c>
      <c r="H1289" s="35">
        <v>2</v>
      </c>
      <c r="I1289" s="35" t="s">
        <v>424</v>
      </c>
      <c r="K1289" s="36" t="s">
        <v>1307</v>
      </c>
    </row>
    <row r="1290" spans="1:15" ht="15" hidden="1" customHeight="1">
      <c r="A1290" s="34" t="s">
        <v>63</v>
      </c>
      <c r="B1290" s="34" t="s">
        <v>4887</v>
      </c>
      <c r="C1290" s="34" t="s">
        <v>544</v>
      </c>
      <c r="D1290" s="35" t="s">
        <v>107</v>
      </c>
      <c r="E1290" s="35">
        <v>1.2</v>
      </c>
      <c r="F1290" s="40">
        <v>1.8</v>
      </c>
      <c r="G1290" s="35">
        <v>1.2</v>
      </c>
      <c r="H1290" s="35" t="s">
        <v>2997</v>
      </c>
      <c r="J1290" s="35" t="s">
        <v>4039</v>
      </c>
      <c r="M1290" s="34" t="s">
        <v>423</v>
      </c>
    </row>
    <row r="1291" spans="1:15" ht="15" hidden="1" customHeight="1">
      <c r="A1291" s="34" t="s">
        <v>63</v>
      </c>
      <c r="B1291" s="34" t="s">
        <v>4888</v>
      </c>
      <c r="C1291" s="34" t="s">
        <v>389</v>
      </c>
      <c r="D1291" s="35" t="s">
        <v>107</v>
      </c>
      <c r="E1291" s="35">
        <v>1.3</v>
      </c>
      <c r="F1291" s="35">
        <v>1.9</v>
      </c>
      <c r="G1291" s="35" t="s">
        <v>2988</v>
      </c>
      <c r="H1291" s="35">
        <v>2.6</v>
      </c>
      <c r="O1291" s="34" t="s">
        <v>4885</v>
      </c>
    </row>
    <row r="1292" spans="1:15" ht="15" hidden="1" customHeight="1">
      <c r="A1292" s="34" t="s">
        <v>63</v>
      </c>
      <c r="B1292" s="34" t="s">
        <v>4889</v>
      </c>
      <c r="C1292" s="34" t="s">
        <v>477</v>
      </c>
      <c r="D1292" s="35" t="s">
        <v>107</v>
      </c>
      <c r="E1292" s="35">
        <v>1.3</v>
      </c>
      <c r="F1292" s="35">
        <v>1.4</v>
      </c>
      <c r="G1292" s="35">
        <v>2</v>
      </c>
      <c r="H1292" s="35">
        <v>2</v>
      </c>
      <c r="I1292" s="35" t="s">
        <v>423</v>
      </c>
      <c r="K1292" s="36" t="s">
        <v>423</v>
      </c>
      <c r="M1292" s="34" t="s">
        <v>4890</v>
      </c>
      <c r="N1292" s="34" t="s">
        <v>423</v>
      </c>
    </row>
    <row r="1293" spans="1:15" ht="15" hidden="1" customHeight="1">
      <c r="A1293" s="34" t="s">
        <v>63</v>
      </c>
      <c r="B1293" s="34" t="s">
        <v>4891</v>
      </c>
      <c r="C1293" s="34" t="s">
        <v>477</v>
      </c>
      <c r="D1293" s="35" t="s">
        <v>107</v>
      </c>
      <c r="E1293" s="35">
        <v>1.8</v>
      </c>
      <c r="F1293" s="35">
        <v>1.9</v>
      </c>
      <c r="G1293" s="35">
        <v>2</v>
      </c>
      <c r="H1293" s="35">
        <v>2.1</v>
      </c>
    </row>
    <row r="1294" spans="1:15" ht="15" hidden="1" customHeight="1">
      <c r="A1294" s="34" t="s">
        <v>63</v>
      </c>
      <c r="B1294" s="34" t="s">
        <v>4892</v>
      </c>
      <c r="C1294" s="34" t="s">
        <v>536</v>
      </c>
      <c r="D1294" s="35" t="s">
        <v>107</v>
      </c>
      <c r="E1294" s="35">
        <v>1.3</v>
      </c>
      <c r="F1294" s="35">
        <v>2.2999999999999998</v>
      </c>
      <c r="G1294" s="35">
        <v>2.2999999999999998</v>
      </c>
      <c r="H1294" s="35">
        <v>2.2999999999999998</v>
      </c>
    </row>
    <row r="1295" spans="1:15" ht="15" hidden="1" customHeight="1">
      <c r="A1295" s="34" t="s">
        <v>63</v>
      </c>
      <c r="B1295" s="34" t="s">
        <v>4893</v>
      </c>
      <c r="C1295" s="34" t="s">
        <v>536</v>
      </c>
      <c r="D1295" s="35" t="s">
        <v>107</v>
      </c>
      <c r="E1295" s="35">
        <v>1.2</v>
      </c>
      <c r="F1295" s="35">
        <v>1.7</v>
      </c>
      <c r="G1295" s="35">
        <v>1.7</v>
      </c>
      <c r="H1295" s="35">
        <v>1.8</v>
      </c>
    </row>
    <row r="1296" spans="1:15" ht="15" hidden="1" customHeight="1">
      <c r="A1296" s="34" t="s">
        <v>63</v>
      </c>
      <c r="B1296" s="34" t="s">
        <v>4894</v>
      </c>
      <c r="C1296" s="34" t="s">
        <v>536</v>
      </c>
      <c r="D1296" s="35" t="s">
        <v>107</v>
      </c>
      <c r="E1296" s="35">
        <v>1</v>
      </c>
      <c r="F1296" s="35">
        <v>1.8</v>
      </c>
      <c r="G1296" s="35">
        <v>2.2000000000000002</v>
      </c>
      <c r="H1296" s="35">
        <v>2.5</v>
      </c>
    </row>
    <row r="1297" spans="1:15" ht="15" hidden="1" customHeight="1">
      <c r="A1297" s="34" t="s">
        <v>63</v>
      </c>
      <c r="B1297" s="34" t="s">
        <v>4895</v>
      </c>
      <c r="C1297" s="34" t="s">
        <v>536</v>
      </c>
      <c r="D1297" s="35" t="s">
        <v>107</v>
      </c>
      <c r="E1297" s="35">
        <v>2.4</v>
      </c>
      <c r="F1297" s="35">
        <v>2.8</v>
      </c>
      <c r="G1297" s="35">
        <v>3.4</v>
      </c>
      <c r="H1297" s="35">
        <v>4</v>
      </c>
      <c r="K1297" s="36" t="s">
        <v>4896</v>
      </c>
    </row>
    <row r="1298" spans="1:15" ht="15" hidden="1" customHeight="1">
      <c r="A1298" s="34" t="s">
        <v>63</v>
      </c>
      <c r="B1298" s="34" t="s">
        <v>4897</v>
      </c>
      <c r="C1298" s="34" t="s">
        <v>536</v>
      </c>
      <c r="D1298" s="35" t="s">
        <v>107</v>
      </c>
      <c r="E1298" s="35">
        <v>2.4</v>
      </c>
      <c r="F1298" s="35">
        <v>2.7</v>
      </c>
      <c r="G1298" s="35">
        <v>3</v>
      </c>
      <c r="H1298" s="35">
        <v>3.3</v>
      </c>
      <c r="I1298" s="36" t="s">
        <v>1298</v>
      </c>
      <c r="J1298" s="35" t="s">
        <v>4898</v>
      </c>
      <c r="K1298" s="36" t="s">
        <v>1298</v>
      </c>
      <c r="L1298" s="34" t="s">
        <v>4899</v>
      </c>
      <c r="M1298" s="34" t="s">
        <v>1298</v>
      </c>
      <c r="N1298" s="34" t="s">
        <v>424</v>
      </c>
      <c r="O1298" s="36" t="s">
        <v>4900</v>
      </c>
    </row>
    <row r="1299" spans="1:15" ht="15" hidden="1" customHeight="1">
      <c r="A1299" s="34" t="s">
        <v>63</v>
      </c>
      <c r="B1299" s="34" t="s">
        <v>4901</v>
      </c>
      <c r="C1299" s="34" t="s">
        <v>589</v>
      </c>
      <c r="D1299" s="35" t="s">
        <v>107</v>
      </c>
      <c r="E1299" s="35">
        <v>2</v>
      </c>
      <c r="F1299" s="35">
        <v>3</v>
      </c>
      <c r="G1299" s="35">
        <v>3.2</v>
      </c>
      <c r="H1299" s="35">
        <v>3.3</v>
      </c>
      <c r="I1299" s="35" t="s">
        <v>424</v>
      </c>
      <c r="J1299" s="35" t="s">
        <v>3081</v>
      </c>
      <c r="M1299" s="34" t="s">
        <v>4852</v>
      </c>
      <c r="N1299" s="34" t="s">
        <v>424</v>
      </c>
    </row>
    <row r="1300" spans="1:15" ht="15" hidden="1" customHeight="1">
      <c r="A1300" s="34" t="s">
        <v>63</v>
      </c>
      <c r="B1300" s="34" t="s">
        <v>4902</v>
      </c>
      <c r="C1300" s="34" t="s">
        <v>740</v>
      </c>
      <c r="D1300" s="35" t="s">
        <v>107</v>
      </c>
      <c r="E1300" s="35" t="s">
        <v>107</v>
      </c>
      <c r="F1300" s="35">
        <v>1.1000000000000001</v>
      </c>
      <c r="G1300" s="35">
        <v>2.2999999999999998</v>
      </c>
      <c r="H1300" s="35">
        <v>3.4</v>
      </c>
      <c r="I1300" s="36" t="s">
        <v>1298</v>
      </c>
      <c r="L1300" s="34" t="s">
        <v>4002</v>
      </c>
    </row>
    <row r="1301" spans="1:15" ht="15" hidden="1" customHeight="1">
      <c r="A1301" s="34" t="s">
        <v>63</v>
      </c>
      <c r="B1301" s="34" t="s">
        <v>4903</v>
      </c>
      <c r="C1301" s="34" t="s">
        <v>536</v>
      </c>
      <c r="D1301" s="35" t="s">
        <v>107</v>
      </c>
      <c r="E1301" s="35" t="s">
        <v>107</v>
      </c>
      <c r="F1301" s="35">
        <v>1.8</v>
      </c>
      <c r="G1301" s="35">
        <v>2.1</v>
      </c>
      <c r="H1301" s="35">
        <v>2.2999999999999998</v>
      </c>
      <c r="I1301" s="35" t="s">
        <v>1298</v>
      </c>
      <c r="K1301" s="36" t="s">
        <v>889</v>
      </c>
      <c r="M1301" s="34" t="s">
        <v>4904</v>
      </c>
    </row>
    <row r="1302" spans="1:15" ht="15" hidden="1" customHeight="1">
      <c r="A1302" s="34" t="s">
        <v>63</v>
      </c>
      <c r="B1302" s="34" t="s">
        <v>4905</v>
      </c>
      <c r="C1302" s="34" t="s">
        <v>536</v>
      </c>
      <c r="D1302" s="35" t="s">
        <v>107</v>
      </c>
      <c r="E1302" s="35" t="s">
        <v>107</v>
      </c>
      <c r="F1302" s="35">
        <v>1.4</v>
      </c>
      <c r="G1302" s="35">
        <v>1.7</v>
      </c>
      <c r="H1302" s="35">
        <v>1.9</v>
      </c>
      <c r="K1302" s="36" t="s">
        <v>889</v>
      </c>
    </row>
    <row r="1303" spans="1:15" ht="15" hidden="1" customHeight="1">
      <c r="A1303" s="34" t="s">
        <v>63</v>
      </c>
      <c r="B1303" s="34" t="s">
        <v>4906</v>
      </c>
      <c r="C1303" s="34" t="s">
        <v>536</v>
      </c>
      <c r="D1303" s="35" t="s">
        <v>107</v>
      </c>
      <c r="E1303" s="35" t="s">
        <v>107</v>
      </c>
      <c r="F1303" s="35">
        <v>2.1</v>
      </c>
      <c r="G1303" s="35">
        <v>2.5</v>
      </c>
      <c r="H1303" s="35">
        <v>2.5</v>
      </c>
    </row>
    <row r="1304" spans="1:15" ht="15" hidden="1" customHeight="1">
      <c r="A1304" s="34" t="s">
        <v>63</v>
      </c>
      <c r="B1304" s="34" t="s">
        <v>4907</v>
      </c>
      <c r="C1304" s="34" t="s">
        <v>745</v>
      </c>
      <c r="D1304" s="35" t="s">
        <v>107</v>
      </c>
      <c r="E1304" s="35" t="s">
        <v>107</v>
      </c>
      <c r="F1304" s="35">
        <v>1.6</v>
      </c>
      <c r="G1304" s="35">
        <v>1.7</v>
      </c>
      <c r="H1304" s="35" t="s">
        <v>2997</v>
      </c>
      <c r="J1304" s="35" t="s">
        <v>4908</v>
      </c>
      <c r="L1304" s="34" t="s">
        <v>3105</v>
      </c>
    </row>
    <row r="1305" spans="1:15" ht="15" hidden="1" customHeight="1">
      <c r="A1305" s="34" t="s">
        <v>63</v>
      </c>
      <c r="B1305" s="34" t="s">
        <v>4909</v>
      </c>
      <c r="C1305" s="34" t="s">
        <v>745</v>
      </c>
      <c r="D1305" s="35" t="s">
        <v>107</v>
      </c>
      <c r="E1305" s="35" t="s">
        <v>107</v>
      </c>
      <c r="F1305" s="35">
        <v>1.5</v>
      </c>
      <c r="G1305" s="35">
        <v>1.5</v>
      </c>
      <c r="H1305" s="35" t="s">
        <v>2997</v>
      </c>
      <c r="J1305" s="35" t="s">
        <v>4039</v>
      </c>
      <c r="L1305" s="34" t="s">
        <v>3105</v>
      </c>
    </row>
    <row r="1306" spans="1:15" ht="15" hidden="1" customHeight="1">
      <c r="A1306" s="34" t="s">
        <v>63</v>
      </c>
      <c r="B1306" s="34" t="s">
        <v>4910</v>
      </c>
      <c r="C1306" s="34" t="s">
        <v>745</v>
      </c>
      <c r="D1306" s="35" t="s">
        <v>107</v>
      </c>
      <c r="E1306" s="35" t="s">
        <v>107</v>
      </c>
      <c r="F1306" s="35">
        <v>1.8</v>
      </c>
      <c r="G1306" s="35">
        <v>1.8</v>
      </c>
      <c r="H1306" s="35" t="s">
        <v>2997</v>
      </c>
      <c r="J1306" s="35" t="s">
        <v>4908</v>
      </c>
      <c r="L1306" s="34" t="s">
        <v>3105</v>
      </c>
      <c r="M1306" s="34" t="s">
        <v>986</v>
      </c>
    </row>
    <row r="1307" spans="1:15" ht="15" hidden="1" customHeight="1">
      <c r="A1307" s="34" t="s">
        <v>63</v>
      </c>
      <c r="B1307" s="34" t="s">
        <v>4911</v>
      </c>
      <c r="C1307" s="34" t="s">
        <v>745</v>
      </c>
      <c r="D1307" s="35" t="s">
        <v>107</v>
      </c>
      <c r="E1307" s="35" t="s">
        <v>107</v>
      </c>
      <c r="F1307" s="35">
        <v>1</v>
      </c>
      <c r="G1307" s="35">
        <v>0.9</v>
      </c>
      <c r="H1307" s="35" t="s">
        <v>2997</v>
      </c>
      <c r="J1307" s="35" t="s">
        <v>3559</v>
      </c>
    </row>
    <row r="1308" spans="1:15" ht="15" hidden="1" customHeight="1">
      <c r="A1308" s="34" t="s">
        <v>63</v>
      </c>
      <c r="B1308" s="34" t="s">
        <v>4912</v>
      </c>
      <c r="C1308" s="34" t="s">
        <v>737</v>
      </c>
      <c r="D1308" s="35" t="s">
        <v>107</v>
      </c>
      <c r="E1308" s="35" t="s">
        <v>107</v>
      </c>
      <c r="F1308" s="35">
        <v>1</v>
      </c>
      <c r="G1308" s="35">
        <v>1.3</v>
      </c>
      <c r="H1308" s="35" t="s">
        <v>2997</v>
      </c>
      <c r="J1308" s="35" t="s">
        <v>4913</v>
      </c>
      <c r="L1308" s="34" t="s">
        <v>4914</v>
      </c>
    </row>
    <row r="1309" spans="1:15" ht="15" hidden="1" customHeight="1">
      <c r="A1309" s="34" t="s">
        <v>63</v>
      </c>
      <c r="B1309" s="34" t="s">
        <v>4915</v>
      </c>
      <c r="C1309" s="34" t="s">
        <v>540</v>
      </c>
      <c r="D1309" s="35" t="s">
        <v>107</v>
      </c>
      <c r="E1309" s="35" t="s">
        <v>107</v>
      </c>
      <c r="F1309" s="35">
        <v>1</v>
      </c>
      <c r="G1309" s="35" t="s">
        <v>2997</v>
      </c>
      <c r="L1309" s="36" t="s">
        <v>4916</v>
      </c>
    </row>
    <row r="1310" spans="1:15" ht="15" hidden="1" customHeight="1">
      <c r="A1310" s="34" t="s">
        <v>63</v>
      </c>
      <c r="B1310" s="34" t="s">
        <v>4917</v>
      </c>
      <c r="C1310" s="34" t="s">
        <v>484</v>
      </c>
      <c r="D1310" s="35" t="s">
        <v>107</v>
      </c>
      <c r="E1310" s="35" t="s">
        <v>107</v>
      </c>
      <c r="F1310" s="35">
        <v>1.2</v>
      </c>
      <c r="G1310" s="35">
        <v>1.6</v>
      </c>
      <c r="H1310" s="35">
        <v>2</v>
      </c>
      <c r="I1310" s="35" t="s">
        <v>4918</v>
      </c>
      <c r="K1310" t="s">
        <v>413</v>
      </c>
    </row>
    <row r="1311" spans="1:15" ht="15" hidden="1" customHeight="1">
      <c r="A1311" s="34" t="s">
        <v>63</v>
      </c>
      <c r="B1311" s="34" t="s">
        <v>4919</v>
      </c>
      <c r="C1311" s="34" t="s">
        <v>1256</v>
      </c>
      <c r="D1311" s="35" t="s">
        <v>107</v>
      </c>
      <c r="E1311" s="35" t="s">
        <v>107</v>
      </c>
      <c r="F1311" s="35">
        <v>1.2</v>
      </c>
      <c r="G1311" s="35">
        <v>1.3</v>
      </c>
      <c r="H1311" s="35">
        <v>1.4</v>
      </c>
      <c r="M1311" s="34" t="s">
        <v>3567</v>
      </c>
    </row>
    <row r="1312" spans="1:15" ht="15" hidden="1" customHeight="1">
      <c r="A1312" s="34" t="s">
        <v>63</v>
      </c>
      <c r="B1312" s="34" t="s">
        <v>4920</v>
      </c>
      <c r="C1312" s="34" t="s">
        <v>745</v>
      </c>
      <c r="D1312" s="35" t="s">
        <v>107</v>
      </c>
      <c r="E1312" s="35" t="s">
        <v>107</v>
      </c>
      <c r="F1312" s="35">
        <v>1.5</v>
      </c>
      <c r="G1312" s="35">
        <v>1.5</v>
      </c>
      <c r="H1312" s="35" t="s">
        <v>2997</v>
      </c>
      <c r="J1312" s="35" t="s">
        <v>4039</v>
      </c>
    </row>
    <row r="1313" spans="1:15" ht="15" hidden="1" customHeight="1">
      <c r="A1313" s="34" t="s">
        <v>63</v>
      </c>
      <c r="B1313" s="34" t="s">
        <v>4921</v>
      </c>
      <c r="C1313" s="34" t="s">
        <v>745</v>
      </c>
      <c r="D1313" s="35" t="s">
        <v>107</v>
      </c>
      <c r="E1313" s="35" t="s">
        <v>107</v>
      </c>
      <c r="F1313" s="35">
        <v>1.2</v>
      </c>
      <c r="G1313" s="35">
        <v>1.1000000000000001</v>
      </c>
      <c r="H1313" s="35" t="s">
        <v>2997</v>
      </c>
      <c r="J1313" s="35" t="s">
        <v>3812</v>
      </c>
    </row>
    <row r="1314" spans="1:15" ht="15" hidden="1" customHeight="1">
      <c r="A1314" s="34" t="s">
        <v>63</v>
      </c>
      <c r="B1314" s="34" t="s">
        <v>4922</v>
      </c>
      <c r="C1314" s="34" t="s">
        <v>435</v>
      </c>
      <c r="D1314" s="35" t="s">
        <v>107</v>
      </c>
      <c r="E1314" s="35" t="s">
        <v>107</v>
      </c>
      <c r="F1314" s="35">
        <v>1.9</v>
      </c>
      <c r="G1314" s="35">
        <v>2.2999999999999998</v>
      </c>
      <c r="H1314" s="35" t="s">
        <v>2997</v>
      </c>
      <c r="J1314" s="35" t="s">
        <v>4923</v>
      </c>
    </row>
    <row r="1315" spans="1:15" ht="15" hidden="1" customHeight="1">
      <c r="A1315" s="34" t="s">
        <v>63</v>
      </c>
      <c r="B1315" s="34" t="s">
        <v>4924</v>
      </c>
      <c r="C1315" s="34" t="s">
        <v>536</v>
      </c>
      <c r="D1315" s="35" t="s">
        <v>107</v>
      </c>
      <c r="E1315" s="35" t="s">
        <v>107</v>
      </c>
      <c r="F1315" s="35">
        <v>1.5</v>
      </c>
      <c r="G1315" s="35">
        <v>1.8</v>
      </c>
      <c r="H1315" s="35">
        <v>1.9</v>
      </c>
      <c r="K1315" t="s">
        <v>413</v>
      </c>
      <c r="M1315" s="34" t="s">
        <v>423</v>
      </c>
      <c r="O1315" s="36" t="s">
        <v>4925</v>
      </c>
    </row>
    <row r="1316" spans="1:15" ht="15" hidden="1" customHeight="1">
      <c r="A1316" s="34" t="s">
        <v>63</v>
      </c>
      <c r="B1316" s="34" t="s">
        <v>4926</v>
      </c>
      <c r="C1316" s="34" t="s">
        <v>745</v>
      </c>
      <c r="D1316" s="35" t="s">
        <v>107</v>
      </c>
      <c r="E1316" s="35" t="s">
        <v>107</v>
      </c>
      <c r="F1316" s="35">
        <v>2.8</v>
      </c>
      <c r="G1316" s="35">
        <v>3.1</v>
      </c>
      <c r="H1316" s="35">
        <v>3.2</v>
      </c>
    </row>
    <row r="1317" spans="1:15" ht="15" hidden="1" customHeight="1">
      <c r="A1317" s="34" t="s">
        <v>63</v>
      </c>
      <c r="B1317" s="34" t="s">
        <v>4927</v>
      </c>
      <c r="C1317" s="34" t="s">
        <v>536</v>
      </c>
      <c r="D1317" s="35" t="s">
        <v>107</v>
      </c>
      <c r="E1317" s="35" t="s">
        <v>107</v>
      </c>
      <c r="F1317" s="35">
        <v>1.1000000000000001</v>
      </c>
      <c r="G1317" s="35">
        <v>1.2</v>
      </c>
      <c r="H1317" s="35">
        <v>1.5</v>
      </c>
    </row>
    <row r="1318" spans="1:15" ht="15" hidden="1" customHeight="1">
      <c r="A1318" s="34" t="s">
        <v>63</v>
      </c>
      <c r="B1318" s="34" t="s">
        <v>4928</v>
      </c>
      <c r="C1318" s="34" t="s">
        <v>468</v>
      </c>
      <c r="D1318" s="35" t="s">
        <v>107</v>
      </c>
      <c r="E1318" s="35" t="s">
        <v>107</v>
      </c>
      <c r="F1318" s="35">
        <v>1.1000000000000001</v>
      </c>
      <c r="G1318" s="35">
        <v>1.9</v>
      </c>
      <c r="H1318" s="35">
        <v>2.6</v>
      </c>
      <c r="I1318" s="35" t="s">
        <v>423</v>
      </c>
      <c r="K1318" t="s">
        <v>413</v>
      </c>
      <c r="M1318" s="34" t="s">
        <v>413</v>
      </c>
    </row>
    <row r="1319" spans="1:15" ht="15" hidden="1" customHeight="1">
      <c r="A1319" s="34" t="s">
        <v>63</v>
      </c>
      <c r="B1319" s="34" t="s">
        <v>4929</v>
      </c>
      <c r="C1319" s="34" t="s">
        <v>1256</v>
      </c>
      <c r="D1319" s="35" t="s">
        <v>107</v>
      </c>
      <c r="E1319" s="35" t="s">
        <v>107</v>
      </c>
      <c r="F1319" s="35">
        <v>1.4</v>
      </c>
      <c r="G1319" s="35">
        <v>1.4</v>
      </c>
      <c r="H1319" s="35">
        <v>1.5</v>
      </c>
      <c r="I1319" s="35" t="s">
        <v>423</v>
      </c>
      <c r="K1319" t="s">
        <v>413</v>
      </c>
    </row>
    <row r="1320" spans="1:15" ht="15" hidden="1" customHeight="1">
      <c r="A1320" s="34" t="s">
        <v>63</v>
      </c>
      <c r="B1320" s="34" t="s">
        <v>4930</v>
      </c>
      <c r="C1320" s="34" t="s">
        <v>1256</v>
      </c>
      <c r="D1320" s="35" t="s">
        <v>107</v>
      </c>
      <c r="E1320" s="35" t="s">
        <v>107</v>
      </c>
      <c r="F1320" s="35">
        <v>1.7</v>
      </c>
      <c r="G1320" s="35">
        <v>1.8</v>
      </c>
      <c r="H1320" s="35">
        <v>2</v>
      </c>
      <c r="I1320" s="35" t="s">
        <v>4931</v>
      </c>
      <c r="K1320" t="s">
        <v>413</v>
      </c>
      <c r="M1320" s="34" t="s">
        <v>413</v>
      </c>
    </row>
    <row r="1321" spans="1:15" ht="15" hidden="1" customHeight="1">
      <c r="A1321" s="34" t="s">
        <v>63</v>
      </c>
      <c r="B1321" s="34" t="s">
        <v>4932</v>
      </c>
      <c r="C1321" s="34" t="s">
        <v>1256</v>
      </c>
      <c r="D1321" s="35" t="s">
        <v>107</v>
      </c>
      <c r="E1321" s="35" t="s">
        <v>107</v>
      </c>
      <c r="F1321" s="35" t="s">
        <v>107</v>
      </c>
      <c r="G1321" s="35">
        <v>1.1000000000000001</v>
      </c>
      <c r="H1321" s="35">
        <v>1.6</v>
      </c>
      <c r="I1321" s="35" t="s">
        <v>423</v>
      </c>
    </row>
    <row r="1322" spans="1:15" ht="15" hidden="1" customHeight="1">
      <c r="A1322" s="34" t="s">
        <v>63</v>
      </c>
      <c r="B1322" s="34" t="s">
        <v>4933</v>
      </c>
      <c r="C1322" s="34" t="s">
        <v>1256</v>
      </c>
      <c r="D1322" s="35" t="s">
        <v>107</v>
      </c>
      <c r="E1322" s="35" t="s">
        <v>107</v>
      </c>
      <c r="F1322" s="35" t="s">
        <v>107</v>
      </c>
      <c r="G1322" s="35">
        <v>1.1000000000000001</v>
      </c>
      <c r="H1322" s="35">
        <v>1.3</v>
      </c>
    </row>
    <row r="1323" spans="1:15" ht="15" hidden="1" customHeight="1">
      <c r="A1323" s="34" t="s">
        <v>63</v>
      </c>
      <c r="B1323" s="34" t="s">
        <v>4934</v>
      </c>
      <c r="C1323" s="34" t="s">
        <v>1256</v>
      </c>
      <c r="D1323" s="35" t="s">
        <v>107</v>
      </c>
      <c r="E1323" s="35" t="s">
        <v>107</v>
      </c>
      <c r="F1323" s="35" t="s">
        <v>107</v>
      </c>
      <c r="G1323" s="35">
        <v>1.2</v>
      </c>
      <c r="H1323" s="35">
        <v>1.6</v>
      </c>
    </row>
    <row r="1324" spans="1:15" ht="15" hidden="1" customHeight="1">
      <c r="A1324" s="34" t="s">
        <v>63</v>
      </c>
      <c r="B1324" s="34" t="s">
        <v>4935</v>
      </c>
      <c r="C1324" s="34" t="s">
        <v>546</v>
      </c>
      <c r="D1324" s="35" t="s">
        <v>107</v>
      </c>
      <c r="E1324" s="35" t="s">
        <v>107</v>
      </c>
      <c r="F1324" s="35">
        <v>2.7</v>
      </c>
      <c r="G1324" s="35">
        <v>3.3</v>
      </c>
      <c r="H1324" s="35">
        <v>3.7</v>
      </c>
      <c r="I1324" s="35" t="s">
        <v>1173</v>
      </c>
    </row>
    <row r="1325" spans="1:15" ht="15" hidden="1" customHeight="1">
      <c r="A1325" s="34" t="s">
        <v>63</v>
      </c>
      <c r="B1325" s="34" t="s">
        <v>4936</v>
      </c>
      <c r="C1325" s="34" t="s">
        <v>477</v>
      </c>
      <c r="D1325" s="35" t="s">
        <v>107</v>
      </c>
      <c r="E1325" s="35" t="s">
        <v>107</v>
      </c>
      <c r="F1325" s="35">
        <v>1</v>
      </c>
      <c r="G1325" s="35">
        <v>1.1000000000000001</v>
      </c>
      <c r="M1325" s="34" t="s">
        <v>424</v>
      </c>
    </row>
    <row r="1326" spans="1:15" ht="15" hidden="1" customHeight="1">
      <c r="A1326" s="34" t="s">
        <v>63</v>
      </c>
      <c r="B1326" s="34" t="s">
        <v>4937</v>
      </c>
      <c r="C1326" s="34" t="s">
        <v>477</v>
      </c>
      <c r="D1326" s="35" t="s">
        <v>107</v>
      </c>
      <c r="E1326" s="35" t="s">
        <v>107</v>
      </c>
      <c r="F1326" s="35">
        <v>1.5</v>
      </c>
      <c r="G1326" s="35">
        <v>1.5</v>
      </c>
      <c r="H1326" s="35">
        <v>1.7</v>
      </c>
      <c r="M1326" s="34" t="s">
        <v>4938</v>
      </c>
    </row>
    <row r="1327" spans="1:15" ht="15" hidden="1" customHeight="1">
      <c r="A1327" s="34" t="s">
        <v>63</v>
      </c>
      <c r="B1327" s="34" t="s">
        <v>4939</v>
      </c>
      <c r="C1327" s="34" t="s">
        <v>477</v>
      </c>
      <c r="D1327" s="35" t="s">
        <v>107</v>
      </c>
      <c r="E1327" s="35" t="s">
        <v>107</v>
      </c>
      <c r="F1327" s="35">
        <v>1.3</v>
      </c>
      <c r="G1327" s="35">
        <v>1.2</v>
      </c>
      <c r="H1327" s="35">
        <v>1.3</v>
      </c>
      <c r="M1327" s="34" t="s">
        <v>4938</v>
      </c>
    </row>
    <row r="1328" spans="1:15" ht="15" hidden="1" customHeight="1">
      <c r="A1328" s="34" t="s">
        <v>63</v>
      </c>
      <c r="B1328" s="34" t="s">
        <v>4940</v>
      </c>
      <c r="C1328" s="34" t="s">
        <v>439</v>
      </c>
      <c r="D1328" s="35" t="s">
        <v>107</v>
      </c>
      <c r="E1328" s="35" t="s">
        <v>107</v>
      </c>
      <c r="F1328" s="35">
        <v>1.4</v>
      </c>
      <c r="G1328" s="35">
        <v>1.4</v>
      </c>
      <c r="H1328" s="35">
        <v>1.5</v>
      </c>
    </row>
    <row r="1329" spans="1:15" ht="15" hidden="1" customHeight="1">
      <c r="A1329" s="34" t="s">
        <v>63</v>
      </c>
      <c r="B1329" s="34" t="s">
        <v>4941</v>
      </c>
      <c r="C1329" s="34" t="s">
        <v>484</v>
      </c>
      <c r="D1329" s="35" t="s">
        <v>107</v>
      </c>
      <c r="E1329" s="35" t="s">
        <v>107</v>
      </c>
      <c r="F1329" s="35">
        <v>2.2000000000000002</v>
      </c>
      <c r="G1329" s="35">
        <v>2.6</v>
      </c>
      <c r="H1329" s="35">
        <v>2.7</v>
      </c>
      <c r="I1329" s="35" t="s">
        <v>423</v>
      </c>
      <c r="K1329" s="36" t="s">
        <v>991</v>
      </c>
      <c r="L1329" s="34" t="s">
        <v>3014</v>
      </c>
      <c r="M1329" s="34" t="s">
        <v>991</v>
      </c>
    </row>
    <row r="1330" spans="1:15" ht="15" hidden="1" customHeight="1">
      <c r="A1330" s="34" t="s">
        <v>63</v>
      </c>
      <c r="B1330" s="34" t="s">
        <v>4942</v>
      </c>
      <c r="C1330" s="34" t="s">
        <v>477</v>
      </c>
      <c r="D1330" s="35" t="s">
        <v>107</v>
      </c>
      <c r="E1330" s="35" t="s">
        <v>107</v>
      </c>
      <c r="F1330" s="35">
        <v>1.2</v>
      </c>
      <c r="G1330" s="35">
        <v>1.2</v>
      </c>
      <c r="H1330" s="35">
        <v>1.5</v>
      </c>
      <c r="K1330" s="36" t="s">
        <v>1298</v>
      </c>
    </row>
    <row r="1331" spans="1:15" ht="15" hidden="1" customHeight="1">
      <c r="A1331" s="34" t="s">
        <v>63</v>
      </c>
      <c r="B1331" s="34" t="s">
        <v>4943</v>
      </c>
      <c r="C1331" s="34" t="s">
        <v>536</v>
      </c>
      <c r="D1331" s="35" t="s">
        <v>107</v>
      </c>
      <c r="E1331" s="35" t="s">
        <v>107</v>
      </c>
      <c r="F1331" s="35">
        <v>1.5</v>
      </c>
      <c r="G1331" s="35">
        <v>1.8</v>
      </c>
      <c r="H1331" s="35">
        <v>2.1</v>
      </c>
      <c r="O1331" s="34" t="s">
        <v>4944</v>
      </c>
    </row>
    <row r="1332" spans="1:15" ht="15" hidden="1" customHeight="1">
      <c r="A1332" s="34" t="s">
        <v>63</v>
      </c>
      <c r="B1332" s="34" t="s">
        <v>4945</v>
      </c>
      <c r="C1332" s="34" t="s">
        <v>536</v>
      </c>
      <c r="D1332" s="35" t="s">
        <v>107</v>
      </c>
      <c r="E1332" s="35" t="s">
        <v>107</v>
      </c>
      <c r="F1332" s="35">
        <v>1.3</v>
      </c>
      <c r="G1332" s="35">
        <v>1.4</v>
      </c>
      <c r="H1332" s="35">
        <v>1.5</v>
      </c>
    </row>
    <row r="1333" spans="1:15" ht="15" hidden="1" customHeight="1">
      <c r="A1333" s="34" t="s">
        <v>63</v>
      </c>
      <c r="B1333" s="34" t="s">
        <v>4946</v>
      </c>
      <c r="C1333" s="34" t="s">
        <v>477</v>
      </c>
      <c r="D1333" s="35" t="s">
        <v>107</v>
      </c>
      <c r="E1333" s="35" t="s">
        <v>107</v>
      </c>
      <c r="F1333" s="35">
        <v>1</v>
      </c>
      <c r="G1333" s="35">
        <v>1.2</v>
      </c>
      <c r="H1333" s="35">
        <v>1.3</v>
      </c>
    </row>
    <row r="1334" spans="1:15" ht="15" hidden="1" customHeight="1">
      <c r="A1334" s="34" t="s">
        <v>63</v>
      </c>
      <c r="B1334" s="34" t="s">
        <v>4947</v>
      </c>
      <c r="C1334" s="34" t="s">
        <v>477</v>
      </c>
      <c r="D1334" s="35" t="s">
        <v>107</v>
      </c>
      <c r="E1334" s="35" t="s">
        <v>107</v>
      </c>
      <c r="F1334" s="35">
        <v>1.1000000000000001</v>
      </c>
      <c r="G1334" s="35">
        <v>1</v>
      </c>
      <c r="H1334" s="35">
        <v>1.1000000000000001</v>
      </c>
    </row>
    <row r="1335" spans="1:15" ht="15" hidden="1" customHeight="1">
      <c r="A1335" s="34" t="s">
        <v>63</v>
      </c>
      <c r="B1335" s="34" t="s">
        <v>4948</v>
      </c>
      <c r="C1335" s="34" t="s">
        <v>711</v>
      </c>
      <c r="D1335" s="35" t="s">
        <v>107</v>
      </c>
      <c r="E1335" s="35" t="s">
        <v>107</v>
      </c>
      <c r="F1335" s="35">
        <v>1</v>
      </c>
      <c r="G1335" s="35" t="s">
        <v>107</v>
      </c>
      <c r="L1335" s="36" t="s">
        <v>4949</v>
      </c>
    </row>
    <row r="1336" spans="1:15" ht="15" hidden="1" customHeight="1">
      <c r="A1336" s="34" t="s">
        <v>63</v>
      </c>
      <c r="B1336" s="34" t="s">
        <v>4950</v>
      </c>
      <c r="C1336" s="34" t="s">
        <v>477</v>
      </c>
      <c r="D1336" s="35" t="s">
        <v>107</v>
      </c>
      <c r="E1336" s="35" t="s">
        <v>107</v>
      </c>
      <c r="F1336" s="35">
        <v>1.4</v>
      </c>
      <c r="G1336" s="35">
        <v>1.4</v>
      </c>
      <c r="H1336" s="35">
        <v>1.7</v>
      </c>
    </row>
    <row r="1337" spans="1:15" ht="15" hidden="1" customHeight="1">
      <c r="A1337" s="34" t="s">
        <v>63</v>
      </c>
      <c r="B1337" s="34" t="s">
        <v>4951</v>
      </c>
      <c r="C1337" s="34" t="s">
        <v>745</v>
      </c>
      <c r="D1337" s="35" t="s">
        <v>107</v>
      </c>
      <c r="E1337" s="35" t="s">
        <v>107</v>
      </c>
      <c r="F1337" s="35" t="s">
        <v>107</v>
      </c>
      <c r="G1337" s="35">
        <v>2</v>
      </c>
      <c r="H1337" s="35">
        <v>2.7</v>
      </c>
    </row>
    <row r="1338" spans="1:15" ht="15" hidden="1" customHeight="1">
      <c r="A1338" s="34" t="s">
        <v>63</v>
      </c>
      <c r="B1338" s="34" t="s">
        <v>4952</v>
      </c>
      <c r="C1338" s="34" t="s">
        <v>745</v>
      </c>
      <c r="D1338" s="35" t="s">
        <v>107</v>
      </c>
      <c r="E1338" s="35" t="s">
        <v>107</v>
      </c>
      <c r="F1338" s="35" t="s">
        <v>107</v>
      </c>
      <c r="G1338" s="35">
        <v>1.4</v>
      </c>
      <c r="H1338" s="35">
        <v>2.5</v>
      </c>
    </row>
    <row r="1339" spans="1:15" ht="15" hidden="1" customHeight="1">
      <c r="A1339" s="34" t="s">
        <v>63</v>
      </c>
      <c r="B1339" s="34" t="s">
        <v>4953</v>
      </c>
      <c r="C1339" s="34" t="s">
        <v>745</v>
      </c>
      <c r="D1339" s="35" t="s">
        <v>107</v>
      </c>
      <c r="E1339" s="35" t="s">
        <v>107</v>
      </c>
      <c r="F1339" s="35" t="s">
        <v>107</v>
      </c>
      <c r="G1339" s="35">
        <v>1.5</v>
      </c>
      <c r="K1339" s="36" t="s">
        <v>889</v>
      </c>
    </row>
    <row r="1340" spans="1:15" ht="15" hidden="1" customHeight="1">
      <c r="A1340" s="34" t="s">
        <v>63</v>
      </c>
      <c r="B1340" s="34" t="s">
        <v>4954</v>
      </c>
      <c r="C1340" s="34" t="s">
        <v>1256</v>
      </c>
      <c r="D1340" s="35" t="s">
        <v>107</v>
      </c>
      <c r="E1340" s="35" t="s">
        <v>107</v>
      </c>
      <c r="F1340" s="35" t="s">
        <v>107</v>
      </c>
      <c r="G1340" s="35">
        <v>1</v>
      </c>
      <c r="H1340" s="35">
        <v>1.2</v>
      </c>
    </row>
    <row r="1341" spans="1:15" ht="15" hidden="1" customHeight="1">
      <c r="A1341" s="34" t="s">
        <v>63</v>
      </c>
      <c r="B1341" s="34" t="s">
        <v>4955</v>
      </c>
      <c r="C1341" s="34" t="s">
        <v>475</v>
      </c>
      <c r="D1341" s="35" t="s">
        <v>107</v>
      </c>
      <c r="E1341" s="35" t="s">
        <v>107</v>
      </c>
      <c r="F1341" s="35" t="s">
        <v>107</v>
      </c>
      <c r="G1341" s="35">
        <v>1.2</v>
      </c>
      <c r="H1341" s="35">
        <v>1.4</v>
      </c>
    </row>
    <row r="1342" spans="1:15" ht="15" hidden="1" customHeight="1">
      <c r="A1342" s="34" t="s">
        <v>63</v>
      </c>
      <c r="B1342" s="34" t="s">
        <v>4956</v>
      </c>
      <c r="C1342" s="34" t="s">
        <v>1318</v>
      </c>
      <c r="D1342" s="35" t="s">
        <v>107</v>
      </c>
      <c r="E1342" s="35" t="s">
        <v>107</v>
      </c>
      <c r="F1342" s="35" t="s">
        <v>107</v>
      </c>
      <c r="G1342" s="35">
        <v>1.4</v>
      </c>
      <c r="H1342" s="35">
        <v>1.8</v>
      </c>
    </row>
    <row r="1343" spans="1:15" ht="15" hidden="1" customHeight="1">
      <c r="A1343" s="34" t="s">
        <v>63</v>
      </c>
      <c r="B1343" s="34" t="s">
        <v>4957</v>
      </c>
      <c r="C1343" s="34" t="s">
        <v>477</v>
      </c>
      <c r="D1343" s="35" t="s">
        <v>107</v>
      </c>
      <c r="E1343" s="35" t="s">
        <v>107</v>
      </c>
      <c r="F1343" s="35" t="s">
        <v>107</v>
      </c>
      <c r="G1343" s="35">
        <v>1.2</v>
      </c>
      <c r="H1343" s="35">
        <v>1.4</v>
      </c>
      <c r="I1343" s="35" t="s">
        <v>4798</v>
      </c>
      <c r="J1343" s="35" t="s">
        <v>4958</v>
      </c>
      <c r="K1343" s="36" t="s">
        <v>4810</v>
      </c>
    </row>
    <row r="1344" spans="1:15" ht="15" hidden="1" customHeight="1">
      <c r="A1344" s="34" t="s">
        <v>63</v>
      </c>
      <c r="B1344" s="34" t="s">
        <v>4959</v>
      </c>
      <c r="C1344" s="34" t="s">
        <v>477</v>
      </c>
      <c r="D1344" s="35" t="s">
        <v>107</v>
      </c>
      <c r="E1344" s="35" t="s">
        <v>107</v>
      </c>
      <c r="F1344" s="35" t="s">
        <v>107</v>
      </c>
      <c r="G1344" s="35">
        <v>1.4</v>
      </c>
      <c r="H1344" s="35">
        <v>1.4</v>
      </c>
      <c r="I1344" s="35" t="s">
        <v>4798</v>
      </c>
      <c r="J1344" s="35" t="s">
        <v>4960</v>
      </c>
      <c r="L1344" s="36" t="s">
        <v>4961</v>
      </c>
    </row>
    <row r="1345" spans="1:15" ht="15" hidden="1" customHeight="1">
      <c r="A1345" s="34" t="s">
        <v>74</v>
      </c>
      <c r="B1345" s="34" t="s">
        <v>4962</v>
      </c>
      <c r="C1345" s="34" t="s">
        <v>715</v>
      </c>
      <c r="D1345" s="35">
        <v>1.8</v>
      </c>
      <c r="E1345" s="35">
        <v>1.7</v>
      </c>
      <c r="F1345" s="35">
        <v>2</v>
      </c>
      <c r="G1345" s="35">
        <v>2.5</v>
      </c>
      <c r="H1345" s="35">
        <v>2.7</v>
      </c>
      <c r="I1345" s="35" t="s">
        <v>4963</v>
      </c>
      <c r="M1345" s="34" t="s">
        <v>1356</v>
      </c>
    </row>
    <row r="1346" spans="1:15" ht="15" hidden="1" customHeight="1">
      <c r="A1346" s="34" t="s">
        <v>74</v>
      </c>
      <c r="B1346" s="34" t="s">
        <v>4964</v>
      </c>
      <c r="C1346" s="34" t="s">
        <v>544</v>
      </c>
      <c r="D1346" s="35">
        <v>1.2</v>
      </c>
      <c r="E1346" s="35">
        <v>1.1000000000000001</v>
      </c>
      <c r="F1346" s="35">
        <v>1</v>
      </c>
      <c r="G1346" s="35">
        <v>1.1000000000000001</v>
      </c>
      <c r="H1346" s="35">
        <v>1.1000000000000001</v>
      </c>
      <c r="O1346" s="34" t="s">
        <v>3081</v>
      </c>
    </row>
    <row r="1347" spans="1:15" ht="15" hidden="1" customHeight="1">
      <c r="A1347" s="34" t="s">
        <v>74</v>
      </c>
      <c r="B1347" s="34" t="s">
        <v>4965</v>
      </c>
      <c r="C1347" s="34" t="s">
        <v>833</v>
      </c>
      <c r="D1347" s="35">
        <v>1.2</v>
      </c>
      <c r="E1347" s="35" t="s">
        <v>3039</v>
      </c>
      <c r="F1347" s="35" t="s">
        <v>3039</v>
      </c>
      <c r="G1347" s="35">
        <v>1.4</v>
      </c>
      <c r="H1347" s="35">
        <v>1.7</v>
      </c>
      <c r="O1347" s="34" t="s">
        <v>4966</v>
      </c>
    </row>
    <row r="1348" spans="1:15" ht="15" hidden="1" customHeight="1">
      <c r="A1348" s="34" t="s">
        <v>74</v>
      </c>
      <c r="B1348" s="34" t="s">
        <v>4967</v>
      </c>
      <c r="C1348" s="34" t="s">
        <v>833</v>
      </c>
      <c r="D1348" s="35">
        <v>3</v>
      </c>
      <c r="E1348" s="35">
        <v>2.8</v>
      </c>
      <c r="F1348" s="35">
        <v>3.2</v>
      </c>
      <c r="G1348" s="35">
        <v>3.7</v>
      </c>
      <c r="H1348" s="35">
        <v>4</v>
      </c>
      <c r="L1348" s="34" t="s">
        <v>4968</v>
      </c>
      <c r="O1348" s="34" t="s">
        <v>4969</v>
      </c>
    </row>
    <row r="1349" spans="1:15" ht="15" hidden="1" customHeight="1">
      <c r="A1349" s="34" t="s">
        <v>74</v>
      </c>
      <c r="B1349" s="34" t="s">
        <v>4970</v>
      </c>
      <c r="C1349" s="34" t="s">
        <v>461</v>
      </c>
      <c r="D1349" s="35">
        <v>1.9</v>
      </c>
      <c r="E1349" s="35" t="s">
        <v>2988</v>
      </c>
      <c r="F1349" s="35" t="s">
        <v>2988</v>
      </c>
      <c r="G1349" s="35" t="s">
        <v>2988</v>
      </c>
      <c r="H1349" s="35" t="s">
        <v>2989</v>
      </c>
    </row>
    <row r="1350" spans="1:15" ht="15" hidden="1" customHeight="1">
      <c r="A1350" s="34" t="s">
        <v>74</v>
      </c>
      <c r="B1350" s="34" t="s">
        <v>4971</v>
      </c>
      <c r="C1350" s="34" t="s">
        <v>449</v>
      </c>
      <c r="D1350" s="35">
        <v>22</v>
      </c>
      <c r="E1350" s="35">
        <v>22.7</v>
      </c>
      <c r="F1350" s="35">
        <v>22.8</v>
      </c>
      <c r="G1350" s="35">
        <v>23.6</v>
      </c>
      <c r="H1350" s="35">
        <v>23.9</v>
      </c>
      <c r="O1350" s="34" t="s">
        <v>4972</v>
      </c>
    </row>
    <row r="1351" spans="1:15" ht="15" hidden="1" customHeight="1">
      <c r="A1351" s="34" t="s">
        <v>74</v>
      </c>
      <c r="B1351" s="34" t="s">
        <v>4973</v>
      </c>
      <c r="C1351" s="34" t="s">
        <v>484</v>
      </c>
      <c r="D1351" s="35">
        <v>20</v>
      </c>
      <c r="E1351" s="35">
        <v>19.7</v>
      </c>
      <c r="F1351" s="35">
        <v>19.8</v>
      </c>
      <c r="G1351" s="35">
        <v>19.8</v>
      </c>
      <c r="H1351" s="35">
        <v>20</v>
      </c>
    </row>
    <row r="1352" spans="1:15" ht="15" hidden="1" customHeight="1">
      <c r="A1352" s="34" t="s">
        <v>74</v>
      </c>
      <c r="B1352" s="34" t="s">
        <v>4974</v>
      </c>
      <c r="C1352" s="34" t="s">
        <v>457</v>
      </c>
      <c r="D1352" s="35">
        <v>9</v>
      </c>
      <c r="E1352" s="35">
        <v>9.1</v>
      </c>
      <c r="F1352" s="35">
        <v>9.1999999999999993</v>
      </c>
      <c r="G1352" s="35">
        <v>9.1999999999999993</v>
      </c>
      <c r="H1352" s="35">
        <v>9.1999999999999993</v>
      </c>
      <c r="I1352" s="35" t="s">
        <v>465</v>
      </c>
    </row>
    <row r="1353" spans="1:15" ht="15" hidden="1" customHeight="1">
      <c r="A1353" s="34" t="s">
        <v>74</v>
      </c>
      <c r="B1353" s="34" t="s">
        <v>4975</v>
      </c>
      <c r="C1353" s="34" t="s">
        <v>445</v>
      </c>
      <c r="D1353" s="35">
        <v>1</v>
      </c>
      <c r="E1353" s="35">
        <v>1</v>
      </c>
      <c r="F1353" s="35">
        <v>1.1000000000000001</v>
      </c>
      <c r="G1353" s="35">
        <v>1.4</v>
      </c>
      <c r="H1353" s="35">
        <v>1.6</v>
      </c>
      <c r="I1353" s="35" t="s">
        <v>552</v>
      </c>
      <c r="K1353" s="36" t="s">
        <v>552</v>
      </c>
      <c r="M1353" s="34" t="s">
        <v>552</v>
      </c>
      <c r="N1353" s="34" t="s">
        <v>4976</v>
      </c>
    </row>
    <row r="1354" spans="1:15" ht="15" hidden="1" customHeight="1">
      <c r="A1354" s="34" t="s">
        <v>74</v>
      </c>
      <c r="B1354" s="34" t="s">
        <v>4977</v>
      </c>
      <c r="C1354" s="34" t="s">
        <v>393</v>
      </c>
      <c r="D1354" s="35">
        <v>1.3</v>
      </c>
      <c r="E1354" s="35">
        <v>1.3</v>
      </c>
      <c r="F1354" s="35">
        <v>1.6</v>
      </c>
      <c r="G1354" s="35">
        <v>1.4</v>
      </c>
      <c r="H1354" s="35">
        <v>1.9</v>
      </c>
      <c r="L1354" s="34" t="s">
        <v>4978</v>
      </c>
    </row>
    <row r="1355" spans="1:15" ht="15" hidden="1" customHeight="1">
      <c r="A1355" s="34" t="s">
        <v>74</v>
      </c>
      <c r="B1355" s="34" t="s">
        <v>4979</v>
      </c>
      <c r="C1355" s="34" t="s">
        <v>833</v>
      </c>
      <c r="D1355" s="35">
        <v>6.6</v>
      </c>
      <c r="E1355" s="35">
        <v>6.8</v>
      </c>
      <c r="F1355" s="35">
        <v>7.5</v>
      </c>
      <c r="G1355" s="35">
        <v>8</v>
      </c>
      <c r="H1355" s="35">
        <v>8.5</v>
      </c>
    </row>
    <row r="1356" spans="1:15" ht="15" hidden="1" customHeight="1">
      <c r="A1356" s="34" t="s">
        <v>74</v>
      </c>
      <c r="B1356" s="34" t="s">
        <v>4980</v>
      </c>
      <c r="C1356" s="34" t="s">
        <v>833</v>
      </c>
      <c r="D1356" s="35">
        <v>1.4</v>
      </c>
      <c r="E1356" s="35">
        <v>1.5</v>
      </c>
      <c r="F1356" s="35">
        <v>1.6</v>
      </c>
      <c r="G1356" s="35">
        <v>1.8</v>
      </c>
      <c r="H1356" s="35">
        <v>2</v>
      </c>
      <c r="I1356" s="35" t="s">
        <v>469</v>
      </c>
      <c r="K1356" s="36" t="s">
        <v>469</v>
      </c>
      <c r="O1356" s="34" t="s">
        <v>2995</v>
      </c>
    </row>
    <row r="1357" spans="1:15" ht="15" hidden="1" customHeight="1">
      <c r="A1357" s="34" t="s">
        <v>74</v>
      </c>
      <c r="B1357" s="34" t="s">
        <v>4981</v>
      </c>
      <c r="C1357" s="34" t="s">
        <v>505</v>
      </c>
      <c r="D1357" s="35">
        <v>3.2</v>
      </c>
      <c r="E1357" s="35">
        <v>3.2</v>
      </c>
      <c r="F1357" s="35">
        <v>3.1</v>
      </c>
      <c r="G1357" s="35">
        <v>3.2</v>
      </c>
      <c r="H1357" s="35">
        <v>3.2</v>
      </c>
      <c r="I1357" s="35" t="s">
        <v>469</v>
      </c>
      <c r="L1357" s="34" t="s">
        <v>4968</v>
      </c>
    </row>
    <row r="1358" spans="1:15" ht="15" hidden="1" customHeight="1">
      <c r="A1358" s="34" t="s">
        <v>74</v>
      </c>
      <c r="B1358" s="34" t="s">
        <v>4982</v>
      </c>
      <c r="C1358" s="34" t="s">
        <v>432</v>
      </c>
      <c r="D1358" s="35">
        <v>15.4</v>
      </c>
      <c r="E1358" s="35">
        <v>15.4</v>
      </c>
      <c r="F1358" s="35">
        <v>16.2</v>
      </c>
      <c r="G1358" s="35">
        <v>16.8</v>
      </c>
      <c r="H1358" s="35">
        <v>17.3</v>
      </c>
      <c r="I1358" s="35" t="s">
        <v>1356</v>
      </c>
      <c r="L1358" s="34" t="s">
        <v>434</v>
      </c>
    </row>
    <row r="1359" spans="1:15" ht="15" hidden="1" customHeight="1">
      <c r="A1359" s="34" t="s">
        <v>74</v>
      </c>
      <c r="B1359" s="34" t="s">
        <v>4983</v>
      </c>
      <c r="C1359" s="34" t="s">
        <v>715</v>
      </c>
      <c r="D1359" s="35">
        <v>10.5</v>
      </c>
      <c r="E1359" s="35">
        <v>11</v>
      </c>
      <c r="F1359" s="35">
        <v>10.7</v>
      </c>
      <c r="G1359" s="35">
        <v>11.2</v>
      </c>
      <c r="H1359" s="35">
        <v>11.6</v>
      </c>
    </row>
    <row r="1360" spans="1:15" ht="15" hidden="1" customHeight="1">
      <c r="A1360" s="34" t="s">
        <v>74</v>
      </c>
      <c r="B1360" s="34" t="s">
        <v>4984</v>
      </c>
      <c r="C1360" s="34" t="s">
        <v>833</v>
      </c>
      <c r="D1360" s="35">
        <v>1.2</v>
      </c>
      <c r="E1360" s="35">
        <v>1.2</v>
      </c>
      <c r="F1360" s="35">
        <v>1.4</v>
      </c>
      <c r="G1360" s="35">
        <v>1.7</v>
      </c>
      <c r="H1360" s="35">
        <v>1.7</v>
      </c>
      <c r="O1360" s="34" t="s">
        <v>2995</v>
      </c>
    </row>
    <row r="1361" spans="1:15" ht="15" hidden="1" customHeight="1">
      <c r="A1361" s="34" t="s">
        <v>74</v>
      </c>
      <c r="B1361" s="34" t="s">
        <v>4985</v>
      </c>
      <c r="C1361" s="34" t="s">
        <v>457</v>
      </c>
      <c r="D1361" s="35">
        <v>1.7</v>
      </c>
      <c r="E1361" s="35">
        <v>1.8</v>
      </c>
      <c r="F1361" s="35">
        <v>2</v>
      </c>
      <c r="G1361" s="35">
        <v>2.2000000000000002</v>
      </c>
      <c r="H1361" s="35">
        <v>2.2000000000000002</v>
      </c>
    </row>
    <row r="1362" spans="1:15" ht="15" hidden="1" customHeight="1">
      <c r="A1362" s="34" t="s">
        <v>74</v>
      </c>
      <c r="B1362" s="34" t="s">
        <v>4986</v>
      </c>
      <c r="C1362" s="34" t="s">
        <v>715</v>
      </c>
      <c r="D1362" s="35">
        <v>1.6</v>
      </c>
      <c r="E1362" s="35">
        <v>1.8</v>
      </c>
      <c r="F1362" s="35">
        <v>1.8</v>
      </c>
      <c r="G1362" s="35">
        <v>2</v>
      </c>
      <c r="H1362" s="35">
        <v>2.1</v>
      </c>
      <c r="M1362" s="34" t="s">
        <v>517</v>
      </c>
      <c r="N1362" s="34" t="s">
        <v>521</v>
      </c>
    </row>
    <row r="1363" spans="1:15" ht="15" hidden="1" customHeight="1">
      <c r="A1363" s="34" t="s">
        <v>74</v>
      </c>
      <c r="B1363" s="34" t="s">
        <v>4987</v>
      </c>
      <c r="C1363" s="34" t="s">
        <v>715</v>
      </c>
      <c r="D1363" s="38">
        <v>1.5</v>
      </c>
      <c r="E1363" s="38">
        <v>1.5</v>
      </c>
      <c r="F1363" s="38">
        <v>1.5</v>
      </c>
      <c r="G1363" s="38">
        <v>1.5</v>
      </c>
      <c r="H1363" s="38">
        <v>1.5</v>
      </c>
      <c r="I1363" s="38"/>
      <c r="J1363" s="38"/>
      <c r="K1363" s="57"/>
    </row>
    <row r="1364" spans="1:15" ht="15" hidden="1" customHeight="1">
      <c r="A1364" s="34" t="s">
        <v>74</v>
      </c>
      <c r="B1364" s="34" t="s">
        <v>4988</v>
      </c>
      <c r="C1364" s="34" t="s">
        <v>432</v>
      </c>
      <c r="D1364" s="35">
        <v>5.4</v>
      </c>
      <c r="E1364" s="35">
        <v>5.3</v>
      </c>
      <c r="F1364" s="35">
        <v>5.5</v>
      </c>
      <c r="G1364" s="35">
        <v>5.8</v>
      </c>
      <c r="H1364" s="35">
        <v>6</v>
      </c>
      <c r="I1364" s="35" t="s">
        <v>465</v>
      </c>
      <c r="L1364" s="34" t="s">
        <v>434</v>
      </c>
      <c r="M1364" s="34" t="s">
        <v>4396</v>
      </c>
      <c r="O1364" s="34" t="s">
        <v>2995</v>
      </c>
    </row>
    <row r="1365" spans="1:15" ht="15" hidden="1" customHeight="1">
      <c r="A1365" s="34" t="s">
        <v>74</v>
      </c>
      <c r="B1365" s="34" t="s">
        <v>4989</v>
      </c>
      <c r="C1365" s="34" t="s">
        <v>432</v>
      </c>
      <c r="D1365" s="35">
        <v>3.7</v>
      </c>
      <c r="E1365" s="35">
        <v>3.6</v>
      </c>
      <c r="F1365" s="35">
        <v>3.7</v>
      </c>
      <c r="G1365" s="35">
        <v>3.7</v>
      </c>
      <c r="H1365" s="35">
        <v>3.7</v>
      </c>
      <c r="I1365" s="35" t="s">
        <v>465</v>
      </c>
      <c r="K1365" s="36" t="s">
        <v>465</v>
      </c>
      <c r="L1365" s="34" t="s">
        <v>434</v>
      </c>
      <c r="M1365" s="34" t="s">
        <v>4396</v>
      </c>
    </row>
    <row r="1366" spans="1:15" ht="15" hidden="1" customHeight="1">
      <c r="A1366" s="34" t="s">
        <v>74</v>
      </c>
      <c r="B1366" s="34" t="s">
        <v>4990</v>
      </c>
      <c r="C1366" s="34" t="s">
        <v>432</v>
      </c>
      <c r="D1366" s="35">
        <v>2</v>
      </c>
      <c r="E1366" s="35">
        <v>1.9</v>
      </c>
      <c r="F1366" s="35">
        <v>1.8</v>
      </c>
      <c r="G1366" s="35">
        <v>1.9</v>
      </c>
      <c r="H1366" s="35">
        <v>2</v>
      </c>
      <c r="L1366" s="34" t="s">
        <v>434</v>
      </c>
      <c r="O1366" s="34" t="s">
        <v>2995</v>
      </c>
    </row>
    <row r="1367" spans="1:15" ht="15" hidden="1" customHeight="1">
      <c r="A1367" s="34" t="s">
        <v>74</v>
      </c>
      <c r="B1367" s="34" t="s">
        <v>4991</v>
      </c>
      <c r="C1367" s="34" t="s">
        <v>432</v>
      </c>
      <c r="D1367" s="35">
        <v>5.3</v>
      </c>
      <c r="E1367" s="35">
        <v>5.0999999999999996</v>
      </c>
      <c r="F1367" s="35">
        <v>5.3</v>
      </c>
      <c r="G1367" s="35">
        <v>5.5</v>
      </c>
      <c r="H1367" s="35">
        <v>5.7</v>
      </c>
      <c r="I1367" s="35" t="s">
        <v>4992</v>
      </c>
      <c r="L1367" s="34" t="s">
        <v>434</v>
      </c>
      <c r="O1367" s="34" t="s">
        <v>2995</v>
      </c>
    </row>
    <row r="1368" spans="1:15" ht="15" hidden="1" customHeight="1">
      <c r="A1368" s="34" t="s">
        <v>74</v>
      </c>
      <c r="B1368" s="34" t="s">
        <v>4993</v>
      </c>
      <c r="C1368" s="34" t="s">
        <v>389</v>
      </c>
      <c r="D1368" s="35">
        <v>1.1000000000000001</v>
      </c>
      <c r="E1368" s="35">
        <v>1.2</v>
      </c>
      <c r="F1368" s="35">
        <v>1.5</v>
      </c>
      <c r="G1368" s="35">
        <v>1.8</v>
      </c>
      <c r="H1368" s="35">
        <v>2.2000000000000002</v>
      </c>
      <c r="O1368" s="34" t="s">
        <v>2995</v>
      </c>
    </row>
    <row r="1369" spans="1:15" ht="15" hidden="1" customHeight="1">
      <c r="A1369" s="34" t="s">
        <v>74</v>
      </c>
      <c r="B1369" s="34" t="s">
        <v>4994</v>
      </c>
      <c r="C1369" s="34" t="s">
        <v>715</v>
      </c>
      <c r="D1369" s="35">
        <v>1.9</v>
      </c>
      <c r="E1369" s="35">
        <v>2.2999999999999998</v>
      </c>
      <c r="F1369" s="35">
        <v>2.9</v>
      </c>
      <c r="G1369" s="35">
        <v>3.4</v>
      </c>
      <c r="H1369" s="35">
        <v>3.6</v>
      </c>
    </row>
    <row r="1370" spans="1:15" ht="15" hidden="1" customHeight="1">
      <c r="A1370" s="34" t="s">
        <v>74</v>
      </c>
      <c r="B1370" s="34" t="s">
        <v>4995</v>
      </c>
      <c r="C1370" s="34" t="s">
        <v>715</v>
      </c>
      <c r="D1370" s="35" t="s">
        <v>107</v>
      </c>
      <c r="E1370" s="35" t="s">
        <v>107</v>
      </c>
      <c r="F1370" s="35" t="s">
        <v>107</v>
      </c>
      <c r="G1370" s="35" t="s">
        <v>107</v>
      </c>
      <c r="H1370" s="35">
        <v>1.1000000000000001</v>
      </c>
      <c r="I1370" s="35" t="s">
        <v>440</v>
      </c>
      <c r="J1370" s="35" t="s">
        <v>4996</v>
      </c>
    </row>
    <row r="1371" spans="1:15" ht="15" hidden="1" customHeight="1">
      <c r="A1371" s="34" t="s">
        <v>74</v>
      </c>
      <c r="B1371" s="34" t="s">
        <v>4997</v>
      </c>
      <c r="C1371" s="34" t="s">
        <v>484</v>
      </c>
      <c r="D1371" s="35">
        <v>2.2999999999999998</v>
      </c>
      <c r="E1371" s="35">
        <v>2.2999999999999998</v>
      </c>
      <c r="F1371" s="35">
        <v>2.2999999999999998</v>
      </c>
      <c r="G1371" s="35">
        <v>2.5</v>
      </c>
      <c r="H1371" s="35">
        <v>2.6</v>
      </c>
      <c r="I1371" s="35" t="s">
        <v>424</v>
      </c>
      <c r="K1371" s="36" t="s">
        <v>424</v>
      </c>
      <c r="M1371" s="34" t="s">
        <v>424</v>
      </c>
      <c r="N1371" s="34" t="s">
        <v>424</v>
      </c>
    </row>
    <row r="1372" spans="1:15" ht="15" hidden="1" customHeight="1">
      <c r="A1372" s="34" t="s">
        <v>74</v>
      </c>
      <c r="B1372" s="34" t="s">
        <v>4998</v>
      </c>
      <c r="C1372" s="34" t="s">
        <v>715</v>
      </c>
      <c r="D1372" s="35">
        <v>1.5</v>
      </c>
      <c r="E1372" s="35">
        <v>1.5</v>
      </c>
      <c r="F1372" s="35">
        <v>1.5</v>
      </c>
      <c r="G1372" s="35">
        <v>1.8</v>
      </c>
      <c r="H1372" s="35">
        <v>1.9</v>
      </c>
      <c r="I1372" s="35" t="s">
        <v>4999</v>
      </c>
      <c r="K1372" s="36" t="s">
        <v>4999</v>
      </c>
      <c r="M1372" s="34" t="s">
        <v>4999</v>
      </c>
      <c r="N1372" s="34" t="s">
        <v>5000</v>
      </c>
    </row>
    <row r="1373" spans="1:15" ht="15" hidden="1" customHeight="1">
      <c r="A1373" s="34" t="s">
        <v>74</v>
      </c>
      <c r="B1373" s="34" t="s">
        <v>5001</v>
      </c>
      <c r="C1373" s="34" t="s">
        <v>484</v>
      </c>
      <c r="D1373" s="35">
        <v>14</v>
      </c>
      <c r="E1373" s="35">
        <v>15</v>
      </c>
      <c r="F1373" s="35">
        <v>15.5</v>
      </c>
      <c r="G1373" s="35">
        <v>15.5</v>
      </c>
      <c r="H1373" s="35">
        <v>15.5</v>
      </c>
    </row>
    <row r="1374" spans="1:15" ht="15" hidden="1" customHeight="1">
      <c r="A1374" s="34" t="s">
        <v>74</v>
      </c>
      <c r="B1374" s="34" t="s">
        <v>5002</v>
      </c>
      <c r="C1374" s="34" t="s">
        <v>461</v>
      </c>
      <c r="D1374" s="35" t="s">
        <v>107</v>
      </c>
      <c r="E1374" s="35">
        <v>1</v>
      </c>
      <c r="F1374" s="35">
        <v>1.3</v>
      </c>
      <c r="G1374" s="35">
        <v>1.4</v>
      </c>
      <c r="H1374" s="35">
        <v>1.6</v>
      </c>
      <c r="I1374" s="35" t="s">
        <v>440</v>
      </c>
      <c r="K1374" t="s">
        <v>440</v>
      </c>
      <c r="L1374" s="34" t="s">
        <v>5003</v>
      </c>
      <c r="N1374" s="34" t="s">
        <v>440</v>
      </c>
    </row>
    <row r="1375" spans="1:15" ht="15" hidden="1" customHeight="1">
      <c r="A1375" s="34" t="s">
        <v>74</v>
      </c>
      <c r="B1375" s="34" t="s">
        <v>5004</v>
      </c>
      <c r="C1375" s="34" t="s">
        <v>2223</v>
      </c>
      <c r="D1375" s="35" t="s">
        <v>107</v>
      </c>
      <c r="E1375" s="35">
        <v>1</v>
      </c>
      <c r="F1375" s="35">
        <v>1.2</v>
      </c>
      <c r="G1375" s="35">
        <v>1.5</v>
      </c>
      <c r="H1375" s="35">
        <v>1.8</v>
      </c>
      <c r="I1375" s="35" t="s">
        <v>1356</v>
      </c>
      <c r="M1375" s="34" t="s">
        <v>1356</v>
      </c>
      <c r="O1375" s="34" t="s">
        <v>5005</v>
      </c>
    </row>
    <row r="1376" spans="1:15" ht="15" hidden="1" customHeight="1">
      <c r="A1376" s="34" t="s">
        <v>74</v>
      </c>
      <c r="B1376" s="34" t="s">
        <v>5006</v>
      </c>
      <c r="C1376" s="34" t="s">
        <v>457</v>
      </c>
      <c r="D1376" s="35" t="s">
        <v>107</v>
      </c>
      <c r="E1376" s="35" t="s">
        <v>107</v>
      </c>
      <c r="F1376" s="35">
        <v>1.7</v>
      </c>
      <c r="G1376" s="35">
        <v>1.9</v>
      </c>
      <c r="H1376" s="35">
        <v>2.4</v>
      </c>
    </row>
    <row r="1377" spans="1:15" ht="15" hidden="1" customHeight="1">
      <c r="A1377" s="34" t="s">
        <v>74</v>
      </c>
      <c r="B1377" s="34" t="s">
        <v>5007</v>
      </c>
      <c r="C1377" s="34" t="s">
        <v>399</v>
      </c>
      <c r="D1377" s="35" t="s">
        <v>107</v>
      </c>
      <c r="E1377" s="35" t="s">
        <v>107</v>
      </c>
      <c r="F1377" s="35">
        <v>1.1000000000000001</v>
      </c>
      <c r="G1377" s="35">
        <v>1.5</v>
      </c>
      <c r="H1377" s="35">
        <v>1.7</v>
      </c>
      <c r="O1377" s="34" t="s">
        <v>5008</v>
      </c>
    </row>
    <row r="1378" spans="1:15" ht="15" hidden="1" customHeight="1">
      <c r="A1378" s="34" t="s">
        <v>74</v>
      </c>
      <c r="B1378" s="34" t="s">
        <v>5009</v>
      </c>
      <c r="C1378" s="34" t="s">
        <v>449</v>
      </c>
      <c r="D1378" s="35" t="s">
        <v>107</v>
      </c>
      <c r="E1378" s="35" t="s">
        <v>107</v>
      </c>
      <c r="F1378" s="35" t="s">
        <v>107</v>
      </c>
      <c r="G1378" s="35">
        <v>1.1000000000000001</v>
      </c>
      <c r="H1378" s="35">
        <v>1.7</v>
      </c>
    </row>
    <row r="1379" spans="1:15" ht="15" hidden="1" customHeight="1">
      <c r="A1379" s="34" t="s">
        <v>74</v>
      </c>
      <c r="B1379" s="34" t="s">
        <v>5010</v>
      </c>
      <c r="C1379" s="34" t="s">
        <v>389</v>
      </c>
      <c r="D1379" s="35" t="s">
        <v>107</v>
      </c>
      <c r="E1379" s="35" t="s">
        <v>107</v>
      </c>
      <c r="F1379" s="35" t="s">
        <v>107</v>
      </c>
      <c r="G1379" s="35">
        <v>1.1000000000000001</v>
      </c>
      <c r="H1379" s="35">
        <v>1.2</v>
      </c>
    </row>
    <row r="1380" spans="1:15" ht="15" hidden="1" customHeight="1">
      <c r="A1380" s="34" t="s">
        <v>74</v>
      </c>
      <c r="B1380" s="34" t="s">
        <v>5011</v>
      </c>
      <c r="C1380" s="34" t="s">
        <v>833</v>
      </c>
      <c r="D1380" s="35" t="s">
        <v>107</v>
      </c>
      <c r="E1380" s="35" t="s">
        <v>107</v>
      </c>
      <c r="F1380" s="35" t="s">
        <v>107</v>
      </c>
      <c r="G1380" s="35">
        <v>1.2</v>
      </c>
      <c r="H1380" s="35">
        <v>1.4</v>
      </c>
      <c r="I1380" s="35" t="s">
        <v>440</v>
      </c>
      <c r="K1380" s="36" t="s">
        <v>5012</v>
      </c>
      <c r="L1380" s="36" t="s">
        <v>5013</v>
      </c>
    </row>
    <row r="1381" spans="1:15" ht="15" hidden="1" customHeight="1">
      <c r="A1381" s="34" t="s">
        <v>74</v>
      </c>
      <c r="B1381" s="34" t="s">
        <v>5014</v>
      </c>
      <c r="C1381" s="34" t="s">
        <v>409</v>
      </c>
      <c r="D1381" s="35" t="s">
        <v>107</v>
      </c>
      <c r="E1381" s="35" t="s">
        <v>107</v>
      </c>
      <c r="F1381" s="35" t="s">
        <v>107</v>
      </c>
      <c r="G1381" s="35">
        <v>1.7</v>
      </c>
      <c r="H1381" s="35">
        <v>2.5</v>
      </c>
      <c r="I1381" s="35" t="s">
        <v>5015</v>
      </c>
      <c r="K1381" s="36" t="s">
        <v>5015</v>
      </c>
    </row>
    <row r="1382" spans="1:15" ht="15" hidden="1" customHeight="1">
      <c r="A1382" s="34" t="s">
        <v>74</v>
      </c>
      <c r="B1382" s="34" t="s">
        <v>5016</v>
      </c>
      <c r="C1382" s="34" t="s">
        <v>833</v>
      </c>
      <c r="D1382" s="35" t="s">
        <v>107</v>
      </c>
      <c r="E1382" s="35" t="s">
        <v>107</v>
      </c>
      <c r="F1382" s="35" t="s">
        <v>107</v>
      </c>
      <c r="G1382" s="35">
        <v>1.2</v>
      </c>
      <c r="H1382" s="35">
        <v>1.4</v>
      </c>
      <c r="L1382" s="34" t="s">
        <v>5017</v>
      </c>
    </row>
    <row r="1383" spans="1:15" ht="15" hidden="1" customHeight="1">
      <c r="A1383" s="34" t="s">
        <v>74</v>
      </c>
      <c r="B1383" s="34" t="s">
        <v>5018</v>
      </c>
      <c r="C1383" s="34" t="s">
        <v>5019</v>
      </c>
      <c r="D1383" s="35" t="s">
        <v>107</v>
      </c>
      <c r="E1383" s="35" t="s">
        <v>107</v>
      </c>
      <c r="F1383" s="35" t="s">
        <v>107</v>
      </c>
      <c r="G1383" s="35" t="s">
        <v>107</v>
      </c>
      <c r="H1383" s="35">
        <v>1.4</v>
      </c>
    </row>
    <row r="1384" spans="1:15" ht="15" hidden="1" customHeight="1">
      <c r="A1384" s="34" t="s">
        <v>74</v>
      </c>
      <c r="B1384" s="34" t="s">
        <v>5020</v>
      </c>
      <c r="C1384" s="34" t="s">
        <v>409</v>
      </c>
      <c r="D1384" s="35" t="s">
        <v>107</v>
      </c>
      <c r="E1384" s="35" t="s">
        <v>107</v>
      </c>
      <c r="F1384" s="35" t="s">
        <v>107</v>
      </c>
      <c r="G1384" s="35" t="s">
        <v>107</v>
      </c>
      <c r="H1384" s="35">
        <v>1.1000000000000001</v>
      </c>
      <c r="I1384" s="35" t="s">
        <v>469</v>
      </c>
    </row>
    <row r="1385" spans="1:15" ht="15" hidden="1" customHeight="1">
      <c r="A1385" s="34" t="s">
        <v>74</v>
      </c>
      <c r="B1385" s="34" t="s">
        <v>5021</v>
      </c>
      <c r="C1385" s="34" t="s">
        <v>389</v>
      </c>
      <c r="D1385" s="35" t="s">
        <v>107</v>
      </c>
      <c r="E1385" s="35" t="s">
        <v>107</v>
      </c>
      <c r="F1385" s="35" t="s">
        <v>107</v>
      </c>
      <c r="G1385" s="35" t="s">
        <v>107</v>
      </c>
      <c r="H1385" s="35">
        <v>1</v>
      </c>
    </row>
    <row r="1386" spans="1:15" ht="15" hidden="1" customHeight="1">
      <c r="A1386" s="34" t="s">
        <v>74</v>
      </c>
      <c r="B1386" s="34" t="s">
        <v>5022</v>
      </c>
      <c r="C1386" s="34" t="s">
        <v>389</v>
      </c>
      <c r="D1386" s="35" t="s">
        <v>107</v>
      </c>
      <c r="E1386" s="35" t="s">
        <v>107</v>
      </c>
      <c r="F1386" s="35" t="s">
        <v>107</v>
      </c>
      <c r="G1386" s="35" t="s">
        <v>107</v>
      </c>
      <c r="H1386" s="35">
        <v>1.3</v>
      </c>
    </row>
    <row r="1387" spans="1:15" ht="15" hidden="1" customHeight="1">
      <c r="A1387" s="34" t="s">
        <v>45</v>
      </c>
      <c r="B1387" s="34" t="s">
        <v>5023</v>
      </c>
      <c r="C1387" s="34" t="s">
        <v>505</v>
      </c>
      <c r="D1387" s="35">
        <v>3.1</v>
      </c>
      <c r="E1387" s="35">
        <v>3</v>
      </c>
      <c r="F1387" s="35">
        <v>3</v>
      </c>
      <c r="G1387" s="35">
        <v>3.2</v>
      </c>
      <c r="H1387" s="35">
        <v>3.2</v>
      </c>
      <c r="I1387" s="35" t="s">
        <v>5024</v>
      </c>
      <c r="K1387" s="36" t="s">
        <v>5025</v>
      </c>
      <c r="M1387" s="34" t="s">
        <v>5026</v>
      </c>
      <c r="N1387" s="34" t="s">
        <v>3403</v>
      </c>
    </row>
    <row r="1388" spans="1:15" ht="15" hidden="1" customHeight="1">
      <c r="A1388" s="34" t="s">
        <v>45</v>
      </c>
      <c r="B1388" s="34" t="s">
        <v>5027</v>
      </c>
      <c r="C1388" s="34" t="s">
        <v>484</v>
      </c>
      <c r="D1388" s="35">
        <v>1.6</v>
      </c>
      <c r="E1388" s="40">
        <v>2.5</v>
      </c>
      <c r="F1388" s="35">
        <v>1.5</v>
      </c>
      <c r="G1388" s="35">
        <v>1.6</v>
      </c>
      <c r="H1388" s="35">
        <v>1.6</v>
      </c>
      <c r="I1388" s="35" t="s">
        <v>5028</v>
      </c>
      <c r="K1388" s="36" t="s">
        <v>5029</v>
      </c>
      <c r="M1388" s="34" t="s">
        <v>5030</v>
      </c>
      <c r="N1388" s="34" t="s">
        <v>5031</v>
      </c>
    </row>
    <row r="1389" spans="1:15" ht="15" hidden="1" customHeight="1">
      <c r="A1389" s="34" t="s">
        <v>45</v>
      </c>
      <c r="B1389" s="34" t="s">
        <v>5032</v>
      </c>
      <c r="C1389" s="34" t="s">
        <v>439</v>
      </c>
      <c r="D1389" s="35">
        <v>1.5</v>
      </c>
      <c r="E1389" s="35">
        <v>1.5</v>
      </c>
      <c r="F1389" s="35">
        <v>1.5</v>
      </c>
      <c r="G1389" s="35">
        <v>1.5</v>
      </c>
      <c r="H1389" s="35">
        <v>1.7</v>
      </c>
      <c r="I1389" s="35" t="s">
        <v>465</v>
      </c>
      <c r="K1389" s="36" t="s">
        <v>469</v>
      </c>
      <c r="M1389" s="34" t="s">
        <v>465</v>
      </c>
      <c r="N1389" s="34" t="s">
        <v>3451</v>
      </c>
    </row>
    <row r="1390" spans="1:15" ht="15" hidden="1" customHeight="1">
      <c r="A1390" s="34" t="s">
        <v>45</v>
      </c>
      <c r="B1390" s="34" t="s">
        <v>5033</v>
      </c>
      <c r="C1390" s="34" t="s">
        <v>439</v>
      </c>
      <c r="D1390" s="35">
        <v>6.7</v>
      </c>
      <c r="E1390" s="35">
        <v>5.9</v>
      </c>
      <c r="F1390" s="35">
        <v>6.1</v>
      </c>
      <c r="G1390" s="35">
        <v>6.2</v>
      </c>
      <c r="H1390" s="35" t="s">
        <v>2997</v>
      </c>
      <c r="J1390" s="35" t="s">
        <v>5034</v>
      </c>
      <c r="K1390" s="36" t="s">
        <v>5035</v>
      </c>
      <c r="M1390" s="34" t="s">
        <v>5036</v>
      </c>
      <c r="N1390" s="34" t="s">
        <v>3309</v>
      </c>
    </row>
    <row r="1391" spans="1:15" ht="15" hidden="1" customHeight="1">
      <c r="A1391" s="34" t="s">
        <v>45</v>
      </c>
      <c r="B1391" s="34" t="s">
        <v>5037</v>
      </c>
      <c r="C1391" s="34" t="s">
        <v>405</v>
      </c>
      <c r="D1391" s="35">
        <v>1.9</v>
      </c>
      <c r="E1391" s="35">
        <v>1.7</v>
      </c>
      <c r="F1391" s="35">
        <v>1.7</v>
      </c>
      <c r="G1391" s="35">
        <v>1.8</v>
      </c>
      <c r="H1391" s="35" t="s">
        <v>2997</v>
      </c>
      <c r="J1391" s="35" t="s">
        <v>3062</v>
      </c>
      <c r="K1391" s="36" t="s">
        <v>424</v>
      </c>
      <c r="N1391" s="34" t="s">
        <v>5038</v>
      </c>
    </row>
    <row r="1392" spans="1:15" ht="15" hidden="1" customHeight="1">
      <c r="A1392" s="34" t="s">
        <v>45</v>
      </c>
      <c r="B1392" s="34" t="s">
        <v>5039</v>
      </c>
      <c r="C1392" t="s">
        <v>966</v>
      </c>
      <c r="D1392" s="35">
        <v>1.5</v>
      </c>
      <c r="E1392" s="35">
        <v>1.6</v>
      </c>
      <c r="F1392" s="35">
        <v>1.5</v>
      </c>
      <c r="G1392" s="35">
        <v>1.7</v>
      </c>
      <c r="H1392" s="35">
        <v>1.8</v>
      </c>
      <c r="I1392" s="35" t="s">
        <v>5040</v>
      </c>
      <c r="K1392" s="36" t="s">
        <v>5041</v>
      </c>
      <c r="M1392" s="34" t="s">
        <v>3913</v>
      </c>
      <c r="N1392" s="34" t="s">
        <v>3309</v>
      </c>
    </row>
    <row r="1393" spans="1:15" ht="15" hidden="1" customHeight="1">
      <c r="A1393" s="34" t="s">
        <v>45</v>
      </c>
      <c r="B1393" s="34" t="s">
        <v>5042</v>
      </c>
      <c r="C1393" t="s">
        <v>966</v>
      </c>
      <c r="D1393" s="35">
        <v>1.7</v>
      </c>
      <c r="E1393" s="35">
        <v>1.9</v>
      </c>
      <c r="F1393" s="35">
        <v>1.7</v>
      </c>
      <c r="G1393" s="35">
        <v>2</v>
      </c>
      <c r="H1393" s="35">
        <v>2.2000000000000002</v>
      </c>
      <c r="I1393" s="35" t="s">
        <v>5043</v>
      </c>
      <c r="K1393" s="36" t="s">
        <v>5044</v>
      </c>
      <c r="M1393" s="34" t="s">
        <v>4931</v>
      </c>
      <c r="N1393" s="34" t="s">
        <v>5045</v>
      </c>
    </row>
    <row r="1394" spans="1:15" ht="15" hidden="1" customHeight="1">
      <c r="A1394" s="34" t="s">
        <v>45</v>
      </c>
      <c r="B1394" s="34" t="s">
        <v>5046</v>
      </c>
      <c r="C1394" t="s">
        <v>966</v>
      </c>
      <c r="D1394" s="35">
        <v>10</v>
      </c>
      <c r="E1394" s="35">
        <v>10.5</v>
      </c>
      <c r="F1394" s="35">
        <v>10.8</v>
      </c>
      <c r="G1394" s="35">
        <v>10.8</v>
      </c>
      <c r="H1394" s="35">
        <v>11.2</v>
      </c>
      <c r="I1394" s="35" t="s">
        <v>5047</v>
      </c>
      <c r="K1394" s="36" t="s">
        <v>537</v>
      </c>
      <c r="M1394" s="34" t="s">
        <v>5048</v>
      </c>
      <c r="N1394" s="34" t="s">
        <v>465</v>
      </c>
    </row>
    <row r="1395" spans="1:15" ht="15" hidden="1" customHeight="1">
      <c r="A1395" s="34" t="s">
        <v>45</v>
      </c>
      <c r="B1395" s="34" t="s">
        <v>5049</v>
      </c>
      <c r="C1395" t="s">
        <v>966</v>
      </c>
      <c r="D1395" s="38">
        <v>3.9</v>
      </c>
      <c r="E1395" s="38">
        <v>4</v>
      </c>
      <c r="F1395" s="38">
        <v>3.9</v>
      </c>
      <c r="G1395" s="38">
        <v>4</v>
      </c>
      <c r="H1395" s="38">
        <v>4</v>
      </c>
      <c r="I1395" s="35" t="s">
        <v>5047</v>
      </c>
      <c r="J1395" s="38"/>
      <c r="K1395" s="57" t="s">
        <v>5050</v>
      </c>
    </row>
    <row r="1396" spans="1:15" ht="15" hidden="1" customHeight="1">
      <c r="A1396" s="34" t="s">
        <v>45</v>
      </c>
      <c r="B1396" s="34" t="s">
        <v>5051</v>
      </c>
      <c r="C1396" s="34" t="s">
        <v>435</v>
      </c>
      <c r="D1396" s="35">
        <v>23.4</v>
      </c>
      <c r="E1396" s="35">
        <v>23</v>
      </c>
      <c r="F1396" s="35">
        <v>22.9</v>
      </c>
      <c r="G1396" s="35">
        <v>22.7</v>
      </c>
      <c r="H1396" s="35" t="s">
        <v>2997</v>
      </c>
      <c r="K1396" s="36" t="s">
        <v>5052</v>
      </c>
      <c r="L1396" s="34" t="s">
        <v>3034</v>
      </c>
      <c r="M1396" s="34" t="s">
        <v>5053</v>
      </c>
      <c r="N1396" s="34" t="s">
        <v>5054</v>
      </c>
    </row>
    <row r="1397" spans="1:15" ht="15" hidden="1" customHeight="1">
      <c r="A1397" s="34" t="s">
        <v>45</v>
      </c>
      <c r="B1397" s="34" t="s">
        <v>5055</v>
      </c>
      <c r="C1397" s="34" t="s">
        <v>439</v>
      </c>
      <c r="D1397" s="35">
        <v>1.2</v>
      </c>
      <c r="E1397" s="35">
        <v>1</v>
      </c>
      <c r="F1397" s="35">
        <v>1</v>
      </c>
      <c r="G1397" s="35">
        <v>1</v>
      </c>
      <c r="H1397" s="35">
        <v>1.1000000000000001</v>
      </c>
      <c r="I1397" s="35" t="s">
        <v>3516</v>
      </c>
      <c r="K1397" s="36" t="s">
        <v>5056</v>
      </c>
      <c r="M1397" s="34" t="s">
        <v>5057</v>
      </c>
      <c r="N1397" s="34" t="s">
        <v>3451</v>
      </c>
    </row>
    <row r="1398" spans="1:15" ht="15" hidden="1" customHeight="1">
      <c r="A1398" s="34" t="s">
        <v>45</v>
      </c>
      <c r="B1398" s="34" t="s">
        <v>5058</v>
      </c>
      <c r="C1398" s="34" t="s">
        <v>439</v>
      </c>
      <c r="D1398" s="35">
        <v>7.1</v>
      </c>
      <c r="E1398" s="35">
        <v>7.6</v>
      </c>
      <c r="F1398" s="35">
        <v>7.8</v>
      </c>
      <c r="G1398" s="35">
        <v>8</v>
      </c>
      <c r="H1398" s="35">
        <v>8.1999999999999993</v>
      </c>
      <c r="I1398" s="35" t="s">
        <v>465</v>
      </c>
      <c r="K1398" s="36" t="s">
        <v>465</v>
      </c>
      <c r="M1398" s="34" t="s">
        <v>465</v>
      </c>
      <c r="N1398" s="34" t="s">
        <v>465</v>
      </c>
      <c r="O1398" s="34" t="s">
        <v>2995</v>
      </c>
    </row>
    <row r="1399" spans="1:15" ht="15" hidden="1" customHeight="1">
      <c r="A1399" s="34" t="s">
        <v>45</v>
      </c>
      <c r="B1399" s="34" t="s">
        <v>5059</v>
      </c>
      <c r="C1399" t="s">
        <v>966</v>
      </c>
      <c r="D1399" s="35">
        <v>2.9</v>
      </c>
      <c r="E1399" s="35">
        <v>2.9</v>
      </c>
      <c r="F1399" s="35">
        <v>3</v>
      </c>
      <c r="G1399" s="35">
        <v>3.1</v>
      </c>
      <c r="H1399" s="35">
        <v>3.3</v>
      </c>
      <c r="I1399" s="35" t="s">
        <v>5060</v>
      </c>
      <c r="K1399" s="36" t="s">
        <v>5061</v>
      </c>
      <c r="M1399" s="34" t="s">
        <v>5062</v>
      </c>
      <c r="N1399" s="34" t="s">
        <v>3419</v>
      </c>
    </row>
    <row r="1400" spans="1:15" ht="15" hidden="1" customHeight="1">
      <c r="A1400" s="34" t="s">
        <v>45</v>
      </c>
      <c r="B1400" s="34" t="s">
        <v>5063</v>
      </c>
      <c r="C1400" s="34" t="s">
        <v>439</v>
      </c>
      <c r="D1400" s="35">
        <v>2.2000000000000002</v>
      </c>
      <c r="E1400" s="40">
        <v>3</v>
      </c>
      <c r="F1400" s="35">
        <v>2</v>
      </c>
      <c r="G1400" s="35">
        <v>2</v>
      </c>
      <c r="H1400" s="35">
        <v>2</v>
      </c>
      <c r="I1400" s="35" t="s">
        <v>423</v>
      </c>
      <c r="K1400" s="36" t="s">
        <v>3309</v>
      </c>
      <c r="M1400" s="34" t="s">
        <v>3309</v>
      </c>
      <c r="N1400" s="34" t="s">
        <v>465</v>
      </c>
    </row>
    <row r="1401" spans="1:15" ht="15" hidden="1" customHeight="1">
      <c r="A1401" s="34" t="s">
        <v>45</v>
      </c>
      <c r="B1401" s="34" t="s">
        <v>5064</v>
      </c>
      <c r="C1401" s="34" t="s">
        <v>405</v>
      </c>
      <c r="D1401" s="35">
        <v>1</v>
      </c>
      <c r="E1401" s="35">
        <v>1</v>
      </c>
      <c r="F1401" s="35">
        <v>1.1000000000000001</v>
      </c>
      <c r="G1401" s="35">
        <v>1.2</v>
      </c>
      <c r="H1401" s="35" t="s">
        <v>107</v>
      </c>
      <c r="J1401" s="35" t="s">
        <v>5065</v>
      </c>
      <c r="K1401" s="36" t="s">
        <v>5066</v>
      </c>
      <c r="M1401" s="34" t="s">
        <v>5066</v>
      </c>
      <c r="N1401" s="34" t="s">
        <v>4931</v>
      </c>
    </row>
    <row r="1402" spans="1:15" ht="15" hidden="1" customHeight="1">
      <c r="A1402" s="34" t="s">
        <v>45</v>
      </c>
      <c r="B1402" s="34" t="s">
        <v>5067</v>
      </c>
      <c r="C1402" s="34" t="s">
        <v>439</v>
      </c>
      <c r="D1402" s="35">
        <v>1.3</v>
      </c>
      <c r="E1402" s="35">
        <v>1.1000000000000001</v>
      </c>
      <c r="F1402" s="35">
        <v>1.2</v>
      </c>
      <c r="G1402" s="35">
        <v>1.3</v>
      </c>
      <c r="H1402" s="35">
        <v>1.4</v>
      </c>
      <c r="I1402" s="35" t="s">
        <v>465</v>
      </c>
      <c r="K1402" s="36" t="s">
        <v>5068</v>
      </c>
      <c r="M1402" s="34" t="s">
        <v>5052</v>
      </c>
      <c r="N1402" s="34" t="s">
        <v>465</v>
      </c>
    </row>
    <row r="1403" spans="1:15" ht="15" hidden="1" customHeight="1">
      <c r="A1403" s="34" t="s">
        <v>45</v>
      </c>
      <c r="B1403" s="34" t="s">
        <v>5069</v>
      </c>
      <c r="C1403" s="34" t="s">
        <v>389</v>
      </c>
      <c r="D1403" s="35">
        <v>1.3</v>
      </c>
      <c r="E1403" s="35">
        <v>1.5</v>
      </c>
      <c r="F1403" s="35">
        <v>1.7</v>
      </c>
      <c r="G1403" s="35">
        <v>1.9</v>
      </c>
      <c r="H1403" s="35">
        <v>2</v>
      </c>
      <c r="L1403" s="34" t="s">
        <v>3105</v>
      </c>
      <c r="O1403" s="34" t="s">
        <v>2995</v>
      </c>
    </row>
    <row r="1404" spans="1:15" ht="15" hidden="1" customHeight="1">
      <c r="A1404" s="34" t="s">
        <v>45</v>
      </c>
      <c r="B1404" s="34" t="s">
        <v>5070</v>
      </c>
      <c r="C1404" s="34" t="s">
        <v>389</v>
      </c>
      <c r="D1404" s="35" t="s">
        <v>107</v>
      </c>
      <c r="E1404" s="35" t="s">
        <v>107</v>
      </c>
      <c r="F1404" s="35" t="s">
        <v>107</v>
      </c>
      <c r="G1404" s="35" t="s">
        <v>107</v>
      </c>
      <c r="H1404" s="35">
        <v>1.2</v>
      </c>
    </row>
    <row r="1405" spans="1:15" ht="15" hidden="1" customHeight="1">
      <c r="A1405" s="34" t="s">
        <v>45</v>
      </c>
      <c r="B1405" s="34" t="s">
        <v>5071</v>
      </c>
      <c r="C1405" s="34" t="s">
        <v>405</v>
      </c>
      <c r="D1405" s="35">
        <v>1.6</v>
      </c>
      <c r="E1405" s="35">
        <v>1.7</v>
      </c>
      <c r="F1405" s="35" t="s">
        <v>2988</v>
      </c>
      <c r="G1405" s="35">
        <v>1.6</v>
      </c>
      <c r="H1405" s="35">
        <v>1.7</v>
      </c>
      <c r="I1405" s="35" t="s">
        <v>5072</v>
      </c>
      <c r="K1405" s="36" t="s">
        <v>552</v>
      </c>
      <c r="L1405" s="34" t="s">
        <v>4421</v>
      </c>
      <c r="N1405" s="34" t="s">
        <v>423</v>
      </c>
      <c r="O1405" s="34" t="s">
        <v>2995</v>
      </c>
    </row>
    <row r="1406" spans="1:15" ht="15" hidden="1" customHeight="1">
      <c r="A1406" s="34" t="s">
        <v>45</v>
      </c>
      <c r="B1406" s="34" t="s">
        <v>5073</v>
      </c>
      <c r="C1406" s="34" t="s">
        <v>546</v>
      </c>
      <c r="D1406" s="35">
        <v>19.899999999999999</v>
      </c>
      <c r="E1406" s="35">
        <v>19.5</v>
      </c>
      <c r="F1406" s="35">
        <v>19.399999999999999</v>
      </c>
      <c r="G1406" s="35">
        <v>19.3</v>
      </c>
      <c r="H1406" s="35">
        <v>19.3</v>
      </c>
      <c r="I1406" s="35" t="s">
        <v>5074</v>
      </c>
      <c r="K1406" s="36" t="s">
        <v>5075</v>
      </c>
      <c r="L1406" s="36" t="s">
        <v>5076</v>
      </c>
      <c r="M1406" s="34" t="s">
        <v>5077</v>
      </c>
      <c r="N1406" s="34" t="s">
        <v>5078</v>
      </c>
      <c r="O1406" s="34" t="s">
        <v>2995</v>
      </c>
    </row>
    <row r="1407" spans="1:15" ht="15" hidden="1" customHeight="1">
      <c r="A1407" s="34" t="s">
        <v>45</v>
      </c>
      <c r="B1407" s="34" t="s">
        <v>5079</v>
      </c>
      <c r="C1407" s="34" t="s">
        <v>435</v>
      </c>
      <c r="D1407" s="35">
        <v>1</v>
      </c>
      <c r="E1407" s="35">
        <v>1.1000000000000001</v>
      </c>
      <c r="F1407" s="35" t="s">
        <v>2988</v>
      </c>
      <c r="G1407" s="35" t="s">
        <v>2988</v>
      </c>
      <c r="H1407" s="35" t="s">
        <v>2989</v>
      </c>
    </row>
    <row r="1408" spans="1:15" ht="15" hidden="1" customHeight="1">
      <c r="A1408" s="34" t="s">
        <v>45</v>
      </c>
      <c r="B1408" s="34" t="s">
        <v>5080</v>
      </c>
      <c r="C1408" s="34" t="s">
        <v>439</v>
      </c>
      <c r="D1408" s="35">
        <v>2.2999999999999998</v>
      </c>
      <c r="E1408" s="35">
        <v>2.4</v>
      </c>
      <c r="F1408" s="35">
        <v>2.2999999999999998</v>
      </c>
      <c r="G1408" s="35">
        <v>2.4</v>
      </c>
      <c r="H1408" s="35">
        <v>2.6</v>
      </c>
      <c r="K1408" s="36" t="s">
        <v>3958</v>
      </c>
      <c r="M1408" s="34" t="s">
        <v>465</v>
      </c>
      <c r="N1408" s="34" t="s">
        <v>465</v>
      </c>
    </row>
    <row r="1409" spans="1:15" ht="15" hidden="1" customHeight="1">
      <c r="A1409" s="34" t="s">
        <v>45</v>
      </c>
      <c r="B1409" s="34" t="s">
        <v>5081</v>
      </c>
      <c r="C1409" s="34" t="s">
        <v>1223</v>
      </c>
      <c r="D1409" s="35">
        <v>3</v>
      </c>
      <c r="E1409" s="35">
        <v>2.9</v>
      </c>
      <c r="F1409" s="35">
        <v>2.9</v>
      </c>
      <c r="G1409" s="35">
        <v>2.9</v>
      </c>
      <c r="H1409" s="35">
        <v>3.2</v>
      </c>
      <c r="I1409" s="35" t="s">
        <v>5082</v>
      </c>
      <c r="K1409" s="36" t="s">
        <v>5082</v>
      </c>
      <c r="M1409" s="34" t="s">
        <v>5083</v>
      </c>
      <c r="N1409" s="34" t="s">
        <v>3309</v>
      </c>
    </row>
    <row r="1410" spans="1:15" ht="15" hidden="1" customHeight="1">
      <c r="A1410" s="34" t="s">
        <v>45</v>
      </c>
      <c r="B1410" s="34" t="s">
        <v>5084</v>
      </c>
      <c r="C1410" s="34" t="s">
        <v>439</v>
      </c>
      <c r="D1410" s="35">
        <v>5.9</v>
      </c>
      <c r="E1410" s="35">
        <v>6.2</v>
      </c>
      <c r="F1410" s="35">
        <v>6.5</v>
      </c>
      <c r="G1410" s="35">
        <v>6.8</v>
      </c>
      <c r="H1410" s="35">
        <v>7.4</v>
      </c>
      <c r="I1410" s="35" t="s">
        <v>3309</v>
      </c>
      <c r="K1410" s="36" t="s">
        <v>465</v>
      </c>
      <c r="M1410" s="34" t="s">
        <v>5085</v>
      </c>
      <c r="N1410" s="34" t="s">
        <v>3309</v>
      </c>
      <c r="O1410" s="34" t="s">
        <v>2995</v>
      </c>
    </row>
    <row r="1411" spans="1:15" ht="15" hidden="1" customHeight="1">
      <c r="A1411" s="34" t="s">
        <v>45</v>
      </c>
      <c r="B1411" s="34" t="s">
        <v>5086</v>
      </c>
      <c r="C1411" s="34" t="s">
        <v>505</v>
      </c>
      <c r="D1411" s="35">
        <v>2.2999999999999998</v>
      </c>
      <c r="E1411" s="35">
        <v>2.2999999999999998</v>
      </c>
      <c r="F1411" s="35">
        <v>2.2999999999999998</v>
      </c>
      <c r="G1411" s="35">
        <v>2.2999999999999998</v>
      </c>
      <c r="H1411" s="35">
        <v>2.4</v>
      </c>
      <c r="I1411" s="35" t="s">
        <v>5087</v>
      </c>
      <c r="K1411" s="36" t="s">
        <v>5088</v>
      </c>
      <c r="M1411" s="34" t="s">
        <v>5089</v>
      </c>
      <c r="N1411" s="34" t="s">
        <v>5089</v>
      </c>
      <c r="O1411" s="34" t="s">
        <v>2995</v>
      </c>
    </row>
    <row r="1412" spans="1:15" ht="15" hidden="1" customHeight="1">
      <c r="A1412" s="34" t="s">
        <v>45</v>
      </c>
      <c r="B1412" s="34" t="s">
        <v>5090</v>
      </c>
      <c r="C1412" s="34" t="s">
        <v>389</v>
      </c>
      <c r="D1412" s="35">
        <v>2.5</v>
      </c>
      <c r="E1412" s="35">
        <v>2.9</v>
      </c>
      <c r="F1412" s="35">
        <v>2.9</v>
      </c>
      <c r="G1412" s="35">
        <v>2.9</v>
      </c>
      <c r="H1412" s="35">
        <v>3.2</v>
      </c>
      <c r="I1412" s="35" t="s">
        <v>423</v>
      </c>
      <c r="K1412" s="36" t="s">
        <v>5091</v>
      </c>
      <c r="M1412" s="34" t="s">
        <v>5092</v>
      </c>
      <c r="N1412" s="34" t="s">
        <v>5093</v>
      </c>
    </row>
    <row r="1413" spans="1:15" ht="15" hidden="1" customHeight="1">
      <c r="A1413" s="34" t="s">
        <v>45</v>
      </c>
      <c r="B1413" s="34" t="s">
        <v>5094</v>
      </c>
      <c r="C1413" s="34" t="s">
        <v>405</v>
      </c>
      <c r="D1413" s="35">
        <v>1.9</v>
      </c>
      <c r="E1413" s="35">
        <v>1.9</v>
      </c>
      <c r="F1413" s="35">
        <v>1.7</v>
      </c>
      <c r="G1413" s="35">
        <v>1.8</v>
      </c>
      <c r="H1413" s="35">
        <v>2.1</v>
      </c>
      <c r="I1413" s="35" t="s">
        <v>5012</v>
      </c>
      <c r="K1413" s="36" t="s">
        <v>423</v>
      </c>
      <c r="M1413" s="34" t="s">
        <v>5085</v>
      </c>
      <c r="N1413" s="34" t="s">
        <v>5095</v>
      </c>
    </row>
    <row r="1414" spans="1:15" ht="15" hidden="1" customHeight="1">
      <c r="A1414" s="34" t="s">
        <v>45</v>
      </c>
      <c r="B1414" s="34" t="s">
        <v>5096</v>
      </c>
      <c r="C1414" s="34" t="s">
        <v>439</v>
      </c>
      <c r="D1414" s="35">
        <v>1.4</v>
      </c>
      <c r="E1414" s="35">
        <v>1.5</v>
      </c>
      <c r="F1414" s="35">
        <v>1.7</v>
      </c>
      <c r="G1414" s="35">
        <v>2</v>
      </c>
      <c r="H1414" s="35">
        <v>2.2000000000000002</v>
      </c>
      <c r="I1414" s="35" t="s">
        <v>5040</v>
      </c>
      <c r="K1414" s="36" t="s">
        <v>423</v>
      </c>
      <c r="M1414" s="34" t="s">
        <v>5097</v>
      </c>
      <c r="N1414" s="34" t="s">
        <v>5040</v>
      </c>
      <c r="O1414" s="34" t="s">
        <v>2995</v>
      </c>
    </row>
    <row r="1415" spans="1:15" ht="15" hidden="1" customHeight="1">
      <c r="A1415" s="34" t="s">
        <v>45</v>
      </c>
      <c r="B1415" s="34" t="s">
        <v>5098</v>
      </c>
      <c r="C1415" s="34" t="s">
        <v>505</v>
      </c>
      <c r="D1415" s="35">
        <v>2.8</v>
      </c>
      <c r="E1415" s="35">
        <v>2.6</v>
      </c>
      <c r="F1415" s="35">
        <v>2.9</v>
      </c>
      <c r="G1415" s="35">
        <v>2.9</v>
      </c>
      <c r="H1415" s="35">
        <v>3.2</v>
      </c>
      <c r="I1415" s="35" t="s">
        <v>5099</v>
      </c>
      <c r="K1415" s="36" t="s">
        <v>469</v>
      </c>
      <c r="M1415" s="34" t="s">
        <v>5100</v>
      </c>
      <c r="N1415" s="34" t="s">
        <v>5101</v>
      </c>
      <c r="O1415" s="34" t="s">
        <v>2995</v>
      </c>
    </row>
    <row r="1416" spans="1:15" ht="15" hidden="1" customHeight="1">
      <c r="A1416" s="34" t="s">
        <v>45</v>
      </c>
      <c r="B1416" s="34" t="s">
        <v>5102</v>
      </c>
      <c r="C1416" s="34" t="s">
        <v>536</v>
      </c>
      <c r="D1416" s="35">
        <v>24.9</v>
      </c>
      <c r="E1416" s="35">
        <v>25.2</v>
      </c>
      <c r="F1416" s="35">
        <v>25.4</v>
      </c>
      <c r="G1416" s="35">
        <v>25.8</v>
      </c>
      <c r="H1416" s="35">
        <v>26.4</v>
      </c>
      <c r="I1416" s="35" t="s">
        <v>3309</v>
      </c>
      <c r="K1416" s="36" t="s">
        <v>3309</v>
      </c>
      <c r="M1416" s="34" t="s">
        <v>5103</v>
      </c>
      <c r="N1416" s="34" t="s">
        <v>5104</v>
      </c>
    </row>
    <row r="1417" spans="1:15" ht="15" hidden="1" customHeight="1">
      <c r="A1417" s="34" t="s">
        <v>45</v>
      </c>
      <c r="B1417" s="34" t="s">
        <v>5105</v>
      </c>
      <c r="C1417" s="34" t="s">
        <v>536</v>
      </c>
      <c r="D1417" s="38">
        <v>7.2</v>
      </c>
      <c r="E1417" s="38">
        <v>7.3</v>
      </c>
      <c r="F1417" s="38">
        <v>7.4</v>
      </c>
      <c r="G1417" s="38">
        <v>7.8</v>
      </c>
      <c r="H1417" s="38">
        <v>8.3000000000000007</v>
      </c>
      <c r="I1417" s="35" t="s">
        <v>3309</v>
      </c>
      <c r="J1417" s="38"/>
      <c r="K1417" s="57" t="s">
        <v>465</v>
      </c>
      <c r="M1417" s="34" t="s">
        <v>5103</v>
      </c>
      <c r="N1417" s="34" t="s">
        <v>5104</v>
      </c>
    </row>
    <row r="1418" spans="1:15" ht="15" hidden="1" customHeight="1">
      <c r="A1418" s="34" t="s">
        <v>45</v>
      </c>
      <c r="B1418" s="34" t="s">
        <v>5106</v>
      </c>
      <c r="C1418" s="34" t="s">
        <v>484</v>
      </c>
      <c r="D1418" s="35">
        <v>6.6</v>
      </c>
      <c r="E1418" s="35">
        <v>6.7</v>
      </c>
      <c r="F1418" s="35">
        <v>6.9</v>
      </c>
      <c r="G1418" s="35">
        <v>7.1</v>
      </c>
      <c r="H1418" s="35">
        <v>7.5</v>
      </c>
      <c r="I1418" s="35" t="s">
        <v>5107</v>
      </c>
      <c r="K1418" s="36" t="s">
        <v>5108</v>
      </c>
      <c r="M1418" s="34" t="s">
        <v>5109</v>
      </c>
      <c r="N1418" s="34" t="s">
        <v>5110</v>
      </c>
    </row>
    <row r="1419" spans="1:15" ht="15" hidden="1" customHeight="1">
      <c r="A1419" s="34" t="s">
        <v>45</v>
      </c>
      <c r="B1419" s="34" t="s">
        <v>5111</v>
      </c>
      <c r="C1419" s="34" t="s">
        <v>439</v>
      </c>
      <c r="D1419" s="35">
        <v>2</v>
      </c>
      <c r="E1419" s="35">
        <v>2.2999999999999998</v>
      </c>
      <c r="F1419" s="35">
        <v>2.2999999999999998</v>
      </c>
      <c r="G1419" s="35">
        <v>2.2999999999999998</v>
      </c>
      <c r="H1419" s="35">
        <v>2.7</v>
      </c>
      <c r="I1419" s="35" t="s">
        <v>469</v>
      </c>
      <c r="K1419" s="36" t="s">
        <v>469</v>
      </c>
      <c r="M1419" s="34" t="s">
        <v>3451</v>
      </c>
      <c r="N1419" s="34" t="s">
        <v>465</v>
      </c>
      <c r="O1419" s="34" t="s">
        <v>2995</v>
      </c>
    </row>
    <row r="1420" spans="1:15" ht="15" hidden="1" customHeight="1">
      <c r="A1420" s="34" t="s">
        <v>45</v>
      </c>
      <c r="B1420" s="34" t="s">
        <v>5112</v>
      </c>
      <c r="C1420" s="34" t="s">
        <v>544</v>
      </c>
      <c r="D1420" s="35">
        <v>2.8</v>
      </c>
      <c r="E1420" s="35">
        <v>3</v>
      </c>
      <c r="F1420" s="35">
        <v>3.1</v>
      </c>
      <c r="G1420" s="35">
        <v>3</v>
      </c>
      <c r="H1420" s="35">
        <v>3.2</v>
      </c>
      <c r="I1420" s="35" t="s">
        <v>4931</v>
      </c>
      <c r="K1420" s="36" t="s">
        <v>5066</v>
      </c>
      <c r="M1420" s="34" t="s">
        <v>4931</v>
      </c>
      <c r="N1420" s="34" t="s">
        <v>5066</v>
      </c>
      <c r="O1420" s="34" t="s">
        <v>2995</v>
      </c>
    </row>
    <row r="1421" spans="1:15" ht="15" hidden="1" customHeight="1">
      <c r="A1421" s="34" t="s">
        <v>45</v>
      </c>
      <c r="B1421" s="34" t="s">
        <v>5113</v>
      </c>
      <c r="C1421" s="34" t="s">
        <v>569</v>
      </c>
      <c r="D1421" s="35">
        <v>1.6</v>
      </c>
      <c r="E1421" s="35">
        <v>1.9</v>
      </c>
      <c r="F1421" s="35">
        <v>1.8</v>
      </c>
      <c r="G1421" s="35">
        <v>2</v>
      </c>
      <c r="H1421" s="35">
        <v>2.2000000000000002</v>
      </c>
      <c r="I1421" s="35" t="s">
        <v>4931</v>
      </c>
      <c r="K1421" s="36" t="s">
        <v>5066</v>
      </c>
      <c r="M1421" s="34" t="s">
        <v>5089</v>
      </c>
      <c r="N1421" s="34" t="s">
        <v>5085</v>
      </c>
    </row>
    <row r="1422" spans="1:15" ht="15" hidden="1" customHeight="1">
      <c r="A1422" s="34" t="s">
        <v>45</v>
      </c>
      <c r="B1422" s="34" t="s">
        <v>5114</v>
      </c>
      <c r="C1422" s="34" t="s">
        <v>679</v>
      </c>
      <c r="D1422" s="35">
        <v>2.1</v>
      </c>
      <c r="E1422" s="35">
        <v>2</v>
      </c>
      <c r="F1422" s="35">
        <v>2</v>
      </c>
      <c r="G1422" s="35">
        <v>2</v>
      </c>
      <c r="H1422" s="35">
        <v>2.1</v>
      </c>
      <c r="I1422" s="35" t="s">
        <v>423</v>
      </c>
      <c r="K1422" s="36" t="s">
        <v>5115</v>
      </c>
      <c r="M1422" s="34" t="s">
        <v>5116</v>
      </c>
      <c r="N1422" s="34" t="s">
        <v>5117</v>
      </c>
    </row>
    <row r="1423" spans="1:15" ht="15" hidden="1" customHeight="1">
      <c r="A1423" s="34" t="s">
        <v>45</v>
      </c>
      <c r="B1423" s="34" t="s">
        <v>5118</v>
      </c>
      <c r="C1423" s="34" t="s">
        <v>439</v>
      </c>
      <c r="D1423" s="35">
        <v>3.4</v>
      </c>
      <c r="E1423" s="35">
        <v>3.4</v>
      </c>
      <c r="F1423" s="35">
        <v>3.4</v>
      </c>
      <c r="G1423" s="35">
        <v>3.6</v>
      </c>
      <c r="H1423" s="35" t="s">
        <v>2997</v>
      </c>
      <c r="J1423" s="35" t="s">
        <v>5119</v>
      </c>
      <c r="K1423" s="36" t="s">
        <v>5078</v>
      </c>
      <c r="M1423" s="34" t="s">
        <v>5120</v>
      </c>
      <c r="N1423" s="34" t="s">
        <v>465</v>
      </c>
      <c r="O1423" s="34" t="s">
        <v>2995</v>
      </c>
    </row>
    <row r="1424" spans="1:15" ht="15" hidden="1" customHeight="1">
      <c r="A1424" s="34" t="s">
        <v>45</v>
      </c>
      <c r="B1424" s="34" t="s">
        <v>5121</v>
      </c>
      <c r="C1424" s="34" t="s">
        <v>484</v>
      </c>
      <c r="D1424" s="35">
        <v>17</v>
      </c>
      <c r="E1424" s="35">
        <v>17.2</v>
      </c>
      <c r="F1424" s="35">
        <v>17.100000000000001</v>
      </c>
      <c r="G1424" s="35">
        <v>17.7</v>
      </c>
      <c r="H1424" s="35">
        <v>18.100000000000001</v>
      </c>
      <c r="I1424" s="35" t="s">
        <v>5122</v>
      </c>
      <c r="K1424" s="36" t="s">
        <v>5123</v>
      </c>
      <c r="L1424" s="34" t="s">
        <v>3081</v>
      </c>
      <c r="M1424" s="34" t="s">
        <v>5122</v>
      </c>
      <c r="N1424" s="34" t="s">
        <v>3309</v>
      </c>
      <c r="O1424" s="34" t="s">
        <v>5124</v>
      </c>
    </row>
    <row r="1425" spans="1:15" ht="15" hidden="1" customHeight="1">
      <c r="A1425" s="34" t="s">
        <v>45</v>
      </c>
      <c r="B1425" s="34" t="s">
        <v>5125</v>
      </c>
      <c r="C1425" s="34" t="s">
        <v>439</v>
      </c>
      <c r="D1425" s="35">
        <v>4</v>
      </c>
      <c r="E1425" s="35">
        <v>4.2</v>
      </c>
      <c r="F1425" s="35">
        <v>4.5999999999999996</v>
      </c>
      <c r="G1425" s="35">
        <v>4.7</v>
      </c>
      <c r="H1425" s="35">
        <v>5.0999999999999996</v>
      </c>
      <c r="I1425" s="35" t="s">
        <v>3309</v>
      </c>
      <c r="K1425" s="36" t="s">
        <v>3309</v>
      </c>
      <c r="M1425" s="34" t="s">
        <v>3309</v>
      </c>
      <c r="N1425" s="34" t="s">
        <v>465</v>
      </c>
    </row>
    <row r="1426" spans="1:15" ht="15" hidden="1" customHeight="1">
      <c r="A1426" s="34" t="s">
        <v>45</v>
      </c>
      <c r="B1426" s="34" t="s">
        <v>5126</v>
      </c>
      <c r="C1426" s="34" t="s">
        <v>435</v>
      </c>
      <c r="D1426" s="35">
        <v>1.3</v>
      </c>
      <c r="E1426" s="35">
        <v>1.2</v>
      </c>
      <c r="F1426" s="35">
        <v>1.2</v>
      </c>
      <c r="G1426" s="35">
        <v>1.4</v>
      </c>
      <c r="H1426" s="35">
        <v>1.4</v>
      </c>
      <c r="I1426" s="35" t="s">
        <v>423</v>
      </c>
      <c r="K1426" s="36" t="s">
        <v>423</v>
      </c>
      <c r="L1426" s="34" t="s">
        <v>5127</v>
      </c>
      <c r="M1426" s="34" t="s">
        <v>3309</v>
      </c>
      <c r="N1426" s="34" t="s">
        <v>5128</v>
      </c>
    </row>
    <row r="1427" spans="1:15" ht="15" hidden="1" customHeight="1">
      <c r="A1427" s="34" t="s">
        <v>45</v>
      </c>
      <c r="B1427" s="34" t="s">
        <v>5129</v>
      </c>
      <c r="C1427" s="34" t="s">
        <v>484</v>
      </c>
      <c r="D1427" s="35">
        <v>1.1000000000000001</v>
      </c>
      <c r="E1427" s="35">
        <v>1.2</v>
      </c>
      <c r="F1427" s="35" t="s">
        <v>2997</v>
      </c>
      <c r="G1427" s="35" t="s">
        <v>2997</v>
      </c>
      <c r="H1427" s="35" t="s">
        <v>2997</v>
      </c>
      <c r="L1427" s="34" t="s">
        <v>5130</v>
      </c>
      <c r="O1427" s="34" t="s">
        <v>5131</v>
      </c>
    </row>
    <row r="1428" spans="1:15" ht="15" hidden="1" customHeight="1">
      <c r="A1428" s="34" t="s">
        <v>45</v>
      </c>
      <c r="B1428" s="34" t="s">
        <v>5132</v>
      </c>
      <c r="C1428" s="34" t="s">
        <v>439</v>
      </c>
      <c r="D1428" s="35">
        <v>1</v>
      </c>
      <c r="E1428" s="35">
        <v>1.2</v>
      </c>
      <c r="F1428" s="35">
        <v>1.2</v>
      </c>
      <c r="G1428" s="35">
        <v>1.4</v>
      </c>
      <c r="H1428" s="35">
        <v>1.8</v>
      </c>
      <c r="I1428" s="35" t="s">
        <v>5133</v>
      </c>
      <c r="K1428" s="36" t="s">
        <v>5134</v>
      </c>
      <c r="M1428" s="34" t="s">
        <v>5135</v>
      </c>
      <c r="N1428" s="34" t="s">
        <v>5136</v>
      </c>
      <c r="O1428" s="34" t="s">
        <v>2995</v>
      </c>
    </row>
    <row r="1429" spans="1:15" ht="15" hidden="1" customHeight="1">
      <c r="A1429" s="34" t="s">
        <v>45</v>
      </c>
      <c r="B1429" s="34" t="s">
        <v>5137</v>
      </c>
      <c r="C1429" s="34" t="s">
        <v>546</v>
      </c>
      <c r="D1429" s="35">
        <v>14</v>
      </c>
      <c r="E1429" s="35">
        <v>14.7</v>
      </c>
      <c r="F1429" s="35">
        <v>14.4</v>
      </c>
      <c r="G1429" s="35">
        <v>14.2</v>
      </c>
      <c r="H1429" s="35">
        <v>14.4</v>
      </c>
      <c r="I1429" s="35" t="s">
        <v>5052</v>
      </c>
      <c r="K1429" s="36" t="s">
        <v>465</v>
      </c>
      <c r="M1429" s="34" t="s">
        <v>5138</v>
      </c>
      <c r="N1429" s="34" t="s">
        <v>5139</v>
      </c>
      <c r="O1429" s="34" t="s">
        <v>5140</v>
      </c>
    </row>
    <row r="1430" spans="1:15" ht="15" hidden="1" customHeight="1">
      <c r="A1430" s="34" t="s">
        <v>45</v>
      </c>
      <c r="B1430" s="34" t="s">
        <v>5141</v>
      </c>
      <c r="C1430" s="34" t="s">
        <v>1223</v>
      </c>
      <c r="D1430" s="35">
        <v>6.2</v>
      </c>
      <c r="E1430" s="40">
        <v>9.1</v>
      </c>
      <c r="F1430" s="35">
        <v>6.1</v>
      </c>
      <c r="G1430" s="35">
        <v>6.1</v>
      </c>
      <c r="H1430" s="35">
        <v>6.3</v>
      </c>
      <c r="I1430" s="35" t="s">
        <v>5142</v>
      </c>
      <c r="K1430" s="36" t="s">
        <v>465</v>
      </c>
      <c r="M1430" s="34" t="s">
        <v>5143</v>
      </c>
      <c r="N1430" s="34" t="s">
        <v>5144</v>
      </c>
    </row>
    <row r="1431" spans="1:15" ht="15" hidden="1" customHeight="1">
      <c r="A1431" s="34" t="s">
        <v>45</v>
      </c>
      <c r="B1431" s="34" t="s">
        <v>5145</v>
      </c>
      <c r="C1431" s="34" t="s">
        <v>405</v>
      </c>
      <c r="D1431" s="35" t="s">
        <v>107</v>
      </c>
      <c r="E1431" s="40">
        <v>1.1000000000000001</v>
      </c>
      <c r="F1431" s="35">
        <v>0.7</v>
      </c>
      <c r="G1431" s="35">
        <v>0.7</v>
      </c>
      <c r="H1431" s="35" t="s">
        <v>2997</v>
      </c>
      <c r="I1431" s="35" t="s">
        <v>3062</v>
      </c>
    </row>
    <row r="1432" spans="1:15" ht="15" hidden="1" customHeight="1">
      <c r="A1432" s="34" t="s">
        <v>45</v>
      </c>
      <c r="B1432" s="34" t="s">
        <v>5146</v>
      </c>
      <c r="C1432" s="34" t="s">
        <v>389</v>
      </c>
      <c r="D1432" s="35" t="s">
        <v>107</v>
      </c>
      <c r="E1432" s="35">
        <v>1</v>
      </c>
      <c r="F1432" s="35">
        <v>1</v>
      </c>
      <c r="G1432" s="35" t="s">
        <v>2997</v>
      </c>
      <c r="H1432" s="35" t="s">
        <v>2997</v>
      </c>
      <c r="L1432" s="34" t="s">
        <v>3559</v>
      </c>
    </row>
    <row r="1433" spans="1:15" ht="15" hidden="1" customHeight="1">
      <c r="A1433" s="34" t="s">
        <v>45</v>
      </c>
      <c r="B1433" s="34" t="s">
        <v>5147</v>
      </c>
      <c r="C1433" s="34" t="s">
        <v>389</v>
      </c>
      <c r="D1433" s="35" t="s">
        <v>107</v>
      </c>
      <c r="E1433" s="35" t="s">
        <v>107</v>
      </c>
      <c r="F1433" s="35" t="s">
        <v>107</v>
      </c>
      <c r="G1433" s="35">
        <v>1</v>
      </c>
      <c r="H1433" s="35" t="s">
        <v>2997</v>
      </c>
    </row>
    <row r="1434" spans="1:15" ht="15" hidden="1" customHeight="1">
      <c r="A1434" s="34" t="s">
        <v>45</v>
      </c>
      <c r="B1434" s="34" t="s">
        <v>5148</v>
      </c>
      <c r="C1434" s="34" t="s">
        <v>439</v>
      </c>
      <c r="D1434" s="35" t="s">
        <v>107</v>
      </c>
      <c r="E1434" s="35">
        <v>1</v>
      </c>
      <c r="F1434" s="35">
        <v>1.3</v>
      </c>
      <c r="G1434" s="35">
        <v>1.4</v>
      </c>
      <c r="H1434" s="35">
        <v>1.6</v>
      </c>
      <c r="I1434" s="35" t="s">
        <v>423</v>
      </c>
      <c r="K1434" s="36" t="s">
        <v>5149</v>
      </c>
      <c r="M1434" s="36" t="s">
        <v>5085</v>
      </c>
      <c r="N1434" s="34" t="s">
        <v>423</v>
      </c>
    </row>
    <row r="1435" spans="1:15" ht="15" hidden="1" customHeight="1">
      <c r="A1435" s="34" t="s">
        <v>45</v>
      </c>
      <c r="B1435" s="34" t="s">
        <v>5150</v>
      </c>
      <c r="C1435" s="34" t="s">
        <v>536</v>
      </c>
      <c r="D1435" s="35" t="s">
        <v>107</v>
      </c>
      <c r="E1435" s="40">
        <v>1</v>
      </c>
      <c r="F1435" s="35">
        <v>0.8</v>
      </c>
      <c r="G1435" s="35">
        <v>0.9</v>
      </c>
      <c r="H1435" s="35">
        <v>1.1000000000000001</v>
      </c>
      <c r="I1435" s="35" t="s">
        <v>465</v>
      </c>
      <c r="K1435" s="36" t="s">
        <v>465</v>
      </c>
      <c r="M1435" s="36" t="s">
        <v>465</v>
      </c>
      <c r="N1435" s="34" t="s">
        <v>465</v>
      </c>
    </row>
    <row r="1436" spans="1:15" ht="15" hidden="1" customHeight="1">
      <c r="A1436" s="34" t="s">
        <v>45</v>
      </c>
      <c r="B1436" s="34" t="s">
        <v>5151</v>
      </c>
      <c r="C1436" s="34" t="s">
        <v>468</v>
      </c>
      <c r="D1436" s="35" t="s">
        <v>107</v>
      </c>
      <c r="E1436" s="35">
        <v>1.3</v>
      </c>
      <c r="F1436" s="35">
        <v>1.4</v>
      </c>
      <c r="G1436" s="35">
        <v>1.6</v>
      </c>
      <c r="H1436" s="35">
        <v>1.9</v>
      </c>
      <c r="I1436" s="35" t="s">
        <v>423</v>
      </c>
      <c r="K1436" s="36" t="s">
        <v>423</v>
      </c>
      <c r="M1436" s="36" t="s">
        <v>423</v>
      </c>
      <c r="N1436" s="34" t="s">
        <v>423</v>
      </c>
      <c r="O1436" s="34" t="s">
        <v>3160</v>
      </c>
    </row>
    <row r="1437" spans="1:15" ht="15" hidden="1" customHeight="1">
      <c r="A1437" s="34" t="s">
        <v>45</v>
      </c>
      <c r="B1437" s="34" t="s">
        <v>5152</v>
      </c>
      <c r="C1437" s="34" t="s">
        <v>405</v>
      </c>
      <c r="D1437" s="35" t="s">
        <v>107</v>
      </c>
      <c r="E1437" s="35">
        <v>1.2</v>
      </c>
      <c r="F1437" s="35">
        <v>1.1000000000000001</v>
      </c>
      <c r="G1437" s="35">
        <v>1.3</v>
      </c>
      <c r="H1437" s="35" t="s">
        <v>107</v>
      </c>
      <c r="J1437" s="35" t="s">
        <v>5065</v>
      </c>
      <c r="K1437" s="36" t="s">
        <v>5153</v>
      </c>
      <c r="M1437" s="34" t="s">
        <v>5154</v>
      </c>
      <c r="N1437" s="34" t="s">
        <v>5155</v>
      </c>
    </row>
    <row r="1438" spans="1:15" ht="15" hidden="1" customHeight="1">
      <c r="A1438" s="34" t="s">
        <v>45</v>
      </c>
      <c r="B1438" s="34" t="s">
        <v>5156</v>
      </c>
      <c r="C1438" s="34" t="s">
        <v>538</v>
      </c>
      <c r="D1438" s="35" t="s">
        <v>107</v>
      </c>
      <c r="E1438" s="35" t="s">
        <v>107</v>
      </c>
      <c r="F1438" s="35">
        <v>1.1000000000000001</v>
      </c>
      <c r="G1438" s="35" t="s">
        <v>2997</v>
      </c>
      <c r="H1438" s="35" t="s">
        <v>2997</v>
      </c>
      <c r="L1438" s="36" t="s">
        <v>5157</v>
      </c>
      <c r="M1438" s="34" t="s">
        <v>5048</v>
      </c>
    </row>
    <row r="1439" spans="1:15" ht="15" hidden="1" customHeight="1">
      <c r="A1439" s="34" t="s">
        <v>45</v>
      </c>
      <c r="B1439" s="34" t="s">
        <v>5158</v>
      </c>
      <c r="C1439" s="34" t="s">
        <v>484</v>
      </c>
      <c r="D1439" s="35" t="s">
        <v>107</v>
      </c>
      <c r="E1439" s="35" t="s">
        <v>107</v>
      </c>
      <c r="F1439" s="35">
        <v>1</v>
      </c>
      <c r="G1439" s="35">
        <v>1.1000000000000001</v>
      </c>
      <c r="H1439" s="35" t="s">
        <v>2989</v>
      </c>
      <c r="K1439" s="36" t="s">
        <v>423</v>
      </c>
      <c r="L1439" s="36" t="s">
        <v>5159</v>
      </c>
      <c r="M1439" s="34" t="s">
        <v>5160</v>
      </c>
    </row>
    <row r="1440" spans="1:15" ht="15" hidden="1" customHeight="1">
      <c r="A1440" s="34" t="s">
        <v>45</v>
      </c>
      <c r="B1440" s="34" t="s">
        <v>5161</v>
      </c>
      <c r="C1440" s="34" t="s">
        <v>403</v>
      </c>
      <c r="D1440" s="35" t="s">
        <v>107</v>
      </c>
      <c r="E1440" s="35" t="s">
        <v>107</v>
      </c>
      <c r="F1440" s="35">
        <v>1</v>
      </c>
      <c r="G1440" s="35" t="s">
        <v>2997</v>
      </c>
      <c r="H1440" s="35" t="s">
        <v>2997</v>
      </c>
      <c r="L1440" s="36" t="s">
        <v>5162</v>
      </c>
    </row>
    <row r="1441" spans="1:15" ht="15" hidden="1" customHeight="1">
      <c r="A1441" s="34" t="s">
        <v>45</v>
      </c>
      <c r="B1441" s="34" t="s">
        <v>5163</v>
      </c>
      <c r="C1441" s="34" t="s">
        <v>435</v>
      </c>
      <c r="D1441" s="35" t="s">
        <v>107</v>
      </c>
      <c r="E1441" s="35" t="s">
        <v>107</v>
      </c>
      <c r="F1441" s="35" t="s">
        <v>107</v>
      </c>
      <c r="G1441" s="35">
        <v>1</v>
      </c>
      <c r="H1441" s="35">
        <v>1.1000000000000001</v>
      </c>
      <c r="I1441" s="35" t="s">
        <v>424</v>
      </c>
    </row>
    <row r="1442" spans="1:15" ht="15" hidden="1" customHeight="1">
      <c r="A1442" s="34" t="s">
        <v>45</v>
      </c>
      <c r="B1442" s="34" t="s">
        <v>5164</v>
      </c>
      <c r="C1442" s="34" t="s">
        <v>468</v>
      </c>
      <c r="D1442" s="35" t="s">
        <v>107</v>
      </c>
      <c r="E1442" s="35" t="s">
        <v>107</v>
      </c>
      <c r="F1442" s="35" t="s">
        <v>107</v>
      </c>
      <c r="G1442" s="35">
        <v>1</v>
      </c>
      <c r="H1442" s="35" t="s">
        <v>107</v>
      </c>
      <c r="J1442" s="35" t="s">
        <v>3256</v>
      </c>
      <c r="K1442" s="36" t="s">
        <v>423</v>
      </c>
    </row>
    <row r="1443" spans="1:15" ht="15" hidden="1" customHeight="1">
      <c r="A1443" s="34" t="s">
        <v>45</v>
      </c>
      <c r="B1443" s="34" t="s">
        <v>5165</v>
      </c>
      <c r="C1443" s="34" t="s">
        <v>386</v>
      </c>
      <c r="D1443" s="35" t="s">
        <v>107</v>
      </c>
      <c r="E1443" s="35" t="s">
        <v>107</v>
      </c>
      <c r="F1443" s="35" t="s">
        <v>107</v>
      </c>
      <c r="G1443" s="35">
        <v>1.2</v>
      </c>
      <c r="H1443" s="35">
        <v>1.4</v>
      </c>
      <c r="I1443" s="35" t="s">
        <v>3309</v>
      </c>
      <c r="K1443" s="36" t="s">
        <v>3309</v>
      </c>
      <c r="L1443" s="36" t="s">
        <v>5166</v>
      </c>
    </row>
    <row r="1444" spans="1:15" ht="15" hidden="1" customHeight="1">
      <c r="A1444" s="34" t="s">
        <v>45</v>
      </c>
      <c r="B1444" s="34" t="s">
        <v>5167</v>
      </c>
      <c r="C1444" s="34" t="s">
        <v>389</v>
      </c>
      <c r="D1444" s="35" t="s">
        <v>107</v>
      </c>
      <c r="E1444" s="35" t="s">
        <v>107</v>
      </c>
      <c r="F1444" s="35" t="s">
        <v>107</v>
      </c>
      <c r="G1444" s="35">
        <v>1.1000000000000001</v>
      </c>
      <c r="H1444" s="35">
        <v>1.4</v>
      </c>
      <c r="I1444" s="35" t="s">
        <v>423</v>
      </c>
    </row>
    <row r="1445" spans="1:15" ht="15" hidden="1" customHeight="1">
      <c r="A1445" s="34" t="s">
        <v>45</v>
      </c>
      <c r="B1445" s="34" t="s">
        <v>5168</v>
      </c>
      <c r="C1445" s="34" t="s">
        <v>468</v>
      </c>
      <c r="D1445" s="35" t="s">
        <v>107</v>
      </c>
      <c r="E1445" s="35" t="s">
        <v>107</v>
      </c>
      <c r="F1445" s="35" t="s">
        <v>107</v>
      </c>
      <c r="G1445" s="35">
        <v>1.2</v>
      </c>
      <c r="H1445" s="35">
        <v>1.7</v>
      </c>
      <c r="I1445" s="35" t="s">
        <v>423</v>
      </c>
      <c r="L1445" s="36" t="s">
        <v>3105</v>
      </c>
    </row>
    <row r="1446" spans="1:15" ht="15" hidden="1" customHeight="1">
      <c r="A1446" s="34" t="s">
        <v>45</v>
      </c>
      <c r="B1446" s="34" t="s">
        <v>5169</v>
      </c>
      <c r="C1446" s="34" t="s">
        <v>389</v>
      </c>
      <c r="D1446" s="35" t="s">
        <v>107</v>
      </c>
      <c r="E1446" s="35" t="s">
        <v>107</v>
      </c>
      <c r="F1446" s="35" t="s">
        <v>107</v>
      </c>
      <c r="G1446" s="35">
        <v>1</v>
      </c>
      <c r="H1446" s="35" t="s">
        <v>2997</v>
      </c>
    </row>
    <row r="1447" spans="1:15" ht="15" hidden="1" customHeight="1">
      <c r="A1447" s="34" t="s">
        <v>45</v>
      </c>
      <c r="B1447" s="34" t="s">
        <v>5170</v>
      </c>
      <c r="C1447" s="34" t="s">
        <v>524</v>
      </c>
      <c r="D1447" s="35" t="s">
        <v>107</v>
      </c>
      <c r="E1447" s="35" t="s">
        <v>107</v>
      </c>
      <c r="F1447" s="35" t="s">
        <v>107</v>
      </c>
      <c r="G1447" s="35" t="s">
        <v>107</v>
      </c>
      <c r="H1447" s="35">
        <v>1.3</v>
      </c>
      <c r="I1447" s="35" t="s">
        <v>5171</v>
      </c>
    </row>
    <row r="1448" spans="1:15" ht="15" hidden="1" customHeight="1">
      <c r="A1448" s="34" t="s">
        <v>45</v>
      </c>
      <c r="B1448" s="34" t="s">
        <v>5172</v>
      </c>
      <c r="C1448" s="34" t="s">
        <v>468</v>
      </c>
      <c r="D1448" s="35" t="s">
        <v>107</v>
      </c>
      <c r="E1448" s="35" t="s">
        <v>107</v>
      </c>
      <c r="F1448" s="35" t="s">
        <v>107</v>
      </c>
      <c r="G1448" s="35" t="s">
        <v>107</v>
      </c>
      <c r="H1448" s="35">
        <v>1</v>
      </c>
    </row>
    <row r="1449" spans="1:15" ht="15" hidden="1" customHeight="1">
      <c r="A1449" s="34" t="s">
        <v>45</v>
      </c>
      <c r="B1449" s="34" t="s">
        <v>5173</v>
      </c>
      <c r="C1449" s="34" t="s">
        <v>5019</v>
      </c>
      <c r="D1449" s="35" t="s">
        <v>107</v>
      </c>
      <c r="E1449" s="35" t="s">
        <v>107</v>
      </c>
      <c r="F1449" s="35" t="s">
        <v>107</v>
      </c>
      <c r="G1449" s="35" t="s">
        <v>107</v>
      </c>
      <c r="H1449" s="35">
        <v>1.1000000000000001</v>
      </c>
    </row>
    <row r="1450" spans="1:15" ht="15" hidden="1" customHeight="1">
      <c r="A1450" s="34" t="s">
        <v>45</v>
      </c>
      <c r="B1450" s="34" t="s">
        <v>5174</v>
      </c>
      <c r="C1450" s="34" t="s">
        <v>5019</v>
      </c>
      <c r="D1450" s="35" t="s">
        <v>107</v>
      </c>
      <c r="E1450" s="35" t="s">
        <v>107</v>
      </c>
      <c r="F1450" s="35" t="s">
        <v>107</v>
      </c>
      <c r="G1450" s="35" t="s">
        <v>107</v>
      </c>
      <c r="H1450" s="35">
        <v>1.3</v>
      </c>
    </row>
    <row r="1451" spans="1:15" ht="15" hidden="1" customHeight="1">
      <c r="A1451" s="34" t="s">
        <v>45</v>
      </c>
      <c r="B1451" s="34" t="s">
        <v>5175</v>
      </c>
      <c r="C1451" s="34" t="s">
        <v>439</v>
      </c>
      <c r="D1451" s="35" t="s">
        <v>107</v>
      </c>
      <c r="E1451" s="35" t="s">
        <v>107</v>
      </c>
      <c r="F1451" s="35" t="s">
        <v>107</v>
      </c>
      <c r="G1451" s="35" t="s">
        <v>107</v>
      </c>
      <c r="H1451" s="35">
        <v>1.1000000000000001</v>
      </c>
      <c r="I1451" s="35" t="s">
        <v>5176</v>
      </c>
    </row>
    <row r="1452" spans="1:15" ht="15" hidden="1" customHeight="1">
      <c r="A1452" s="34" t="s">
        <v>73</v>
      </c>
      <c r="B1452" s="34" t="s">
        <v>5177</v>
      </c>
      <c r="C1452" s="34" t="s">
        <v>439</v>
      </c>
      <c r="D1452" s="35">
        <v>5.9</v>
      </c>
      <c r="E1452" s="40">
        <v>8.8000000000000007</v>
      </c>
      <c r="F1452" s="35">
        <v>6</v>
      </c>
      <c r="G1452" s="35">
        <v>6.2</v>
      </c>
      <c r="H1452" s="35">
        <v>6.3</v>
      </c>
      <c r="K1452" s="36" t="s">
        <v>3277</v>
      </c>
      <c r="M1452" s="34" t="s">
        <v>3277</v>
      </c>
      <c r="O1452" s="34" t="s">
        <v>5178</v>
      </c>
    </row>
    <row r="1453" spans="1:15" ht="15" hidden="1" customHeight="1">
      <c r="A1453" s="34" t="s">
        <v>73</v>
      </c>
      <c r="B1453" s="34" t="s">
        <v>5179</v>
      </c>
      <c r="C1453" s="34" t="s">
        <v>390</v>
      </c>
      <c r="D1453" s="35">
        <v>1.3</v>
      </c>
      <c r="E1453" s="35">
        <v>1.1000000000000001</v>
      </c>
      <c r="F1453" s="35">
        <v>1.2</v>
      </c>
      <c r="G1453" s="35">
        <v>1.1000000000000001</v>
      </c>
      <c r="H1453" s="35" t="s">
        <v>2989</v>
      </c>
      <c r="K1453" s="36" t="s">
        <v>465</v>
      </c>
      <c r="M1453" s="34" t="s">
        <v>5180</v>
      </c>
      <c r="N1453" s="34" t="s">
        <v>5181</v>
      </c>
      <c r="O1453" s="34" t="s">
        <v>5182</v>
      </c>
    </row>
    <row r="1454" spans="1:15" ht="15" hidden="1" customHeight="1">
      <c r="A1454" s="34" t="s">
        <v>73</v>
      </c>
      <c r="B1454" s="34" t="s">
        <v>5183</v>
      </c>
      <c r="C1454" t="s">
        <v>1516</v>
      </c>
      <c r="D1454" s="35">
        <v>4.9000000000000004</v>
      </c>
      <c r="E1454" s="35">
        <v>4.9000000000000004</v>
      </c>
      <c r="F1454" s="35">
        <v>4.9000000000000004</v>
      </c>
      <c r="G1454" s="35">
        <v>4.9000000000000004</v>
      </c>
      <c r="H1454" s="35">
        <v>4.8</v>
      </c>
      <c r="K1454" s="36" t="s">
        <v>558</v>
      </c>
      <c r="L1454" s="34" t="s">
        <v>5184</v>
      </c>
      <c r="O1454" s="34" t="s">
        <v>2995</v>
      </c>
    </row>
    <row r="1455" spans="1:15" ht="15" hidden="1" customHeight="1">
      <c r="A1455" s="34" t="s">
        <v>73</v>
      </c>
      <c r="B1455" s="34" t="s">
        <v>5185</v>
      </c>
      <c r="C1455" s="34" t="s">
        <v>1511</v>
      </c>
      <c r="D1455" s="35">
        <v>4.5999999999999996</v>
      </c>
      <c r="E1455" s="35">
        <v>5.0999999999999996</v>
      </c>
      <c r="F1455" s="35" t="s">
        <v>2997</v>
      </c>
      <c r="G1455" s="35" t="s">
        <v>2997</v>
      </c>
      <c r="H1455" s="35" t="s">
        <v>2989</v>
      </c>
      <c r="N1455" s="34" t="s">
        <v>1298</v>
      </c>
      <c r="O1455" s="34" t="s">
        <v>5186</v>
      </c>
    </row>
    <row r="1456" spans="1:15" ht="15" hidden="1" customHeight="1">
      <c r="A1456" s="34" t="s">
        <v>73</v>
      </c>
      <c r="B1456" s="34" t="s">
        <v>5187</v>
      </c>
      <c r="C1456" s="34" t="s">
        <v>450</v>
      </c>
      <c r="D1456" s="35">
        <v>5.4</v>
      </c>
      <c r="E1456" s="35" t="s">
        <v>2988</v>
      </c>
      <c r="F1456" s="35" t="s">
        <v>2988</v>
      </c>
      <c r="G1456" s="35" t="s">
        <v>2988</v>
      </c>
      <c r="H1456" s="35" t="s">
        <v>2989</v>
      </c>
    </row>
    <row r="1457" spans="1:15" ht="15" hidden="1" customHeight="1">
      <c r="A1457" s="34" t="s">
        <v>73</v>
      </c>
      <c r="B1457" s="34" t="s">
        <v>5188</v>
      </c>
      <c r="C1457" s="34" t="s">
        <v>715</v>
      </c>
      <c r="D1457" s="35">
        <v>3.1</v>
      </c>
      <c r="E1457" s="35">
        <v>3.2</v>
      </c>
      <c r="F1457" s="35">
        <v>3.3</v>
      </c>
      <c r="G1457" s="35">
        <v>3.3</v>
      </c>
      <c r="H1457" s="35">
        <v>3.3</v>
      </c>
    </row>
    <row r="1458" spans="1:15" ht="15" hidden="1" customHeight="1">
      <c r="A1458" s="34" t="s">
        <v>73</v>
      </c>
      <c r="B1458" s="34" t="s">
        <v>5189</v>
      </c>
      <c r="C1458" s="34" t="s">
        <v>715</v>
      </c>
      <c r="D1458" s="35">
        <v>5.9</v>
      </c>
      <c r="E1458" s="35">
        <v>5.7</v>
      </c>
      <c r="F1458" s="35">
        <v>5.8</v>
      </c>
      <c r="G1458" s="35">
        <v>5.9</v>
      </c>
      <c r="H1458" s="35">
        <v>6</v>
      </c>
      <c r="I1458" s="35" t="s">
        <v>533</v>
      </c>
      <c r="K1458" s="36" t="s">
        <v>5190</v>
      </c>
      <c r="M1458" s="34" t="s">
        <v>5191</v>
      </c>
      <c r="O1458" s="34" t="s">
        <v>2995</v>
      </c>
    </row>
    <row r="1459" spans="1:15" ht="15" hidden="1" customHeight="1">
      <c r="A1459" s="34" t="s">
        <v>73</v>
      </c>
      <c r="B1459" s="34" t="s">
        <v>5192</v>
      </c>
      <c r="C1459" s="34" t="s">
        <v>484</v>
      </c>
      <c r="D1459" s="35">
        <v>2.7</v>
      </c>
      <c r="E1459" s="35">
        <v>2.8</v>
      </c>
      <c r="F1459" s="35">
        <v>3</v>
      </c>
      <c r="G1459" s="35">
        <v>2.9</v>
      </c>
      <c r="H1459" s="35">
        <v>3.1</v>
      </c>
      <c r="M1459" s="34" t="s">
        <v>661</v>
      </c>
    </row>
    <row r="1460" spans="1:15" ht="15" hidden="1" customHeight="1">
      <c r="A1460" s="34" t="s">
        <v>73</v>
      </c>
      <c r="B1460" s="34" t="s">
        <v>5193</v>
      </c>
      <c r="C1460" s="34" t="s">
        <v>564</v>
      </c>
      <c r="D1460" s="35">
        <v>5.2</v>
      </c>
      <c r="E1460" s="35">
        <v>5.2</v>
      </c>
      <c r="F1460" s="35">
        <v>5.3</v>
      </c>
      <c r="G1460" s="35">
        <v>5.3</v>
      </c>
      <c r="H1460" s="35">
        <v>5.3</v>
      </c>
      <c r="M1460" t="s">
        <v>549</v>
      </c>
      <c r="N1460" s="34" t="s">
        <v>549</v>
      </c>
    </row>
    <row r="1461" spans="1:15" ht="15" hidden="1" customHeight="1">
      <c r="A1461" s="34" t="s">
        <v>73</v>
      </c>
      <c r="B1461" s="34" t="s">
        <v>5194</v>
      </c>
      <c r="C1461" s="34" t="s">
        <v>439</v>
      </c>
      <c r="D1461" s="35">
        <v>35.799999999999997</v>
      </c>
      <c r="E1461" s="35">
        <v>36.9</v>
      </c>
      <c r="F1461" s="35">
        <v>36.9</v>
      </c>
      <c r="G1461" s="35">
        <v>37.299999999999997</v>
      </c>
      <c r="H1461" s="35">
        <v>37.799999999999997</v>
      </c>
      <c r="I1461" s="35" t="s">
        <v>465</v>
      </c>
      <c r="K1461" s="36" t="s">
        <v>465</v>
      </c>
      <c r="M1461" s="34" t="s">
        <v>465</v>
      </c>
      <c r="N1461" s="34" t="s">
        <v>465</v>
      </c>
      <c r="O1461" s="34" t="s">
        <v>2995</v>
      </c>
    </row>
    <row r="1462" spans="1:15" ht="15" hidden="1" customHeight="1">
      <c r="A1462" s="34" t="s">
        <v>73</v>
      </c>
      <c r="B1462" s="34" t="s">
        <v>5195</v>
      </c>
      <c r="C1462" s="34" t="s">
        <v>1516</v>
      </c>
      <c r="D1462" s="35">
        <v>4.7</v>
      </c>
      <c r="E1462" s="35">
        <v>4.9000000000000004</v>
      </c>
      <c r="F1462" s="35">
        <v>4.8</v>
      </c>
      <c r="G1462" s="35">
        <v>5</v>
      </c>
      <c r="H1462" s="35">
        <v>4.7</v>
      </c>
      <c r="M1462" s="34" t="s">
        <v>1298</v>
      </c>
      <c r="N1462" s="34" t="s">
        <v>1298</v>
      </c>
      <c r="O1462" s="34" t="s">
        <v>5196</v>
      </c>
    </row>
    <row r="1463" spans="1:15" ht="15" hidden="1" customHeight="1">
      <c r="A1463" s="34" t="s">
        <v>73</v>
      </c>
      <c r="B1463" s="34" t="s">
        <v>5197</v>
      </c>
      <c r="C1463" s="34" t="s">
        <v>672</v>
      </c>
      <c r="D1463" s="35">
        <v>1.2</v>
      </c>
      <c r="E1463" s="35">
        <v>1.3</v>
      </c>
      <c r="F1463" s="35">
        <v>1.4</v>
      </c>
      <c r="G1463" s="35">
        <v>1.4</v>
      </c>
      <c r="H1463" s="35">
        <v>1.3</v>
      </c>
      <c r="I1463" s="35" t="s">
        <v>919</v>
      </c>
    </row>
    <row r="1464" spans="1:15" ht="15" hidden="1" customHeight="1">
      <c r="A1464" s="34" t="s">
        <v>73</v>
      </c>
      <c r="B1464" s="34" t="s">
        <v>5198</v>
      </c>
      <c r="C1464" s="34" t="s">
        <v>672</v>
      </c>
      <c r="D1464" s="38">
        <v>1.1000000000000001</v>
      </c>
      <c r="E1464" s="38">
        <v>1.2</v>
      </c>
      <c r="F1464" s="38">
        <v>1.3</v>
      </c>
      <c r="G1464" s="38">
        <v>1.3</v>
      </c>
      <c r="H1464" s="38">
        <v>1.3</v>
      </c>
      <c r="I1464" s="38"/>
      <c r="J1464" s="38"/>
      <c r="K1464" s="57"/>
    </row>
    <row r="1465" spans="1:15" ht="15" hidden="1" customHeight="1">
      <c r="A1465" s="34" t="s">
        <v>73</v>
      </c>
      <c r="B1465" s="34" t="s">
        <v>5199</v>
      </c>
      <c r="C1465" s="34" t="s">
        <v>386</v>
      </c>
      <c r="D1465" s="35">
        <v>1.2</v>
      </c>
      <c r="E1465" s="35">
        <v>1.2</v>
      </c>
      <c r="F1465" s="35">
        <v>1.4</v>
      </c>
      <c r="G1465" s="35">
        <v>1.6</v>
      </c>
      <c r="H1465" s="35">
        <v>1.7</v>
      </c>
      <c r="I1465" s="35" t="s">
        <v>5200</v>
      </c>
      <c r="K1465" s="36" t="s">
        <v>5201</v>
      </c>
      <c r="M1465" s="34" t="s">
        <v>1298</v>
      </c>
      <c r="N1465" s="34" t="s">
        <v>1298</v>
      </c>
    </row>
    <row r="1466" spans="1:15" ht="15" hidden="1" customHeight="1">
      <c r="A1466" s="34" t="s">
        <v>73</v>
      </c>
      <c r="B1466" s="34" t="s">
        <v>5202</v>
      </c>
      <c r="C1466" s="34" t="s">
        <v>684</v>
      </c>
      <c r="D1466" s="35">
        <v>2.2000000000000002</v>
      </c>
      <c r="E1466" s="35">
        <v>2.2000000000000002</v>
      </c>
      <c r="F1466" s="35">
        <v>2.2999999999999998</v>
      </c>
      <c r="G1466" s="35">
        <v>2.2999999999999998</v>
      </c>
      <c r="H1466" s="35">
        <v>2.2000000000000002</v>
      </c>
      <c r="I1466" s="35" t="s">
        <v>3145</v>
      </c>
      <c r="K1466" s="36" t="s">
        <v>465</v>
      </c>
      <c r="M1466" s="34" t="s">
        <v>424</v>
      </c>
      <c r="N1466" s="34" t="s">
        <v>424</v>
      </c>
      <c r="O1466" s="34" t="s">
        <v>2995</v>
      </c>
    </row>
    <row r="1467" spans="1:15" ht="15" hidden="1" customHeight="1">
      <c r="A1467" s="34" t="s">
        <v>73</v>
      </c>
      <c r="B1467" s="34" t="s">
        <v>5203</v>
      </c>
      <c r="C1467" s="34" t="s">
        <v>435</v>
      </c>
      <c r="D1467" s="35">
        <v>4.5</v>
      </c>
      <c r="E1467" s="35">
        <v>4.5999999999999996</v>
      </c>
      <c r="F1467" s="35">
        <v>4.7</v>
      </c>
      <c r="G1467" s="35">
        <v>4.9000000000000004</v>
      </c>
      <c r="H1467" s="35">
        <v>4.7</v>
      </c>
      <c r="I1467" s="35" t="s">
        <v>1298</v>
      </c>
      <c r="K1467" s="36" t="s">
        <v>1298</v>
      </c>
      <c r="L1467" s="34" t="s">
        <v>3034</v>
      </c>
    </row>
    <row r="1468" spans="1:15" ht="15" hidden="1" customHeight="1">
      <c r="A1468" s="34" t="s">
        <v>73</v>
      </c>
      <c r="B1468" s="34" t="s">
        <v>5204</v>
      </c>
      <c r="C1468" s="34" t="s">
        <v>684</v>
      </c>
      <c r="D1468" s="35">
        <v>1.7</v>
      </c>
      <c r="E1468" s="35">
        <v>1.7</v>
      </c>
      <c r="F1468" s="35">
        <v>1.8</v>
      </c>
      <c r="G1468" s="35">
        <v>1.8</v>
      </c>
      <c r="H1468" s="35">
        <v>1.7</v>
      </c>
      <c r="N1468" s="34" t="s">
        <v>1298</v>
      </c>
      <c r="O1468" s="34" t="s">
        <v>2995</v>
      </c>
    </row>
    <row r="1469" spans="1:15" ht="15" hidden="1" customHeight="1">
      <c r="A1469" s="34" t="s">
        <v>73</v>
      </c>
      <c r="B1469" s="34" t="s">
        <v>5205</v>
      </c>
      <c r="C1469" s="34" t="s">
        <v>684</v>
      </c>
      <c r="D1469" s="35">
        <v>2.1</v>
      </c>
      <c r="E1469" s="35">
        <v>2.4</v>
      </c>
      <c r="F1469" s="35">
        <v>2.2000000000000002</v>
      </c>
      <c r="G1469" s="35">
        <v>2.1</v>
      </c>
      <c r="H1469" s="35">
        <v>2</v>
      </c>
      <c r="O1469" s="34" t="s">
        <v>5206</v>
      </c>
    </row>
    <row r="1470" spans="1:15" ht="15" hidden="1" customHeight="1">
      <c r="A1470" s="34" t="s">
        <v>73</v>
      </c>
      <c r="B1470" s="34" t="s">
        <v>5207</v>
      </c>
      <c r="C1470" s="34" t="s">
        <v>477</v>
      </c>
      <c r="D1470" s="35">
        <v>3.7</v>
      </c>
      <c r="E1470" s="35">
        <v>3.8</v>
      </c>
      <c r="F1470" s="35">
        <v>3.9</v>
      </c>
      <c r="G1470" s="35">
        <v>4.2</v>
      </c>
      <c r="H1470" s="35">
        <v>4.2</v>
      </c>
      <c r="I1470" s="35" t="s">
        <v>5208</v>
      </c>
      <c r="K1470" s="36" t="s">
        <v>465</v>
      </c>
      <c r="M1470" s="34" t="s">
        <v>5209</v>
      </c>
      <c r="N1470" s="34" t="s">
        <v>465</v>
      </c>
    </row>
    <row r="1471" spans="1:15" ht="15" hidden="1" customHeight="1">
      <c r="A1471" s="34" t="s">
        <v>73</v>
      </c>
      <c r="B1471" s="34" t="s">
        <v>5210</v>
      </c>
      <c r="C1471" s="34" t="s">
        <v>5211</v>
      </c>
      <c r="D1471" s="35">
        <v>2.2999999999999998</v>
      </c>
      <c r="E1471" s="35">
        <v>2.2000000000000002</v>
      </c>
      <c r="F1471" s="35" t="s">
        <v>2997</v>
      </c>
      <c r="G1471" s="35" t="s">
        <v>2997</v>
      </c>
      <c r="H1471" s="35" t="s">
        <v>2997</v>
      </c>
      <c r="O1471" s="34" t="s">
        <v>5212</v>
      </c>
    </row>
    <row r="1472" spans="1:15" ht="15" hidden="1" customHeight="1">
      <c r="A1472" s="34" t="s">
        <v>73</v>
      </c>
      <c r="B1472" s="34" t="s">
        <v>5213</v>
      </c>
      <c r="C1472" s="34" t="s">
        <v>667</v>
      </c>
      <c r="D1472" s="35">
        <v>1.8</v>
      </c>
      <c r="E1472" s="35" t="s">
        <v>3039</v>
      </c>
      <c r="F1472" s="35">
        <v>1.7</v>
      </c>
      <c r="G1472" s="35">
        <v>1.8</v>
      </c>
      <c r="H1472" s="35">
        <v>1.7</v>
      </c>
      <c r="K1472" s="36" t="s">
        <v>1194</v>
      </c>
      <c r="N1472" s="34" t="s">
        <v>1298</v>
      </c>
      <c r="O1472" s="34" t="s">
        <v>5214</v>
      </c>
    </row>
    <row r="1473" spans="1:15" ht="15" hidden="1" customHeight="1">
      <c r="A1473" s="34" t="s">
        <v>73</v>
      </c>
      <c r="B1473" s="34" t="s">
        <v>5215</v>
      </c>
      <c r="C1473" s="34" t="s">
        <v>386</v>
      </c>
      <c r="D1473" s="35">
        <v>2</v>
      </c>
      <c r="E1473" s="35">
        <v>2.1</v>
      </c>
      <c r="F1473" s="35">
        <v>2.1</v>
      </c>
      <c r="G1473" s="35">
        <v>2.2999999999999998</v>
      </c>
      <c r="H1473" s="35">
        <v>2.5</v>
      </c>
      <c r="I1473" s="35" t="s">
        <v>465</v>
      </c>
      <c r="K1473" s="36" t="s">
        <v>465</v>
      </c>
      <c r="M1473" s="34" t="s">
        <v>465</v>
      </c>
      <c r="N1473" s="34" t="s">
        <v>1298</v>
      </c>
    </row>
    <row r="1474" spans="1:15" ht="15" hidden="1" customHeight="1">
      <c r="A1474" s="34" t="s">
        <v>73</v>
      </c>
      <c r="B1474" s="34" t="s">
        <v>5216</v>
      </c>
      <c r="C1474" s="34" t="s">
        <v>1516</v>
      </c>
      <c r="D1474" s="35">
        <v>1.2</v>
      </c>
      <c r="E1474" s="35" t="s">
        <v>2988</v>
      </c>
      <c r="F1474" s="35" t="s">
        <v>2988</v>
      </c>
      <c r="G1474" s="35" t="s">
        <v>2988</v>
      </c>
      <c r="H1474" s="35" t="s">
        <v>2989</v>
      </c>
    </row>
    <row r="1475" spans="1:15" ht="15" hidden="1" customHeight="1">
      <c r="A1475" s="34" t="s">
        <v>73</v>
      </c>
      <c r="B1475" s="34" t="s">
        <v>5217</v>
      </c>
      <c r="C1475" s="34" t="s">
        <v>435</v>
      </c>
      <c r="D1475" s="35">
        <v>1.3</v>
      </c>
      <c r="E1475" s="35">
        <v>1.1000000000000001</v>
      </c>
      <c r="F1475" s="35">
        <v>1.2</v>
      </c>
      <c r="G1475" s="35">
        <v>1.4</v>
      </c>
      <c r="H1475" s="35">
        <v>1.4</v>
      </c>
      <c r="N1475" s="34" t="s">
        <v>1298</v>
      </c>
    </row>
    <row r="1476" spans="1:15" ht="15" hidden="1" customHeight="1">
      <c r="A1476" s="34" t="s">
        <v>73</v>
      </c>
      <c r="B1476" s="34" t="s">
        <v>5218</v>
      </c>
      <c r="C1476" s="34" t="s">
        <v>826</v>
      </c>
      <c r="D1476" s="35">
        <v>4.2</v>
      </c>
      <c r="E1476" s="35">
        <v>4.5</v>
      </c>
      <c r="F1476" s="35">
        <v>4.7</v>
      </c>
      <c r="G1476" s="35">
        <v>5.0999999999999996</v>
      </c>
      <c r="H1476" s="35">
        <v>5.3</v>
      </c>
      <c r="I1476" s="35" t="s">
        <v>5219</v>
      </c>
      <c r="K1476" s="36" t="s">
        <v>5138</v>
      </c>
      <c r="M1476" s="34" t="s">
        <v>465</v>
      </c>
    </row>
    <row r="1477" spans="1:15" ht="15" hidden="1" customHeight="1">
      <c r="A1477" s="34" t="s">
        <v>73</v>
      </c>
      <c r="B1477" s="34" t="s">
        <v>5220</v>
      </c>
      <c r="C1477" s="34" t="s">
        <v>1313</v>
      </c>
      <c r="D1477" s="35">
        <v>22</v>
      </c>
      <c r="E1477" s="35">
        <v>21.8</v>
      </c>
      <c r="F1477" s="35">
        <v>22.5</v>
      </c>
      <c r="G1477" s="35">
        <v>23</v>
      </c>
      <c r="H1477" s="35">
        <v>23.7</v>
      </c>
      <c r="K1477" s="36" t="s">
        <v>465</v>
      </c>
      <c r="M1477" s="34" t="s">
        <v>465</v>
      </c>
      <c r="N1477" s="34" t="s">
        <v>465</v>
      </c>
    </row>
    <row r="1478" spans="1:15" ht="15" hidden="1" customHeight="1">
      <c r="A1478" s="34" t="s">
        <v>73</v>
      </c>
      <c r="B1478" s="34" t="s">
        <v>5221</v>
      </c>
      <c r="C1478" s="34" t="s">
        <v>385</v>
      </c>
      <c r="D1478" s="35">
        <v>1.4</v>
      </c>
      <c r="E1478" s="35">
        <v>1.4</v>
      </c>
      <c r="F1478" s="35">
        <v>1.3</v>
      </c>
      <c r="G1478" s="35">
        <v>1.4</v>
      </c>
      <c r="H1478" s="35">
        <v>1.5</v>
      </c>
      <c r="O1478" s="34" t="s">
        <v>2995</v>
      </c>
    </row>
    <row r="1479" spans="1:15" ht="15" hidden="1" customHeight="1">
      <c r="A1479" s="34" t="s">
        <v>73</v>
      </c>
      <c r="B1479" s="34" t="s">
        <v>5222</v>
      </c>
      <c r="C1479" s="34" t="s">
        <v>385</v>
      </c>
      <c r="D1479" s="38">
        <v>1.1000000000000001</v>
      </c>
      <c r="E1479" s="38">
        <v>1</v>
      </c>
      <c r="F1479" s="38">
        <v>1.2</v>
      </c>
      <c r="G1479" s="38">
        <v>1.3</v>
      </c>
      <c r="H1479" s="38">
        <v>1.1000000000000001</v>
      </c>
      <c r="I1479" s="38"/>
      <c r="J1479" s="38"/>
      <c r="K1479" s="57"/>
      <c r="O1479" s="34" t="s">
        <v>2995</v>
      </c>
    </row>
    <row r="1480" spans="1:15" ht="15" hidden="1" customHeight="1">
      <c r="A1480" s="34" t="s">
        <v>73</v>
      </c>
      <c r="B1480" s="34" t="s">
        <v>5223</v>
      </c>
      <c r="C1480" s="34" t="s">
        <v>1494</v>
      </c>
      <c r="D1480" s="35">
        <v>2</v>
      </c>
      <c r="E1480" s="35">
        <v>1.8</v>
      </c>
      <c r="F1480" s="35">
        <v>1.8</v>
      </c>
      <c r="G1480" s="35">
        <v>2.2999999999999998</v>
      </c>
      <c r="H1480" s="35">
        <v>2</v>
      </c>
      <c r="I1480" s="35" t="s">
        <v>5224</v>
      </c>
      <c r="K1480" s="36" t="s">
        <v>424</v>
      </c>
      <c r="L1480" s="34" t="s">
        <v>4961</v>
      </c>
      <c r="M1480" s="34" t="s">
        <v>424</v>
      </c>
      <c r="N1480" s="34" t="s">
        <v>424</v>
      </c>
    </row>
    <row r="1481" spans="1:15" ht="15" hidden="1" customHeight="1">
      <c r="A1481" s="34" t="s">
        <v>73</v>
      </c>
      <c r="B1481" s="34" t="s">
        <v>5225</v>
      </c>
      <c r="C1481" s="34" t="s">
        <v>435</v>
      </c>
      <c r="D1481" s="35">
        <v>1.8</v>
      </c>
      <c r="E1481" s="35">
        <v>2</v>
      </c>
      <c r="F1481" s="35">
        <v>1.8</v>
      </c>
      <c r="G1481" s="35">
        <v>2</v>
      </c>
      <c r="H1481" s="35">
        <v>2.2000000000000002</v>
      </c>
      <c r="I1481" s="35" t="s">
        <v>1298</v>
      </c>
      <c r="K1481" s="36" t="s">
        <v>1298</v>
      </c>
      <c r="L1481" s="34" t="s">
        <v>3034</v>
      </c>
      <c r="N1481" s="34" t="s">
        <v>1298</v>
      </c>
    </row>
    <row r="1482" spans="1:15" ht="15" hidden="1" customHeight="1">
      <c r="A1482" s="34" t="s">
        <v>73</v>
      </c>
      <c r="B1482" s="34" t="s">
        <v>5226</v>
      </c>
      <c r="C1482" s="34" t="s">
        <v>505</v>
      </c>
      <c r="D1482" s="35">
        <v>3.8</v>
      </c>
      <c r="E1482" s="35">
        <v>3.3</v>
      </c>
      <c r="F1482" s="35">
        <v>3.3</v>
      </c>
      <c r="G1482" s="35">
        <v>3.4</v>
      </c>
      <c r="H1482" s="35">
        <v>3.4</v>
      </c>
      <c r="O1482" s="34" t="s">
        <v>4262</v>
      </c>
    </row>
    <row r="1483" spans="1:15" ht="15" hidden="1" customHeight="1">
      <c r="A1483" s="34" t="s">
        <v>73</v>
      </c>
      <c r="B1483" s="34" t="s">
        <v>5227</v>
      </c>
      <c r="C1483" s="34" t="s">
        <v>1494</v>
      </c>
      <c r="D1483" s="35">
        <v>2.4</v>
      </c>
      <c r="E1483" s="35">
        <v>2.2000000000000002</v>
      </c>
      <c r="F1483" s="35">
        <v>2.2000000000000002</v>
      </c>
      <c r="G1483" s="35">
        <v>2.2999999999999998</v>
      </c>
      <c r="H1483" s="35">
        <v>2.4</v>
      </c>
      <c r="O1483" s="34" t="s">
        <v>5228</v>
      </c>
    </row>
    <row r="1484" spans="1:15" ht="15" hidden="1" customHeight="1">
      <c r="A1484" s="34" t="s">
        <v>73</v>
      </c>
      <c r="B1484" s="34" t="s">
        <v>5229</v>
      </c>
      <c r="C1484" s="34" t="s">
        <v>1494</v>
      </c>
      <c r="D1484" s="35" t="s">
        <v>107</v>
      </c>
      <c r="E1484" s="35" t="s">
        <v>107</v>
      </c>
      <c r="F1484" s="35" t="s">
        <v>107</v>
      </c>
      <c r="G1484" s="35">
        <v>1.3</v>
      </c>
      <c r="H1484" s="35">
        <v>1.6</v>
      </c>
      <c r="I1484" s="35" t="s">
        <v>1495</v>
      </c>
      <c r="K1484" s="36" t="s">
        <v>424</v>
      </c>
    </row>
    <row r="1485" spans="1:15" ht="15" hidden="1" customHeight="1">
      <c r="A1485" s="34" t="s">
        <v>73</v>
      </c>
      <c r="B1485" s="34" t="s">
        <v>5230</v>
      </c>
      <c r="C1485" s="34" t="s">
        <v>390</v>
      </c>
      <c r="D1485" s="35">
        <v>3</v>
      </c>
      <c r="E1485" s="35">
        <v>3</v>
      </c>
      <c r="F1485" s="35">
        <v>3</v>
      </c>
      <c r="G1485" s="35">
        <v>3.2</v>
      </c>
      <c r="H1485" s="35">
        <v>3.4</v>
      </c>
      <c r="I1485" s="35" t="s">
        <v>1495</v>
      </c>
      <c r="M1485" s="34" t="s">
        <v>1298</v>
      </c>
      <c r="N1485" s="34" t="s">
        <v>1298</v>
      </c>
    </row>
    <row r="1486" spans="1:15" ht="15" hidden="1" customHeight="1">
      <c r="A1486" s="34" t="s">
        <v>73</v>
      </c>
      <c r="B1486" s="34" t="s">
        <v>5231</v>
      </c>
      <c r="C1486" s="34" t="s">
        <v>390</v>
      </c>
      <c r="D1486" s="35">
        <v>1.8</v>
      </c>
      <c r="E1486" s="35">
        <v>1.9</v>
      </c>
      <c r="F1486" s="35">
        <v>1.9</v>
      </c>
      <c r="G1486" s="35">
        <v>1.8</v>
      </c>
      <c r="H1486" s="35">
        <v>1.8</v>
      </c>
    </row>
    <row r="1487" spans="1:15" ht="15" hidden="1" customHeight="1">
      <c r="A1487" s="34" t="s">
        <v>73</v>
      </c>
      <c r="B1487" s="34" t="s">
        <v>5232</v>
      </c>
      <c r="C1487" s="34" t="s">
        <v>541</v>
      </c>
      <c r="D1487" s="35">
        <v>4.8</v>
      </c>
      <c r="E1487" s="35">
        <v>4.9000000000000004</v>
      </c>
      <c r="F1487" s="35">
        <v>5.0999999999999996</v>
      </c>
      <c r="G1487" s="35">
        <v>4.8</v>
      </c>
      <c r="H1487" s="35" t="s">
        <v>2997</v>
      </c>
      <c r="J1487" s="35" t="s">
        <v>5233</v>
      </c>
      <c r="L1487" s="36" t="s">
        <v>5234</v>
      </c>
      <c r="O1487" s="34" t="s">
        <v>2995</v>
      </c>
    </row>
    <row r="1488" spans="1:15" ht="15" hidden="1" customHeight="1">
      <c r="A1488" s="34" t="s">
        <v>73</v>
      </c>
      <c r="B1488" s="34" t="s">
        <v>5235</v>
      </c>
      <c r="C1488" s="34" t="s">
        <v>5236</v>
      </c>
      <c r="D1488" s="35">
        <v>1.4</v>
      </c>
      <c r="E1488" s="35">
        <v>1.4</v>
      </c>
      <c r="F1488" s="35">
        <v>1.6</v>
      </c>
      <c r="G1488" s="35">
        <v>1.8</v>
      </c>
      <c r="H1488" s="35">
        <v>2.1</v>
      </c>
    </row>
    <row r="1489" spans="1:15" ht="15" hidden="1" customHeight="1">
      <c r="A1489" s="34" t="s">
        <v>73</v>
      </c>
      <c r="B1489" s="34" t="s">
        <v>5237</v>
      </c>
      <c r="C1489" s="34" t="s">
        <v>1292</v>
      </c>
      <c r="D1489" s="35">
        <v>4.4000000000000004</v>
      </c>
      <c r="E1489" s="35">
        <v>4.4000000000000004</v>
      </c>
      <c r="F1489" s="35">
        <v>4.4000000000000004</v>
      </c>
      <c r="G1489" s="35">
        <v>4.5999999999999996</v>
      </c>
      <c r="H1489" s="35" t="s">
        <v>2997</v>
      </c>
      <c r="J1489" s="35" t="s">
        <v>5238</v>
      </c>
      <c r="K1489" s="36" t="s">
        <v>4810</v>
      </c>
      <c r="L1489" s="36" t="s">
        <v>5239</v>
      </c>
      <c r="N1489" s="34" t="s">
        <v>4811</v>
      </c>
    </row>
    <row r="1490" spans="1:15" ht="15" hidden="1" customHeight="1">
      <c r="A1490" s="34" t="s">
        <v>73</v>
      </c>
      <c r="B1490" s="34" t="s">
        <v>5240</v>
      </c>
      <c r="C1490" s="34" t="s">
        <v>711</v>
      </c>
      <c r="D1490" s="35">
        <v>1</v>
      </c>
      <c r="E1490" s="35" t="s">
        <v>2988</v>
      </c>
      <c r="F1490" s="35">
        <v>1</v>
      </c>
      <c r="G1490" s="35">
        <v>0.9</v>
      </c>
      <c r="H1490" s="35" t="s">
        <v>107</v>
      </c>
      <c r="J1490" s="35" t="s">
        <v>5241</v>
      </c>
      <c r="K1490" s="36" t="s">
        <v>1298</v>
      </c>
      <c r="L1490" s="34" t="s">
        <v>5242</v>
      </c>
      <c r="O1490" s="34" t="s">
        <v>5243</v>
      </c>
    </row>
    <row r="1491" spans="1:15" ht="15" hidden="1" customHeight="1">
      <c r="A1491" s="34" t="s">
        <v>73</v>
      </c>
      <c r="B1491" s="34" t="s">
        <v>5244</v>
      </c>
      <c r="C1491" s="37" t="s">
        <v>452</v>
      </c>
      <c r="D1491" s="35">
        <v>29</v>
      </c>
      <c r="E1491" s="35">
        <v>30</v>
      </c>
      <c r="F1491" s="35">
        <v>30.5</v>
      </c>
      <c r="G1491" s="35">
        <v>31.3</v>
      </c>
      <c r="H1491" s="35">
        <v>32.299999999999997</v>
      </c>
      <c r="I1491" s="35" t="s">
        <v>465</v>
      </c>
      <c r="K1491" s="36" t="s">
        <v>465</v>
      </c>
      <c r="M1491" s="34" t="s">
        <v>465</v>
      </c>
      <c r="O1491" s="34" t="s">
        <v>5245</v>
      </c>
    </row>
    <row r="1492" spans="1:15" ht="15" hidden="1" customHeight="1">
      <c r="A1492" s="34" t="s">
        <v>73</v>
      </c>
      <c r="B1492" s="34" t="s">
        <v>5246</v>
      </c>
      <c r="C1492" s="34" t="s">
        <v>385</v>
      </c>
      <c r="D1492" s="35">
        <v>1.5</v>
      </c>
      <c r="E1492" s="35">
        <v>1.6</v>
      </c>
      <c r="F1492" s="35">
        <v>1.6</v>
      </c>
      <c r="G1492" s="35">
        <v>1.8</v>
      </c>
      <c r="H1492" s="35">
        <v>1.9</v>
      </c>
      <c r="O1492" s="34" t="s">
        <v>2995</v>
      </c>
    </row>
    <row r="1493" spans="1:15" ht="15" hidden="1" customHeight="1">
      <c r="A1493" s="34" t="s">
        <v>73</v>
      </c>
      <c r="B1493" s="34" t="s">
        <v>5247</v>
      </c>
      <c r="C1493" s="34" t="s">
        <v>435</v>
      </c>
      <c r="D1493" s="35">
        <v>9.5</v>
      </c>
      <c r="E1493" s="35">
        <v>10</v>
      </c>
      <c r="F1493" s="35">
        <v>10.5</v>
      </c>
      <c r="G1493" s="35">
        <v>10.8</v>
      </c>
      <c r="H1493" s="35">
        <v>11.5</v>
      </c>
      <c r="I1493" s="35" t="s">
        <v>5248</v>
      </c>
      <c r="K1493" s="36" t="s">
        <v>5249</v>
      </c>
      <c r="M1493" s="34" t="s">
        <v>5250</v>
      </c>
      <c r="N1493" s="34" t="s">
        <v>424</v>
      </c>
      <c r="O1493" s="34" t="s">
        <v>2995</v>
      </c>
    </row>
    <row r="1494" spans="1:15" ht="15" hidden="1" customHeight="1">
      <c r="A1494" s="34" t="s">
        <v>73</v>
      </c>
      <c r="B1494" s="34" t="s">
        <v>5251</v>
      </c>
      <c r="C1494" s="34" t="s">
        <v>390</v>
      </c>
      <c r="D1494" s="35">
        <v>3.1</v>
      </c>
      <c r="E1494" s="35">
        <v>3.2</v>
      </c>
      <c r="F1494" s="35">
        <v>3.3</v>
      </c>
      <c r="G1494" s="35">
        <v>3.5</v>
      </c>
      <c r="H1494" s="35">
        <v>3.7</v>
      </c>
      <c r="I1494" s="35" t="s">
        <v>1298</v>
      </c>
      <c r="K1494" s="36" t="s">
        <v>5252</v>
      </c>
      <c r="M1494" s="34" t="s">
        <v>5253</v>
      </c>
      <c r="N1494" s="34" t="s">
        <v>1298</v>
      </c>
    </row>
    <row r="1495" spans="1:15" ht="15" hidden="1" customHeight="1">
      <c r="A1495" s="34" t="s">
        <v>73</v>
      </c>
      <c r="B1495" s="34" t="s">
        <v>5254</v>
      </c>
      <c r="C1495" s="34" t="s">
        <v>452</v>
      </c>
      <c r="D1495" s="35">
        <v>3.8</v>
      </c>
      <c r="E1495" s="35" t="s">
        <v>2997</v>
      </c>
      <c r="F1495" s="35" t="s">
        <v>2997</v>
      </c>
      <c r="G1495" s="35" t="s">
        <v>2997</v>
      </c>
      <c r="H1495" s="35" t="s">
        <v>2997</v>
      </c>
      <c r="O1495" s="34" t="s">
        <v>5255</v>
      </c>
    </row>
    <row r="1496" spans="1:15" ht="15" hidden="1" customHeight="1">
      <c r="A1496" s="34" t="s">
        <v>73</v>
      </c>
      <c r="B1496" s="34" t="s">
        <v>5256</v>
      </c>
      <c r="C1496" s="34" t="s">
        <v>505</v>
      </c>
      <c r="D1496" s="35">
        <v>2.7</v>
      </c>
      <c r="E1496" s="35">
        <v>2.7</v>
      </c>
      <c r="F1496" s="35">
        <v>2.7</v>
      </c>
      <c r="G1496" s="35">
        <v>2.9</v>
      </c>
      <c r="H1496" s="35">
        <v>3</v>
      </c>
      <c r="I1496" s="35" t="s">
        <v>1298</v>
      </c>
      <c r="K1496" s="36" t="s">
        <v>1298</v>
      </c>
      <c r="M1496" s="34" t="s">
        <v>1298</v>
      </c>
      <c r="N1496" s="34" t="s">
        <v>1298</v>
      </c>
      <c r="O1496" s="34" t="s">
        <v>3710</v>
      </c>
    </row>
    <row r="1497" spans="1:15" ht="15" hidden="1" customHeight="1">
      <c r="A1497" s="34" t="s">
        <v>73</v>
      </c>
      <c r="B1497" s="34" t="s">
        <v>5257</v>
      </c>
      <c r="C1497" s="34" t="s">
        <v>452</v>
      </c>
      <c r="D1497" s="35">
        <v>31</v>
      </c>
      <c r="E1497" s="35">
        <v>33.1</v>
      </c>
      <c r="F1497" s="35">
        <v>34.5</v>
      </c>
      <c r="G1497" s="35">
        <v>34.4</v>
      </c>
      <c r="H1497" s="35" t="s">
        <v>2997</v>
      </c>
      <c r="J1497" s="35" t="s">
        <v>5258</v>
      </c>
    </row>
    <row r="1498" spans="1:15" ht="15" hidden="1" customHeight="1">
      <c r="A1498" s="34" t="s">
        <v>73</v>
      </c>
      <c r="B1498" s="34" t="s">
        <v>5259</v>
      </c>
      <c r="C1498" s="34" t="s">
        <v>477</v>
      </c>
      <c r="D1498" s="35">
        <v>3.6</v>
      </c>
      <c r="E1498" s="35">
        <v>3.6</v>
      </c>
      <c r="F1498" s="35">
        <v>3.7</v>
      </c>
      <c r="G1498" s="35">
        <v>3.8</v>
      </c>
      <c r="H1498" s="35">
        <v>4</v>
      </c>
      <c r="O1498" s="34" t="s">
        <v>2995</v>
      </c>
    </row>
    <row r="1499" spans="1:15" ht="15" hidden="1" customHeight="1">
      <c r="A1499" s="34" t="s">
        <v>73</v>
      </c>
      <c r="B1499" s="34" t="s">
        <v>5260</v>
      </c>
      <c r="C1499" s="34" t="s">
        <v>484</v>
      </c>
      <c r="D1499" s="35">
        <v>9.6999999999999993</v>
      </c>
      <c r="E1499" s="35">
        <v>10.4</v>
      </c>
      <c r="F1499" s="35">
        <v>10.4</v>
      </c>
      <c r="G1499" s="35">
        <v>10.3</v>
      </c>
      <c r="H1499" s="35">
        <v>10.8</v>
      </c>
      <c r="I1499" s="35" t="s">
        <v>5209</v>
      </c>
      <c r="K1499" s="36" t="s">
        <v>5138</v>
      </c>
      <c r="M1499" s="34" t="s">
        <v>5261</v>
      </c>
      <c r="N1499" s="34" t="s">
        <v>5262</v>
      </c>
      <c r="O1499" s="34" t="s">
        <v>2995</v>
      </c>
    </row>
    <row r="1500" spans="1:15" ht="15" hidden="1" customHeight="1">
      <c r="A1500" s="34" t="s">
        <v>73</v>
      </c>
      <c r="B1500" s="34" t="s">
        <v>5263</v>
      </c>
      <c r="C1500" s="34" t="s">
        <v>5264</v>
      </c>
      <c r="D1500" s="35">
        <v>7.7</v>
      </c>
      <c r="E1500" s="35">
        <v>9.3000000000000007</v>
      </c>
      <c r="F1500" s="35">
        <v>8.4</v>
      </c>
      <c r="G1500" s="35">
        <v>9.5</v>
      </c>
      <c r="H1500" s="35">
        <v>9.4</v>
      </c>
      <c r="O1500" s="34" t="s">
        <v>2995</v>
      </c>
    </row>
    <row r="1501" spans="1:15" ht="15" hidden="1" customHeight="1">
      <c r="A1501" s="34" t="s">
        <v>73</v>
      </c>
      <c r="B1501" s="34" t="s">
        <v>5265</v>
      </c>
      <c r="C1501" s="34" t="s">
        <v>684</v>
      </c>
      <c r="D1501" s="35" t="s">
        <v>107</v>
      </c>
      <c r="E1501" s="35">
        <v>1.2</v>
      </c>
      <c r="F1501" s="35" t="s">
        <v>2988</v>
      </c>
      <c r="G1501" s="35" t="s">
        <v>2988</v>
      </c>
      <c r="H1501" s="35" t="s">
        <v>2989</v>
      </c>
    </row>
    <row r="1502" spans="1:15" ht="15" hidden="1" customHeight="1">
      <c r="A1502" s="34" t="s">
        <v>73</v>
      </c>
      <c r="B1502" s="34" t="s">
        <v>5266</v>
      </c>
      <c r="C1502" s="34" t="s">
        <v>684</v>
      </c>
      <c r="D1502" s="35" t="s">
        <v>107</v>
      </c>
      <c r="E1502" s="35" t="s">
        <v>107</v>
      </c>
      <c r="F1502" s="35">
        <v>1.7</v>
      </c>
      <c r="G1502" s="35">
        <v>1.5</v>
      </c>
      <c r="H1502" s="35">
        <v>1.4</v>
      </c>
    </row>
    <row r="1503" spans="1:15" ht="15" hidden="1" customHeight="1">
      <c r="A1503" s="34" t="s">
        <v>73</v>
      </c>
      <c r="B1503" s="34" t="s">
        <v>5267</v>
      </c>
      <c r="C1503" s="34" t="s">
        <v>684</v>
      </c>
      <c r="D1503" s="35" t="s">
        <v>107</v>
      </c>
      <c r="E1503" s="35" t="s">
        <v>107</v>
      </c>
      <c r="F1503" s="35">
        <v>1.2</v>
      </c>
      <c r="G1503" s="35">
        <v>1.2</v>
      </c>
      <c r="H1503" s="35">
        <v>1.6</v>
      </c>
    </row>
    <row r="1504" spans="1:15" ht="15" hidden="1" customHeight="1">
      <c r="A1504" s="34" t="s">
        <v>73</v>
      </c>
      <c r="B1504" s="34" t="s">
        <v>5268</v>
      </c>
      <c r="C1504" s="34" t="s">
        <v>390</v>
      </c>
      <c r="D1504" s="35" t="s">
        <v>107</v>
      </c>
      <c r="E1504" s="35" t="s">
        <v>107</v>
      </c>
      <c r="F1504" s="35" t="s">
        <v>107</v>
      </c>
      <c r="G1504" s="35">
        <v>4.8</v>
      </c>
      <c r="H1504" s="35">
        <v>5</v>
      </c>
      <c r="I1504" s="35" t="s">
        <v>1298</v>
      </c>
      <c r="K1504" s="36" t="s">
        <v>1298</v>
      </c>
      <c r="L1504" s="36" t="s">
        <v>5269</v>
      </c>
    </row>
    <row r="1505" spans="1:15" ht="15" hidden="1" customHeight="1">
      <c r="A1505" s="34" t="s">
        <v>73</v>
      </c>
      <c r="B1505" s="34" t="s">
        <v>5270</v>
      </c>
      <c r="C1505" s="34" t="s">
        <v>390</v>
      </c>
      <c r="D1505" s="35" t="s">
        <v>107</v>
      </c>
      <c r="E1505" s="35" t="s">
        <v>107</v>
      </c>
      <c r="F1505" s="35" t="s">
        <v>107</v>
      </c>
      <c r="G1505" s="35">
        <v>4.7</v>
      </c>
      <c r="H1505" s="35">
        <v>4.8</v>
      </c>
      <c r="K1505" s="36" t="s">
        <v>1298</v>
      </c>
      <c r="L1505" s="36" t="s">
        <v>5269</v>
      </c>
    </row>
    <row r="1506" spans="1:15" ht="15" hidden="1" customHeight="1">
      <c r="A1506" s="34" t="s">
        <v>73</v>
      </c>
      <c r="B1506" s="34" t="s">
        <v>5271</v>
      </c>
      <c r="C1506" s="34" t="s">
        <v>390</v>
      </c>
      <c r="D1506" s="35" t="s">
        <v>107</v>
      </c>
      <c r="E1506" s="35" t="s">
        <v>107</v>
      </c>
      <c r="F1506" s="35" t="s">
        <v>107</v>
      </c>
      <c r="G1506" s="35">
        <v>1.1000000000000001</v>
      </c>
      <c r="H1506" s="35">
        <v>1.7</v>
      </c>
      <c r="I1506" s="35" t="s">
        <v>919</v>
      </c>
    </row>
    <row r="1507" spans="1:15" ht="15" hidden="1" customHeight="1">
      <c r="A1507" s="34" t="s">
        <v>73</v>
      </c>
      <c r="B1507" s="34" t="s">
        <v>5272</v>
      </c>
      <c r="C1507" s="34" t="s">
        <v>390</v>
      </c>
      <c r="D1507" s="35" t="s">
        <v>107</v>
      </c>
      <c r="E1507" s="35" t="s">
        <v>107</v>
      </c>
      <c r="F1507" s="35" t="s">
        <v>107</v>
      </c>
      <c r="G1507" s="35">
        <v>1.3</v>
      </c>
      <c r="H1507" s="35">
        <v>1.9</v>
      </c>
      <c r="I1507" s="35" t="s">
        <v>5209</v>
      </c>
      <c r="K1507" s="36" t="s">
        <v>1298</v>
      </c>
    </row>
    <row r="1508" spans="1:15" ht="15" hidden="1" customHeight="1">
      <c r="A1508" s="34" t="s">
        <v>73</v>
      </c>
      <c r="B1508" s="34" t="s">
        <v>5273</v>
      </c>
      <c r="C1508" s="34" t="s">
        <v>667</v>
      </c>
      <c r="D1508" s="35" t="s">
        <v>107</v>
      </c>
      <c r="E1508" s="35" t="s">
        <v>107</v>
      </c>
      <c r="F1508" s="35" t="s">
        <v>107</v>
      </c>
      <c r="G1508" s="35" t="s">
        <v>107</v>
      </c>
      <c r="H1508" s="35">
        <v>1.2</v>
      </c>
    </row>
    <row r="1509" spans="1:15" ht="15" hidden="1" customHeight="1">
      <c r="A1509" s="34" t="s">
        <v>73</v>
      </c>
      <c r="B1509" s="34" t="s">
        <v>5274</v>
      </c>
      <c r="C1509" s="34" t="s">
        <v>452</v>
      </c>
      <c r="D1509" s="35" t="s">
        <v>107</v>
      </c>
      <c r="E1509" s="35" t="s">
        <v>107</v>
      </c>
      <c r="F1509" s="35" t="s">
        <v>107</v>
      </c>
      <c r="G1509" s="35" t="s">
        <v>107</v>
      </c>
      <c r="H1509" s="35">
        <v>1.4</v>
      </c>
      <c r="I1509" s="35" t="s">
        <v>5275</v>
      </c>
    </row>
    <row r="1510" spans="1:15" ht="15" hidden="1" customHeight="1">
      <c r="A1510" s="34" t="s">
        <v>73</v>
      </c>
      <c r="B1510" s="34" t="s">
        <v>5276</v>
      </c>
      <c r="C1510" s="34" t="s">
        <v>405</v>
      </c>
      <c r="D1510" s="35" t="s">
        <v>107</v>
      </c>
      <c r="E1510" s="35" t="s">
        <v>107</v>
      </c>
      <c r="F1510" s="35" t="s">
        <v>107</v>
      </c>
      <c r="G1510" s="35" t="s">
        <v>107</v>
      </c>
      <c r="H1510" s="35">
        <v>1.2</v>
      </c>
    </row>
    <row r="1511" spans="1:15" ht="15" hidden="1" customHeight="1">
      <c r="A1511" s="34" t="s">
        <v>73</v>
      </c>
      <c r="B1511" s="34" t="s">
        <v>5277</v>
      </c>
      <c r="C1511" s="34" t="s">
        <v>435</v>
      </c>
      <c r="D1511" s="35" t="s">
        <v>107</v>
      </c>
      <c r="E1511" s="35" t="s">
        <v>107</v>
      </c>
      <c r="F1511" s="35" t="s">
        <v>107</v>
      </c>
      <c r="G1511" s="35" t="s">
        <v>107</v>
      </c>
      <c r="H1511" s="35">
        <v>1.4</v>
      </c>
    </row>
    <row r="1512" spans="1:15" ht="15" hidden="1" customHeight="1">
      <c r="A1512" s="34" t="s">
        <v>73</v>
      </c>
      <c r="B1512" s="34" t="s">
        <v>5278</v>
      </c>
      <c r="C1512" s="34" t="s">
        <v>1494</v>
      </c>
      <c r="D1512" s="35" t="s">
        <v>107</v>
      </c>
      <c r="E1512" s="35" t="s">
        <v>107</v>
      </c>
      <c r="F1512" s="35" t="s">
        <v>107</v>
      </c>
      <c r="G1512" s="35" t="s">
        <v>107</v>
      </c>
      <c r="H1512" s="35">
        <v>1</v>
      </c>
    </row>
    <row r="1513" spans="1:15" ht="15" hidden="1" customHeight="1">
      <c r="A1513" s="34" t="s">
        <v>73</v>
      </c>
      <c r="B1513" s="34" t="s">
        <v>5279</v>
      </c>
      <c r="C1513" s="34" t="s">
        <v>1320</v>
      </c>
      <c r="D1513" s="35" t="s">
        <v>107</v>
      </c>
      <c r="E1513" s="35" t="s">
        <v>107</v>
      </c>
      <c r="F1513" s="35" t="s">
        <v>107</v>
      </c>
      <c r="G1513" s="35" t="s">
        <v>107</v>
      </c>
      <c r="H1513" s="35">
        <v>1</v>
      </c>
    </row>
    <row r="1514" spans="1:15" ht="15" hidden="1" customHeight="1">
      <c r="A1514" s="34" t="s">
        <v>73</v>
      </c>
      <c r="B1514" s="34" t="s">
        <v>5280</v>
      </c>
      <c r="C1514" s="34" t="s">
        <v>435</v>
      </c>
      <c r="D1514" s="35" t="s">
        <v>107</v>
      </c>
      <c r="E1514" s="35" t="s">
        <v>107</v>
      </c>
      <c r="F1514" s="35" t="s">
        <v>107</v>
      </c>
      <c r="G1514" s="35" t="s">
        <v>107</v>
      </c>
      <c r="H1514" s="35">
        <v>5.3</v>
      </c>
    </row>
    <row r="1515" spans="1:15" ht="15" hidden="1" customHeight="1">
      <c r="A1515" s="34" t="s">
        <v>60</v>
      </c>
      <c r="B1515" s="34" t="s">
        <v>5281</v>
      </c>
      <c r="C1515" s="34" t="s">
        <v>1574</v>
      </c>
      <c r="D1515" s="35">
        <v>9.1</v>
      </c>
      <c r="E1515" s="35">
        <v>9.9</v>
      </c>
      <c r="F1515" s="35">
        <v>11.2</v>
      </c>
      <c r="G1515" s="35">
        <v>12</v>
      </c>
      <c r="H1515" s="35">
        <v>12.4</v>
      </c>
      <c r="I1515" s="35" t="s">
        <v>1298</v>
      </c>
      <c r="K1515" s="36" t="s">
        <v>5282</v>
      </c>
      <c r="L1515" s="34" t="s">
        <v>3081</v>
      </c>
      <c r="M1515" s="34" t="s">
        <v>5283</v>
      </c>
    </row>
    <row r="1516" spans="1:15" ht="15" hidden="1" customHeight="1">
      <c r="A1516" s="34" t="s">
        <v>60</v>
      </c>
      <c r="B1516" s="34" t="s">
        <v>5284</v>
      </c>
      <c r="C1516" s="34" t="s">
        <v>1574</v>
      </c>
      <c r="D1516" s="35">
        <v>1.6</v>
      </c>
      <c r="E1516" s="35">
        <v>2</v>
      </c>
      <c r="F1516" s="35">
        <v>2.9</v>
      </c>
      <c r="G1516" s="35">
        <v>3.4</v>
      </c>
      <c r="H1516" s="35">
        <v>3.7</v>
      </c>
      <c r="I1516" s="35" t="s">
        <v>5285</v>
      </c>
      <c r="M1516" s="34" t="s">
        <v>5286</v>
      </c>
      <c r="N1516" s="34" t="s">
        <v>5286</v>
      </c>
    </row>
    <row r="1517" spans="1:15" ht="15" hidden="1" customHeight="1">
      <c r="A1517" s="34" t="s">
        <v>60</v>
      </c>
      <c r="B1517" s="34" t="s">
        <v>5287</v>
      </c>
      <c r="C1517" s="34" t="s">
        <v>715</v>
      </c>
      <c r="D1517" s="35">
        <v>3.4</v>
      </c>
      <c r="E1517" s="35">
        <v>3.8</v>
      </c>
      <c r="F1517" s="35">
        <v>4.8</v>
      </c>
      <c r="G1517" s="35">
        <v>5.5</v>
      </c>
      <c r="H1517" s="35">
        <v>6.3</v>
      </c>
      <c r="I1517" s="35" t="s">
        <v>1298</v>
      </c>
    </row>
    <row r="1518" spans="1:15" ht="15" hidden="1" customHeight="1">
      <c r="A1518" s="34" t="s">
        <v>60</v>
      </c>
      <c r="B1518" s="34" t="s">
        <v>5288</v>
      </c>
      <c r="C1518" s="34" t="s">
        <v>715</v>
      </c>
      <c r="D1518" s="35">
        <v>1.2</v>
      </c>
      <c r="E1518" s="35" t="s">
        <v>2988</v>
      </c>
      <c r="F1518" s="35" t="s">
        <v>2988</v>
      </c>
      <c r="G1518" s="35" t="s">
        <v>2988</v>
      </c>
      <c r="H1518" s="35" t="s">
        <v>2989</v>
      </c>
    </row>
    <row r="1519" spans="1:15" ht="15" hidden="1" customHeight="1">
      <c r="A1519" s="34" t="s">
        <v>60</v>
      </c>
      <c r="B1519" s="34" t="s">
        <v>5289</v>
      </c>
      <c r="C1519" s="34" t="s">
        <v>439</v>
      </c>
      <c r="D1519" s="35">
        <v>17.399999999999999</v>
      </c>
      <c r="E1519" s="35">
        <v>17</v>
      </c>
      <c r="F1519" s="35">
        <v>17.8</v>
      </c>
      <c r="G1519" s="35">
        <v>18.899999999999999</v>
      </c>
      <c r="H1519" s="35">
        <v>19.899999999999999</v>
      </c>
      <c r="I1519" s="35" t="s">
        <v>465</v>
      </c>
      <c r="K1519" s="36" t="s">
        <v>465</v>
      </c>
      <c r="M1519" s="34" t="s">
        <v>465</v>
      </c>
      <c r="N1519" s="34" t="s">
        <v>465</v>
      </c>
      <c r="O1519" s="34" t="s">
        <v>5290</v>
      </c>
    </row>
    <row r="1520" spans="1:15" ht="15" hidden="1" customHeight="1">
      <c r="A1520" s="34" t="s">
        <v>60</v>
      </c>
      <c r="B1520" s="34" t="s">
        <v>5291</v>
      </c>
      <c r="C1520" s="34" t="s">
        <v>715</v>
      </c>
      <c r="D1520" s="35">
        <v>4</v>
      </c>
      <c r="E1520" s="35">
        <v>4.8</v>
      </c>
      <c r="F1520" s="35">
        <v>4.7</v>
      </c>
      <c r="G1520" s="35">
        <v>4.8</v>
      </c>
      <c r="H1520" s="35">
        <v>4.8</v>
      </c>
      <c r="L1520" s="34" t="s">
        <v>5292</v>
      </c>
      <c r="M1520" s="34" t="s">
        <v>5261</v>
      </c>
      <c r="N1520" s="34" t="s">
        <v>465</v>
      </c>
      <c r="O1520" s="34" t="s">
        <v>5293</v>
      </c>
    </row>
    <row r="1521" spans="1:15" ht="15" hidden="1" customHeight="1">
      <c r="A1521" s="34" t="s">
        <v>60</v>
      </c>
      <c r="B1521" s="34" t="s">
        <v>5294</v>
      </c>
      <c r="C1521" s="34" t="s">
        <v>715</v>
      </c>
      <c r="D1521" s="35" t="s">
        <v>107</v>
      </c>
      <c r="E1521" s="35" t="s">
        <v>107</v>
      </c>
      <c r="F1521" s="35" t="s">
        <v>107</v>
      </c>
      <c r="G1521" s="35" t="s">
        <v>107</v>
      </c>
      <c r="H1521" s="35" t="s">
        <v>107</v>
      </c>
      <c r="O1521" s="34" t="s">
        <v>5295</v>
      </c>
    </row>
    <row r="1522" spans="1:15" ht="15" hidden="1" customHeight="1">
      <c r="A1522" s="34" t="s">
        <v>60</v>
      </c>
      <c r="B1522" s="34" t="s">
        <v>5296</v>
      </c>
      <c r="C1522" s="34" t="s">
        <v>1574</v>
      </c>
      <c r="D1522" s="35">
        <v>1.9</v>
      </c>
      <c r="E1522" s="35">
        <v>2.2999999999999998</v>
      </c>
      <c r="F1522" s="35">
        <v>2.7</v>
      </c>
      <c r="G1522" s="35">
        <v>2.9</v>
      </c>
      <c r="H1522" s="35">
        <v>3.4</v>
      </c>
      <c r="N1522" s="34" t="s">
        <v>5297</v>
      </c>
      <c r="O1522" s="34" t="s">
        <v>4823</v>
      </c>
    </row>
    <row r="1523" spans="1:15" ht="15" hidden="1" customHeight="1">
      <c r="A1523" s="34" t="s">
        <v>60</v>
      </c>
      <c r="B1523" s="34" t="s">
        <v>5298</v>
      </c>
      <c r="C1523" s="34" t="s">
        <v>715</v>
      </c>
      <c r="D1523" s="35">
        <v>1.2</v>
      </c>
      <c r="E1523" s="35">
        <v>2</v>
      </c>
      <c r="F1523" s="35">
        <v>2.2000000000000002</v>
      </c>
      <c r="G1523" s="35">
        <v>3.5</v>
      </c>
      <c r="H1523" s="35">
        <v>3</v>
      </c>
      <c r="L1523" s="34" t="s">
        <v>5299</v>
      </c>
      <c r="N1523" s="34" t="s">
        <v>5300</v>
      </c>
      <c r="O1523" s="34" t="s">
        <v>4823</v>
      </c>
    </row>
    <row r="1524" spans="1:15" ht="15" hidden="1" customHeight="1">
      <c r="A1524" s="34" t="s">
        <v>60</v>
      </c>
      <c r="B1524" s="34" t="s">
        <v>5301</v>
      </c>
      <c r="C1524" s="34" t="s">
        <v>715</v>
      </c>
      <c r="D1524" s="38">
        <v>1.1000000000000001</v>
      </c>
      <c r="E1524" s="38">
        <v>1.7</v>
      </c>
      <c r="F1524" s="38">
        <v>2.2000000000000002</v>
      </c>
      <c r="G1524" s="38">
        <v>2.8</v>
      </c>
      <c r="H1524" s="38">
        <v>3</v>
      </c>
      <c r="I1524" s="38"/>
      <c r="J1524" s="38"/>
      <c r="K1524" s="57"/>
      <c r="O1524" s="34" t="s">
        <v>4823</v>
      </c>
    </row>
    <row r="1525" spans="1:15" ht="15" hidden="1" customHeight="1">
      <c r="A1525" s="34" t="s">
        <v>60</v>
      </c>
      <c r="B1525" s="34" t="s">
        <v>5302</v>
      </c>
      <c r="C1525" s="34" t="s">
        <v>715</v>
      </c>
      <c r="D1525" s="38">
        <v>1</v>
      </c>
      <c r="E1525" s="38">
        <v>1.2</v>
      </c>
      <c r="F1525" s="38">
        <v>1.56</v>
      </c>
      <c r="G1525" s="38">
        <v>2.1</v>
      </c>
      <c r="H1525" s="38">
        <v>2.5</v>
      </c>
      <c r="I1525" s="35" t="s">
        <v>779</v>
      </c>
      <c r="J1525" s="38"/>
      <c r="K1525" s="57"/>
      <c r="O1525" s="34" t="s">
        <v>4823</v>
      </c>
    </row>
    <row r="1526" spans="1:15" ht="15" hidden="1" customHeight="1">
      <c r="A1526" s="34" t="s">
        <v>60</v>
      </c>
      <c r="B1526" s="34" t="s">
        <v>5303</v>
      </c>
      <c r="C1526" s="34" t="s">
        <v>715</v>
      </c>
      <c r="D1526" s="35" t="s">
        <v>107</v>
      </c>
      <c r="E1526" s="35">
        <v>1.1000000000000001</v>
      </c>
      <c r="F1526" s="35" t="s">
        <v>107</v>
      </c>
      <c r="G1526" s="35">
        <v>1.1000000000000001</v>
      </c>
      <c r="H1526" s="35">
        <v>1.3</v>
      </c>
      <c r="I1526" s="35" t="s">
        <v>488</v>
      </c>
      <c r="L1526" s="34" t="s">
        <v>4968</v>
      </c>
      <c r="O1526" s="34" t="s">
        <v>5304</v>
      </c>
    </row>
    <row r="1527" spans="1:15" ht="15" hidden="1" customHeight="1">
      <c r="A1527" s="34" t="s">
        <v>60</v>
      </c>
      <c r="B1527" s="34" t="s">
        <v>5305</v>
      </c>
      <c r="C1527" s="34" t="s">
        <v>715</v>
      </c>
      <c r="D1527" s="35" t="s">
        <v>107</v>
      </c>
      <c r="E1527" s="35" t="s">
        <v>107</v>
      </c>
      <c r="F1527" s="35" t="s">
        <v>107</v>
      </c>
      <c r="G1527" s="35" t="s">
        <v>107</v>
      </c>
      <c r="H1527" s="35" t="s">
        <v>107</v>
      </c>
      <c r="O1527" s="34" t="s">
        <v>5295</v>
      </c>
    </row>
    <row r="1528" spans="1:15" ht="15" hidden="1" customHeight="1">
      <c r="A1528" s="34" t="s">
        <v>60</v>
      </c>
      <c r="B1528" s="34" t="s">
        <v>5306</v>
      </c>
      <c r="C1528" s="34" t="s">
        <v>715</v>
      </c>
      <c r="D1528" s="35">
        <v>2</v>
      </c>
      <c r="E1528" s="35">
        <v>2.8</v>
      </c>
      <c r="F1528" s="35">
        <v>3.6</v>
      </c>
      <c r="G1528" s="35">
        <v>4.2</v>
      </c>
      <c r="H1528" s="35">
        <v>4.7</v>
      </c>
      <c r="I1528" s="35" t="s">
        <v>1173</v>
      </c>
      <c r="L1528" s="34" t="s">
        <v>5307</v>
      </c>
    </row>
    <row r="1529" spans="1:15" ht="15" hidden="1" customHeight="1">
      <c r="A1529" s="34" t="s">
        <v>60</v>
      </c>
      <c r="B1529" s="34" t="s">
        <v>5308</v>
      </c>
      <c r="C1529" s="34" t="s">
        <v>715</v>
      </c>
      <c r="D1529" s="35" t="s">
        <v>107</v>
      </c>
      <c r="E1529" s="35" t="s">
        <v>107</v>
      </c>
      <c r="F1529" s="35" t="s">
        <v>107</v>
      </c>
      <c r="G1529" s="35" t="s">
        <v>107</v>
      </c>
      <c r="H1529" s="35">
        <v>1.8</v>
      </c>
    </row>
    <row r="1530" spans="1:15" ht="15" hidden="1" customHeight="1">
      <c r="A1530" s="34" t="s">
        <v>60</v>
      </c>
      <c r="B1530" s="34" t="s">
        <v>5309</v>
      </c>
      <c r="C1530" s="34" t="s">
        <v>1574</v>
      </c>
      <c r="D1530" s="35">
        <v>8.6999999999999993</v>
      </c>
      <c r="E1530" s="35">
        <v>9.4</v>
      </c>
      <c r="F1530" s="35">
        <v>9.8000000000000007</v>
      </c>
      <c r="G1530" s="35">
        <v>10.199999999999999</v>
      </c>
      <c r="H1530" s="35">
        <v>11</v>
      </c>
      <c r="I1530" s="35" t="s">
        <v>465</v>
      </c>
      <c r="K1530" s="36" t="s">
        <v>465</v>
      </c>
      <c r="M1530" s="34" t="s">
        <v>465</v>
      </c>
      <c r="N1530" s="34" t="s">
        <v>465</v>
      </c>
      <c r="O1530" s="34" t="s">
        <v>5310</v>
      </c>
    </row>
    <row r="1531" spans="1:15" ht="15" hidden="1" customHeight="1">
      <c r="A1531" s="34" t="s">
        <v>60</v>
      </c>
      <c r="B1531" s="34" t="s">
        <v>5311</v>
      </c>
      <c r="C1531" s="34" t="s">
        <v>1604</v>
      </c>
      <c r="D1531" s="35">
        <v>1</v>
      </c>
      <c r="E1531" s="35">
        <v>1.3</v>
      </c>
      <c r="F1531" s="35" t="s">
        <v>2988</v>
      </c>
      <c r="G1531" s="35" t="s">
        <v>2988</v>
      </c>
      <c r="H1531" s="35" t="s">
        <v>2997</v>
      </c>
      <c r="J1531" s="35" t="s">
        <v>4039</v>
      </c>
    </row>
    <row r="1532" spans="1:15" ht="15" hidden="1" customHeight="1">
      <c r="A1532" s="34" t="s">
        <v>60</v>
      </c>
      <c r="B1532" s="34" t="s">
        <v>5312</v>
      </c>
      <c r="C1532" s="34" t="s">
        <v>1604</v>
      </c>
      <c r="D1532" s="35" t="s">
        <v>107</v>
      </c>
      <c r="E1532" s="35" t="s">
        <v>107</v>
      </c>
      <c r="F1532" s="35" t="s">
        <v>107</v>
      </c>
      <c r="G1532" s="35" t="s">
        <v>107</v>
      </c>
      <c r="H1532" s="35">
        <v>1</v>
      </c>
    </row>
    <row r="1533" spans="1:15" ht="15" hidden="1" customHeight="1">
      <c r="A1533" s="34" t="s">
        <v>60</v>
      </c>
      <c r="B1533" s="34" t="s">
        <v>5313</v>
      </c>
      <c r="C1533" s="34" t="s">
        <v>679</v>
      </c>
      <c r="D1533" s="35">
        <v>1</v>
      </c>
      <c r="E1533" s="35">
        <v>1.2</v>
      </c>
      <c r="F1533" s="35">
        <v>1.4</v>
      </c>
      <c r="G1533" s="35">
        <v>1.4</v>
      </c>
      <c r="H1533" s="35">
        <v>2</v>
      </c>
    </row>
    <row r="1534" spans="1:15" ht="15" hidden="1" customHeight="1">
      <c r="A1534" s="34" t="s">
        <v>60</v>
      </c>
      <c r="B1534" s="34" t="s">
        <v>5314</v>
      </c>
      <c r="C1534" s="34" t="s">
        <v>1574</v>
      </c>
      <c r="D1534" s="35">
        <v>2.1</v>
      </c>
      <c r="E1534" s="35">
        <v>2.8</v>
      </c>
      <c r="F1534" s="35">
        <v>3.3</v>
      </c>
      <c r="G1534" s="35">
        <v>5.3</v>
      </c>
      <c r="H1534" s="35">
        <v>6.9</v>
      </c>
      <c r="I1534" s="35" t="s">
        <v>5315</v>
      </c>
      <c r="K1534" s="36" t="s">
        <v>5316</v>
      </c>
      <c r="M1534" s="34" t="s">
        <v>465</v>
      </c>
      <c r="N1534" s="34" t="s">
        <v>465</v>
      </c>
      <c r="O1534" s="34" t="s">
        <v>4019</v>
      </c>
    </row>
    <row r="1535" spans="1:15" ht="15" hidden="1" customHeight="1">
      <c r="A1535" s="34" t="s">
        <v>60</v>
      </c>
      <c r="B1535" s="34" t="s">
        <v>5317</v>
      </c>
      <c r="C1535" s="34" t="s">
        <v>1574</v>
      </c>
      <c r="D1535" s="38">
        <v>1.8</v>
      </c>
      <c r="E1535" s="38">
        <v>2.4</v>
      </c>
      <c r="F1535" s="38">
        <v>2.5</v>
      </c>
      <c r="G1535" s="38">
        <v>2.2000000000000002</v>
      </c>
      <c r="H1535" s="35" t="s">
        <v>2997</v>
      </c>
      <c r="I1535" s="38"/>
      <c r="J1535" s="38"/>
      <c r="K1535" s="57"/>
      <c r="L1535" s="34" t="s">
        <v>3081</v>
      </c>
      <c r="O1535" s="34" t="s">
        <v>2995</v>
      </c>
    </row>
    <row r="1536" spans="1:15" ht="15" hidden="1" customHeight="1">
      <c r="A1536" s="34" t="s">
        <v>60</v>
      </c>
      <c r="B1536" s="34" t="s">
        <v>5318</v>
      </c>
      <c r="C1536" s="34" t="s">
        <v>1574</v>
      </c>
      <c r="D1536" s="35" t="s">
        <v>107</v>
      </c>
      <c r="E1536" s="35">
        <v>1.7</v>
      </c>
      <c r="F1536" s="35">
        <v>2.8</v>
      </c>
      <c r="G1536" s="35">
        <v>3.7</v>
      </c>
      <c r="H1536" s="35">
        <v>4.8</v>
      </c>
      <c r="I1536" s="35" t="s">
        <v>5319</v>
      </c>
    </row>
    <row r="1537" spans="1:15" ht="15" hidden="1" customHeight="1">
      <c r="A1537" s="34" t="s">
        <v>60</v>
      </c>
      <c r="B1537" s="34" t="s">
        <v>5320</v>
      </c>
      <c r="C1537" s="34" t="s">
        <v>715</v>
      </c>
      <c r="D1537" s="35">
        <v>11.2</v>
      </c>
      <c r="E1537" s="35">
        <v>12.1</v>
      </c>
      <c r="F1537" s="35" t="s">
        <v>2988</v>
      </c>
      <c r="G1537" s="35" t="s">
        <v>2988</v>
      </c>
      <c r="H1537" s="35" t="s">
        <v>2989</v>
      </c>
      <c r="O1537" s="34" t="s">
        <v>5321</v>
      </c>
    </row>
    <row r="1538" spans="1:15" ht="15" hidden="1" customHeight="1">
      <c r="A1538" s="34" t="s">
        <v>60</v>
      </c>
      <c r="B1538" s="34" t="s">
        <v>5322</v>
      </c>
      <c r="C1538" t="s">
        <v>573</v>
      </c>
      <c r="D1538" s="35">
        <v>2.5</v>
      </c>
      <c r="E1538" s="35">
        <v>3.7</v>
      </c>
      <c r="F1538" s="35">
        <v>4.5</v>
      </c>
      <c r="G1538" s="35">
        <v>6</v>
      </c>
      <c r="H1538" s="35">
        <v>6.8</v>
      </c>
      <c r="I1538" s="35" t="s">
        <v>456</v>
      </c>
      <c r="L1538" s="34" t="s">
        <v>5323</v>
      </c>
    </row>
    <row r="1539" spans="1:15" ht="15" hidden="1" customHeight="1">
      <c r="A1539" s="34" t="s">
        <v>60</v>
      </c>
      <c r="B1539" s="34" t="s">
        <v>5324</v>
      </c>
      <c r="C1539" t="s">
        <v>573</v>
      </c>
      <c r="D1539" s="38">
        <v>1.6</v>
      </c>
      <c r="E1539" s="38">
        <v>2.5</v>
      </c>
      <c r="F1539" s="38">
        <v>3.3</v>
      </c>
      <c r="G1539" s="38">
        <v>4</v>
      </c>
      <c r="H1539" s="38">
        <v>4.0999999999999996</v>
      </c>
      <c r="I1539" s="35" t="s">
        <v>5325</v>
      </c>
      <c r="J1539" s="35" t="s">
        <v>5326</v>
      </c>
      <c r="K1539" s="57" t="s">
        <v>5327</v>
      </c>
      <c r="M1539" s="34" t="s">
        <v>465</v>
      </c>
      <c r="N1539" s="34" t="s">
        <v>465</v>
      </c>
    </row>
    <row r="1540" spans="1:15" ht="15" hidden="1" customHeight="1">
      <c r="A1540" s="34" t="s">
        <v>60</v>
      </c>
      <c r="B1540" s="34" t="s">
        <v>5328</v>
      </c>
      <c r="C1540" t="s">
        <v>573</v>
      </c>
      <c r="D1540" s="38">
        <v>1.5</v>
      </c>
      <c r="E1540" s="38">
        <v>2.2999999999999998</v>
      </c>
      <c r="F1540" s="35" t="s">
        <v>2997</v>
      </c>
      <c r="G1540" s="35" t="s">
        <v>2997</v>
      </c>
      <c r="H1540" s="35" t="s">
        <v>2997</v>
      </c>
      <c r="O1540" s="34" t="s">
        <v>5329</v>
      </c>
    </row>
    <row r="1541" spans="1:15" ht="15" hidden="1" customHeight="1">
      <c r="A1541" s="34" t="s">
        <v>60</v>
      </c>
      <c r="B1541" s="34" t="s">
        <v>5330</v>
      </c>
      <c r="C1541" s="37" t="s">
        <v>5331</v>
      </c>
      <c r="D1541" s="35">
        <v>3.6</v>
      </c>
      <c r="E1541" s="35">
        <v>6</v>
      </c>
      <c r="F1541" s="35">
        <v>3.8</v>
      </c>
      <c r="G1541" s="35">
        <v>3.6</v>
      </c>
      <c r="H1541" s="35">
        <v>3.6</v>
      </c>
      <c r="L1541" s="34" t="s">
        <v>5332</v>
      </c>
      <c r="O1541" s="34" t="s">
        <v>5333</v>
      </c>
    </row>
    <row r="1542" spans="1:15" ht="15" hidden="1" customHeight="1">
      <c r="A1542" s="34" t="s">
        <v>60</v>
      </c>
      <c r="B1542" s="34" t="s">
        <v>5334</v>
      </c>
      <c r="C1542" s="37" t="s">
        <v>5331</v>
      </c>
      <c r="D1542" s="35">
        <v>3.7</v>
      </c>
      <c r="E1542" s="35" t="s">
        <v>2988</v>
      </c>
      <c r="F1542" s="35" t="s">
        <v>2988</v>
      </c>
      <c r="G1542" s="35" t="s">
        <v>2988</v>
      </c>
      <c r="H1542" s="35" t="s">
        <v>2989</v>
      </c>
      <c r="O1542" s="34" t="s">
        <v>5335</v>
      </c>
    </row>
    <row r="1543" spans="1:15" ht="15" hidden="1" customHeight="1">
      <c r="A1543" s="34" t="s">
        <v>60</v>
      </c>
      <c r="B1543" s="34" t="s">
        <v>5336</v>
      </c>
      <c r="C1543" s="37" t="s">
        <v>5331</v>
      </c>
      <c r="D1543" s="35">
        <v>4.7</v>
      </c>
      <c r="E1543" s="35">
        <v>5.5</v>
      </c>
      <c r="F1543" s="35">
        <v>7.4</v>
      </c>
      <c r="G1543" s="35">
        <v>5.3</v>
      </c>
      <c r="H1543" s="35">
        <v>5.0999999999999996</v>
      </c>
      <c r="I1543" s="35" t="s">
        <v>779</v>
      </c>
      <c r="J1543" s="35" t="s">
        <v>5337</v>
      </c>
      <c r="L1543" s="34" t="s">
        <v>5338</v>
      </c>
      <c r="O1543" s="34" t="s">
        <v>5339</v>
      </c>
    </row>
    <row r="1544" spans="1:15" ht="15" hidden="1" customHeight="1">
      <c r="A1544" s="34" t="s">
        <v>60</v>
      </c>
      <c r="B1544" s="34" t="s">
        <v>5340</v>
      </c>
      <c r="C1544" s="34" t="s">
        <v>5341</v>
      </c>
      <c r="D1544" s="35">
        <v>1.2</v>
      </c>
      <c r="E1544" s="35" t="s">
        <v>2988</v>
      </c>
      <c r="F1544" s="35" t="s">
        <v>2988</v>
      </c>
      <c r="G1544" s="35" t="s">
        <v>2988</v>
      </c>
      <c r="H1544" s="35" t="s">
        <v>2989</v>
      </c>
    </row>
    <row r="1545" spans="1:15" ht="15" hidden="1" customHeight="1">
      <c r="A1545" s="34" t="s">
        <v>60</v>
      </c>
      <c r="B1545" s="34" t="s">
        <v>5342</v>
      </c>
      <c r="C1545" s="34" t="s">
        <v>544</v>
      </c>
      <c r="D1545" s="35">
        <v>6.1</v>
      </c>
      <c r="E1545" s="35" t="s">
        <v>2988</v>
      </c>
      <c r="F1545" s="35" t="s">
        <v>107</v>
      </c>
      <c r="G1545" s="35" t="s">
        <v>107</v>
      </c>
      <c r="H1545" s="35" t="s">
        <v>107</v>
      </c>
      <c r="O1545" s="34" t="s">
        <v>5343</v>
      </c>
    </row>
    <row r="1546" spans="1:15" ht="15" hidden="1" customHeight="1">
      <c r="A1546" s="34" t="s">
        <v>60</v>
      </c>
      <c r="B1546" s="34" t="s">
        <v>5344</v>
      </c>
      <c r="C1546" s="34" t="s">
        <v>544</v>
      </c>
      <c r="D1546" s="35" t="s">
        <v>107</v>
      </c>
      <c r="E1546" s="35" t="s">
        <v>107</v>
      </c>
      <c r="F1546" s="35">
        <v>2.2000000000000002</v>
      </c>
      <c r="G1546" s="35">
        <v>2.2999999999999998</v>
      </c>
      <c r="H1546" s="35">
        <v>2.2999999999999998</v>
      </c>
    </row>
    <row r="1547" spans="1:15" ht="15" hidden="1" customHeight="1">
      <c r="A1547" s="34" t="s">
        <v>60</v>
      </c>
      <c r="B1547" s="34" t="s">
        <v>5345</v>
      </c>
      <c r="C1547" s="34" t="s">
        <v>544</v>
      </c>
      <c r="D1547" s="35" t="s">
        <v>107</v>
      </c>
      <c r="E1547" s="35" t="s">
        <v>107</v>
      </c>
      <c r="F1547" s="35">
        <v>3.2</v>
      </c>
      <c r="G1547" s="35">
        <v>3.8</v>
      </c>
      <c r="H1547" s="35">
        <v>4.3</v>
      </c>
      <c r="I1547" s="35" t="s">
        <v>3326</v>
      </c>
      <c r="K1547" s="36" t="s">
        <v>440</v>
      </c>
      <c r="M1547" t="s">
        <v>440</v>
      </c>
    </row>
    <row r="1548" spans="1:15" ht="15" hidden="1" customHeight="1">
      <c r="A1548" s="34" t="s">
        <v>60</v>
      </c>
      <c r="B1548" s="34" t="s">
        <v>5346</v>
      </c>
      <c r="C1548" s="34" t="s">
        <v>544</v>
      </c>
      <c r="D1548" s="35" t="s">
        <v>107</v>
      </c>
      <c r="E1548" s="35" t="s">
        <v>107</v>
      </c>
      <c r="F1548" s="35">
        <v>1.3</v>
      </c>
      <c r="G1548" s="35">
        <v>1.7</v>
      </c>
      <c r="H1548" s="35">
        <v>1.8</v>
      </c>
    </row>
    <row r="1549" spans="1:15" ht="15" hidden="1" customHeight="1">
      <c r="A1549" s="34" t="s">
        <v>60</v>
      </c>
      <c r="B1549" s="34" t="s">
        <v>5347</v>
      </c>
      <c r="C1549" s="34" t="s">
        <v>544</v>
      </c>
      <c r="D1549" s="35" t="s">
        <v>107</v>
      </c>
      <c r="E1549" s="35" t="s">
        <v>107</v>
      </c>
      <c r="F1549" s="35" t="s">
        <v>107</v>
      </c>
      <c r="G1549" s="35">
        <v>2</v>
      </c>
      <c r="H1549" s="35">
        <v>2</v>
      </c>
    </row>
    <row r="1550" spans="1:15" ht="15" hidden="1" customHeight="1">
      <c r="A1550" s="34" t="s">
        <v>60</v>
      </c>
      <c r="B1550" s="34" t="s">
        <v>5348</v>
      </c>
      <c r="C1550" s="34" t="s">
        <v>715</v>
      </c>
      <c r="D1550" s="35" t="s">
        <v>107</v>
      </c>
      <c r="E1550" s="35">
        <v>1.9</v>
      </c>
      <c r="F1550" s="35">
        <v>2.7</v>
      </c>
      <c r="G1550" s="35">
        <v>3.2</v>
      </c>
      <c r="H1550" s="35">
        <v>3.2</v>
      </c>
      <c r="M1550" s="34" t="s">
        <v>1298</v>
      </c>
    </row>
    <row r="1551" spans="1:15" ht="15" hidden="1" customHeight="1">
      <c r="A1551" s="34" t="s">
        <v>60</v>
      </c>
      <c r="B1551" s="34" t="s">
        <v>5349</v>
      </c>
      <c r="C1551" s="34" t="s">
        <v>1574</v>
      </c>
      <c r="D1551" s="35" t="s">
        <v>107</v>
      </c>
      <c r="E1551" s="35">
        <v>1.9</v>
      </c>
      <c r="F1551" s="35">
        <v>2.8</v>
      </c>
      <c r="G1551" s="35">
        <v>3</v>
      </c>
      <c r="H1551" s="35">
        <v>3.1</v>
      </c>
      <c r="I1551" s="35" t="s">
        <v>5350</v>
      </c>
      <c r="K1551" s="36" t="s">
        <v>1298</v>
      </c>
      <c r="M1551" s="34" t="s">
        <v>5350</v>
      </c>
      <c r="N1551" s="34" t="s">
        <v>1298</v>
      </c>
    </row>
    <row r="1552" spans="1:15" ht="15" hidden="1" customHeight="1">
      <c r="A1552" s="34" t="s">
        <v>60</v>
      </c>
      <c r="B1552" s="34" t="s">
        <v>5351</v>
      </c>
      <c r="C1552" s="34" t="s">
        <v>740</v>
      </c>
      <c r="D1552" s="35" t="s">
        <v>107</v>
      </c>
      <c r="E1552" s="35">
        <v>1.1000000000000001</v>
      </c>
      <c r="F1552" s="35">
        <v>5.3</v>
      </c>
      <c r="G1552" s="35">
        <v>8.1999999999999993</v>
      </c>
      <c r="H1552" s="35">
        <v>10.5</v>
      </c>
      <c r="I1552" s="35" t="s">
        <v>1298</v>
      </c>
      <c r="K1552" s="36" t="s">
        <v>1298</v>
      </c>
      <c r="L1552" s="34" t="s">
        <v>5352</v>
      </c>
      <c r="M1552" s="34" t="s">
        <v>5353</v>
      </c>
    </row>
    <row r="1553" spans="1:15" ht="15" hidden="1" customHeight="1">
      <c r="A1553" s="34" t="s">
        <v>60</v>
      </c>
      <c r="B1553" s="34" t="s">
        <v>5354</v>
      </c>
      <c r="C1553" s="34" t="s">
        <v>544</v>
      </c>
      <c r="D1553" s="35" t="s">
        <v>107</v>
      </c>
      <c r="E1553" s="35">
        <v>1</v>
      </c>
      <c r="F1553" s="35">
        <v>2.4</v>
      </c>
      <c r="G1553" s="35">
        <v>2.9</v>
      </c>
      <c r="H1553" s="35">
        <v>3.1</v>
      </c>
      <c r="O1553" s="34" t="s">
        <v>5355</v>
      </c>
    </row>
    <row r="1554" spans="1:15" ht="15" hidden="1" customHeight="1">
      <c r="A1554" s="34" t="s">
        <v>60</v>
      </c>
      <c r="B1554" s="34" t="s">
        <v>5356</v>
      </c>
      <c r="C1554" s="34" t="s">
        <v>389</v>
      </c>
      <c r="D1554" s="35" t="s">
        <v>107</v>
      </c>
      <c r="E1554" s="35">
        <v>1.4</v>
      </c>
      <c r="F1554" s="35">
        <v>3.8</v>
      </c>
      <c r="G1554" s="35">
        <v>7</v>
      </c>
      <c r="H1554" s="35">
        <v>10</v>
      </c>
      <c r="I1554" s="35" t="s">
        <v>1173</v>
      </c>
      <c r="K1554" s="36" t="s">
        <v>4387</v>
      </c>
      <c r="M1554" s="36" t="s">
        <v>1173</v>
      </c>
    </row>
    <row r="1555" spans="1:15" ht="15" hidden="1" customHeight="1">
      <c r="A1555" s="34" t="s">
        <v>60</v>
      </c>
      <c r="B1555" s="34" t="s">
        <v>5357</v>
      </c>
      <c r="C1555" s="34" t="s">
        <v>1574</v>
      </c>
      <c r="D1555" s="35" t="s">
        <v>107</v>
      </c>
      <c r="E1555" s="35">
        <v>1.7</v>
      </c>
      <c r="F1555" s="35" t="s">
        <v>2988</v>
      </c>
      <c r="G1555" s="35">
        <v>2.4</v>
      </c>
      <c r="H1555" s="35">
        <v>2.5</v>
      </c>
      <c r="I1555" s="35" t="s">
        <v>440</v>
      </c>
      <c r="K1555" s="36" t="s">
        <v>5358</v>
      </c>
    </row>
    <row r="1556" spans="1:15" ht="15" hidden="1" customHeight="1">
      <c r="A1556" s="34" t="s">
        <v>60</v>
      </c>
      <c r="B1556" s="34" t="s">
        <v>5359</v>
      </c>
      <c r="C1556" s="34" t="s">
        <v>715</v>
      </c>
      <c r="D1556" s="35" t="s">
        <v>107</v>
      </c>
      <c r="E1556" s="35">
        <v>1.4</v>
      </c>
      <c r="F1556" s="35">
        <v>1.9</v>
      </c>
      <c r="G1556" s="35" t="s">
        <v>2988</v>
      </c>
      <c r="H1556" s="35">
        <v>2.1</v>
      </c>
    </row>
    <row r="1557" spans="1:15" ht="15" hidden="1" customHeight="1">
      <c r="A1557" s="34" t="s">
        <v>60</v>
      </c>
      <c r="B1557" s="34" t="s">
        <v>5360</v>
      </c>
      <c r="C1557" s="34" t="s">
        <v>715</v>
      </c>
      <c r="D1557" s="35" t="s">
        <v>107</v>
      </c>
      <c r="E1557" s="35" t="s">
        <v>107</v>
      </c>
      <c r="F1557" s="35" t="s">
        <v>107</v>
      </c>
      <c r="G1557" s="35" t="s">
        <v>107</v>
      </c>
      <c r="H1557" s="35">
        <v>1.4</v>
      </c>
    </row>
    <row r="1558" spans="1:15" ht="15" hidden="1" customHeight="1">
      <c r="A1558" s="34" t="s">
        <v>60</v>
      </c>
      <c r="B1558" s="34" t="s">
        <v>5361</v>
      </c>
      <c r="C1558" s="34" t="s">
        <v>715</v>
      </c>
      <c r="D1558" s="35" t="s">
        <v>107</v>
      </c>
      <c r="E1558" s="35" t="s">
        <v>107</v>
      </c>
      <c r="F1558" s="35" t="s">
        <v>107</v>
      </c>
      <c r="G1558" s="35" t="s">
        <v>107</v>
      </c>
      <c r="H1558" s="35">
        <v>1.4</v>
      </c>
    </row>
    <row r="1559" spans="1:15" ht="15" hidden="1" customHeight="1">
      <c r="A1559" s="34" t="s">
        <v>60</v>
      </c>
      <c r="B1559" s="34" t="s">
        <v>5362</v>
      </c>
      <c r="C1559" s="34" t="s">
        <v>715</v>
      </c>
      <c r="D1559" s="35" t="s">
        <v>107</v>
      </c>
      <c r="E1559" s="35" t="s">
        <v>107</v>
      </c>
      <c r="F1559" s="35" t="s">
        <v>107</v>
      </c>
      <c r="G1559" s="35" t="s">
        <v>107</v>
      </c>
      <c r="H1559" s="35">
        <v>1.2</v>
      </c>
    </row>
    <row r="1560" spans="1:15" ht="15" hidden="1" customHeight="1">
      <c r="A1560" s="34" t="s">
        <v>60</v>
      </c>
      <c r="B1560" s="34" t="s">
        <v>5363</v>
      </c>
      <c r="C1560" s="34" t="s">
        <v>715</v>
      </c>
      <c r="D1560" s="35" t="s">
        <v>107</v>
      </c>
      <c r="E1560" s="35" t="s">
        <v>107</v>
      </c>
      <c r="F1560" s="35" t="s">
        <v>107</v>
      </c>
      <c r="G1560" s="35" t="s">
        <v>107</v>
      </c>
      <c r="H1560" s="35">
        <v>1</v>
      </c>
    </row>
    <row r="1561" spans="1:15" ht="15" hidden="1" customHeight="1">
      <c r="A1561" s="34" t="s">
        <v>60</v>
      </c>
      <c r="B1561" s="34" t="s">
        <v>5364</v>
      </c>
      <c r="C1561" s="34" t="s">
        <v>715</v>
      </c>
      <c r="D1561" s="35" t="s">
        <v>107</v>
      </c>
      <c r="E1561" s="35">
        <v>1.2</v>
      </c>
      <c r="F1561" s="35" t="s">
        <v>2988</v>
      </c>
      <c r="G1561" s="35">
        <v>1.7</v>
      </c>
      <c r="H1561" s="35">
        <v>1.9</v>
      </c>
    </row>
    <row r="1562" spans="1:15" ht="15" hidden="1" customHeight="1">
      <c r="A1562" s="34" t="s">
        <v>60</v>
      </c>
      <c r="B1562" s="34" t="s">
        <v>5365</v>
      </c>
      <c r="C1562" s="34" t="s">
        <v>1574</v>
      </c>
      <c r="D1562" s="35" t="s">
        <v>107</v>
      </c>
      <c r="E1562" s="35">
        <v>13.8</v>
      </c>
      <c r="F1562" s="35" t="s">
        <v>2997</v>
      </c>
      <c r="G1562" s="35" t="s">
        <v>107</v>
      </c>
      <c r="H1562" s="35" t="s">
        <v>107</v>
      </c>
      <c r="N1562" s="34" t="s">
        <v>465</v>
      </c>
      <c r="O1562" s="34" t="s">
        <v>5366</v>
      </c>
    </row>
    <row r="1563" spans="1:15" ht="15" hidden="1" customHeight="1">
      <c r="A1563" s="34" t="s">
        <v>60</v>
      </c>
      <c r="B1563" s="34" t="s">
        <v>5367</v>
      </c>
      <c r="C1563" s="34" t="s">
        <v>1574</v>
      </c>
      <c r="D1563" s="35" t="s">
        <v>107</v>
      </c>
      <c r="E1563" s="35">
        <v>2</v>
      </c>
      <c r="F1563" s="35">
        <v>2.5</v>
      </c>
      <c r="G1563" s="35">
        <v>2.8</v>
      </c>
      <c r="H1563" s="35">
        <v>3.1</v>
      </c>
      <c r="I1563" s="35" t="s">
        <v>552</v>
      </c>
      <c r="M1563" s="34" t="s">
        <v>5368</v>
      </c>
    </row>
    <row r="1564" spans="1:15" ht="15" hidden="1" customHeight="1">
      <c r="A1564" s="34" t="s">
        <v>60</v>
      </c>
      <c r="B1564" s="34" t="s">
        <v>5369</v>
      </c>
      <c r="C1564" s="34" t="s">
        <v>737</v>
      </c>
      <c r="D1564" s="35" t="s">
        <v>107</v>
      </c>
      <c r="E1564" s="35">
        <v>1.1000000000000001</v>
      </c>
      <c r="F1564" s="35" t="s">
        <v>2988</v>
      </c>
      <c r="G1564" s="35">
        <v>2.2999999999999998</v>
      </c>
      <c r="H1564" s="35">
        <v>2.8</v>
      </c>
      <c r="I1564" s="35" t="s">
        <v>999</v>
      </c>
      <c r="M1564" s="34" t="s">
        <v>506</v>
      </c>
    </row>
    <row r="1565" spans="1:15" ht="15" hidden="1" customHeight="1">
      <c r="A1565" s="34" t="s">
        <v>60</v>
      </c>
      <c r="B1565" s="34" t="s">
        <v>5370</v>
      </c>
      <c r="C1565" s="37" t="s">
        <v>5331</v>
      </c>
      <c r="D1565" s="35" t="s">
        <v>107</v>
      </c>
      <c r="E1565" s="35">
        <v>6.8</v>
      </c>
      <c r="F1565" s="35" t="s">
        <v>2988</v>
      </c>
      <c r="G1565" s="35" t="s">
        <v>2988</v>
      </c>
      <c r="H1565" s="35" t="s">
        <v>2989</v>
      </c>
      <c r="O1565" s="34" t="s">
        <v>5371</v>
      </c>
    </row>
    <row r="1566" spans="1:15" ht="15" hidden="1" customHeight="1">
      <c r="A1566" s="34" t="s">
        <v>60</v>
      </c>
      <c r="B1566" s="34" t="s">
        <v>5372</v>
      </c>
      <c r="C1566" s="37" t="s">
        <v>5331</v>
      </c>
      <c r="D1566" s="35" t="s">
        <v>107</v>
      </c>
      <c r="E1566" s="35">
        <v>4.0999999999999996</v>
      </c>
      <c r="F1566" s="35" t="s">
        <v>2988</v>
      </c>
      <c r="G1566" s="35" t="s">
        <v>2988</v>
      </c>
      <c r="H1566" s="35" t="s">
        <v>2989</v>
      </c>
      <c r="O1566" s="34" t="s">
        <v>5373</v>
      </c>
    </row>
    <row r="1567" spans="1:15" ht="15" hidden="1" customHeight="1">
      <c r="A1567" s="34" t="s">
        <v>60</v>
      </c>
      <c r="B1567" s="34" t="s">
        <v>5374</v>
      </c>
      <c r="C1567" s="34" t="s">
        <v>540</v>
      </c>
      <c r="D1567" s="35" t="s">
        <v>107</v>
      </c>
      <c r="E1567" s="35">
        <v>2.2999999999999998</v>
      </c>
      <c r="F1567" s="35" t="s">
        <v>2988</v>
      </c>
      <c r="G1567" s="35" t="s">
        <v>2988</v>
      </c>
      <c r="H1567" s="35" t="s">
        <v>2989</v>
      </c>
    </row>
    <row r="1568" spans="1:15" ht="15" hidden="1" customHeight="1">
      <c r="A1568" s="34" t="s">
        <v>60</v>
      </c>
      <c r="B1568" s="34" t="s">
        <v>5375</v>
      </c>
      <c r="C1568" s="34" t="s">
        <v>540</v>
      </c>
      <c r="D1568" s="35" t="s">
        <v>107</v>
      </c>
      <c r="E1568" s="35">
        <v>1</v>
      </c>
      <c r="F1568" s="35">
        <v>1.5</v>
      </c>
      <c r="G1568" s="35" t="s">
        <v>2988</v>
      </c>
      <c r="H1568" s="35" t="s">
        <v>2989</v>
      </c>
      <c r="M1568" s="34" t="s">
        <v>1298</v>
      </c>
    </row>
    <row r="1569" spans="1:15" ht="15" hidden="1" customHeight="1">
      <c r="A1569" s="34" t="s">
        <v>60</v>
      </c>
      <c r="B1569" s="34" t="s">
        <v>5376</v>
      </c>
      <c r="C1569" s="34" t="s">
        <v>1574</v>
      </c>
      <c r="D1569" s="35" t="s">
        <v>107</v>
      </c>
      <c r="E1569" s="35" t="s">
        <v>107</v>
      </c>
      <c r="F1569" s="35">
        <v>2.2000000000000002</v>
      </c>
      <c r="G1569" s="35">
        <v>3.5</v>
      </c>
      <c r="H1569" s="35">
        <v>4.0999999999999996</v>
      </c>
      <c r="I1569" s="35" t="s">
        <v>5377</v>
      </c>
      <c r="K1569" s="36" t="s">
        <v>5377</v>
      </c>
      <c r="M1569" s="34" t="s">
        <v>1298</v>
      </c>
    </row>
    <row r="1570" spans="1:15" ht="15" hidden="1" customHeight="1">
      <c r="A1570" s="34" t="s">
        <v>60</v>
      </c>
      <c r="B1570" s="34" t="s">
        <v>5378</v>
      </c>
      <c r="C1570" s="34" t="s">
        <v>457</v>
      </c>
      <c r="D1570" s="35" t="s">
        <v>107</v>
      </c>
      <c r="E1570" s="35" t="s">
        <v>107</v>
      </c>
      <c r="F1570" s="35">
        <v>1.3</v>
      </c>
      <c r="G1570" s="35">
        <v>1.9</v>
      </c>
      <c r="H1570" s="35">
        <v>2.2999999999999998</v>
      </c>
      <c r="I1570" s="35" t="s">
        <v>469</v>
      </c>
      <c r="K1570" s="36" t="s">
        <v>3117</v>
      </c>
      <c r="M1570" s="34" t="s">
        <v>469</v>
      </c>
    </row>
    <row r="1571" spans="1:15" ht="15" hidden="1" customHeight="1">
      <c r="A1571" s="34" t="s">
        <v>60</v>
      </c>
      <c r="B1571" s="34" t="s">
        <v>5379</v>
      </c>
      <c r="C1571" s="34" t="s">
        <v>457</v>
      </c>
      <c r="D1571" s="35" t="s">
        <v>107</v>
      </c>
      <c r="E1571" s="35" t="s">
        <v>107</v>
      </c>
      <c r="F1571" s="35" t="s">
        <v>107</v>
      </c>
      <c r="G1571" s="35">
        <v>1.2</v>
      </c>
      <c r="H1571" s="35">
        <v>1.1000000000000001</v>
      </c>
      <c r="K1571" s="36" t="s">
        <v>469</v>
      </c>
    </row>
    <row r="1572" spans="1:15" ht="15" hidden="1" customHeight="1">
      <c r="A1572" s="34" t="s">
        <v>60</v>
      </c>
      <c r="B1572" s="34" t="s">
        <v>5380</v>
      </c>
      <c r="C1572" s="34" t="s">
        <v>457</v>
      </c>
      <c r="D1572" s="35" t="s">
        <v>107</v>
      </c>
      <c r="E1572" s="35" t="s">
        <v>107</v>
      </c>
      <c r="F1572" s="35" t="s">
        <v>107</v>
      </c>
      <c r="G1572" s="35">
        <v>1.4</v>
      </c>
      <c r="H1572" s="35">
        <v>1.8</v>
      </c>
      <c r="I1572" s="35" t="s">
        <v>469</v>
      </c>
    </row>
    <row r="1573" spans="1:15" ht="15" hidden="1" customHeight="1">
      <c r="A1573" s="34" t="s">
        <v>60</v>
      </c>
      <c r="B1573" s="34" t="s">
        <v>5381</v>
      </c>
      <c r="C1573" t="s">
        <v>538</v>
      </c>
      <c r="D1573" s="35" t="s">
        <v>107</v>
      </c>
      <c r="E1573" s="35" t="s">
        <v>107</v>
      </c>
      <c r="F1573" s="35">
        <v>2.4</v>
      </c>
      <c r="G1573" s="35">
        <v>4.0999999999999996</v>
      </c>
      <c r="H1573" s="35">
        <v>4.9000000000000004</v>
      </c>
      <c r="I1573" s="35" t="s">
        <v>5382</v>
      </c>
    </row>
    <row r="1574" spans="1:15" ht="15" hidden="1" customHeight="1">
      <c r="A1574" s="34" t="s">
        <v>60</v>
      </c>
      <c r="B1574" s="34" t="s">
        <v>5383</v>
      </c>
      <c r="C1574" s="34" t="s">
        <v>473</v>
      </c>
      <c r="D1574" s="35" t="s">
        <v>107</v>
      </c>
      <c r="E1574" s="35" t="s">
        <v>107</v>
      </c>
      <c r="F1574" s="35">
        <v>1.1000000000000001</v>
      </c>
      <c r="G1574" s="35">
        <v>1.5</v>
      </c>
      <c r="H1574" s="35">
        <v>1.6</v>
      </c>
      <c r="I1574" s="35" t="s">
        <v>1298</v>
      </c>
    </row>
    <row r="1575" spans="1:15" ht="15" hidden="1" customHeight="1">
      <c r="A1575" s="34" t="s">
        <v>60</v>
      </c>
      <c r="B1575" s="34" t="s">
        <v>5384</v>
      </c>
      <c r="C1575" s="34" t="s">
        <v>715</v>
      </c>
      <c r="D1575" s="35" t="s">
        <v>107</v>
      </c>
      <c r="E1575" s="35" t="s">
        <v>107</v>
      </c>
      <c r="F1575" s="35">
        <v>1.2</v>
      </c>
      <c r="G1575" s="35">
        <v>1.9</v>
      </c>
      <c r="H1575" s="35">
        <v>2.5</v>
      </c>
      <c r="I1575" s="35" t="s">
        <v>947</v>
      </c>
    </row>
    <row r="1576" spans="1:15" ht="15" hidden="1" customHeight="1">
      <c r="A1576" s="34" t="s">
        <v>60</v>
      </c>
      <c r="B1576" s="34" t="s">
        <v>5385</v>
      </c>
      <c r="C1576" s="34" t="s">
        <v>715</v>
      </c>
      <c r="D1576" s="35" t="s">
        <v>107</v>
      </c>
      <c r="E1576" s="35" t="s">
        <v>107</v>
      </c>
      <c r="F1576" s="35" t="s">
        <v>107</v>
      </c>
      <c r="G1576" s="35">
        <v>1</v>
      </c>
      <c r="H1576" s="35">
        <v>1.1000000000000001</v>
      </c>
      <c r="I1576" s="35" t="s">
        <v>947</v>
      </c>
      <c r="K1576" s="36" t="s">
        <v>947</v>
      </c>
    </row>
    <row r="1577" spans="1:15" ht="15" hidden="1" customHeight="1">
      <c r="A1577" s="34" t="s">
        <v>60</v>
      </c>
      <c r="B1577" s="34" t="s">
        <v>5386</v>
      </c>
      <c r="C1577" s="34" t="s">
        <v>400</v>
      </c>
      <c r="D1577" s="35" t="s">
        <v>107</v>
      </c>
      <c r="E1577" s="35" t="s">
        <v>107</v>
      </c>
      <c r="F1577" s="35">
        <v>1.3</v>
      </c>
      <c r="G1577" s="35">
        <v>1.5</v>
      </c>
      <c r="H1577" s="35">
        <v>1.6</v>
      </c>
    </row>
    <row r="1578" spans="1:15" ht="15" hidden="1" customHeight="1">
      <c r="A1578" s="34" t="s">
        <v>60</v>
      </c>
      <c r="B1578" s="34" t="s">
        <v>5387</v>
      </c>
      <c r="C1578" s="34" t="s">
        <v>484</v>
      </c>
      <c r="D1578" s="35" t="s">
        <v>107</v>
      </c>
      <c r="E1578" s="35" t="s">
        <v>107</v>
      </c>
      <c r="F1578" s="35">
        <v>1.5</v>
      </c>
      <c r="G1578" s="35">
        <v>2</v>
      </c>
      <c r="H1578" s="35">
        <v>2.1</v>
      </c>
      <c r="I1578" s="35" t="s">
        <v>5388</v>
      </c>
      <c r="J1578" s="35" t="s">
        <v>3081</v>
      </c>
      <c r="K1578" s="36" t="s">
        <v>5389</v>
      </c>
      <c r="M1578" s="34" t="s">
        <v>5390</v>
      </c>
    </row>
    <row r="1579" spans="1:15" ht="15" hidden="1" customHeight="1">
      <c r="A1579" s="34" t="s">
        <v>60</v>
      </c>
      <c r="B1579" s="34" t="s">
        <v>5391</v>
      </c>
      <c r="C1579" s="34" t="s">
        <v>454</v>
      </c>
      <c r="D1579" s="35" t="s">
        <v>107</v>
      </c>
      <c r="E1579" s="35" t="s">
        <v>107</v>
      </c>
      <c r="F1579" s="35">
        <v>1.6</v>
      </c>
      <c r="G1579" s="35">
        <v>2.2000000000000002</v>
      </c>
      <c r="H1579" s="35">
        <v>2.4</v>
      </c>
      <c r="I1579" s="35" t="s">
        <v>533</v>
      </c>
    </row>
    <row r="1580" spans="1:15" ht="15" hidden="1" customHeight="1">
      <c r="A1580" s="34" t="s">
        <v>60</v>
      </c>
      <c r="B1580" s="34" t="s">
        <v>5392</v>
      </c>
      <c r="C1580" t="s">
        <v>753</v>
      </c>
      <c r="D1580" s="35" t="s">
        <v>107</v>
      </c>
      <c r="E1580" s="35" t="s">
        <v>107</v>
      </c>
      <c r="F1580" s="35">
        <v>1.3</v>
      </c>
      <c r="G1580" s="35">
        <v>1.3</v>
      </c>
      <c r="H1580" s="35">
        <v>1.4</v>
      </c>
    </row>
    <row r="1581" spans="1:15" ht="15" hidden="1" customHeight="1">
      <c r="A1581" s="34" t="s">
        <v>60</v>
      </c>
      <c r="B1581" s="34" t="s">
        <v>5393</v>
      </c>
      <c r="C1581" s="34" t="s">
        <v>715</v>
      </c>
      <c r="D1581" s="35" t="s">
        <v>107</v>
      </c>
      <c r="E1581" s="35" t="s">
        <v>107</v>
      </c>
      <c r="F1581" s="35">
        <v>1.6</v>
      </c>
      <c r="G1581" s="35">
        <v>1.6</v>
      </c>
      <c r="H1581" s="35">
        <v>1.7</v>
      </c>
    </row>
    <row r="1582" spans="1:15" ht="15" hidden="1" customHeight="1">
      <c r="A1582" s="34" t="s">
        <v>60</v>
      </c>
      <c r="B1582" s="34" t="s">
        <v>5394</v>
      </c>
      <c r="C1582" s="34" t="s">
        <v>403</v>
      </c>
      <c r="D1582" s="35" t="s">
        <v>107</v>
      </c>
      <c r="E1582" s="35" t="s">
        <v>107</v>
      </c>
      <c r="F1582" s="35">
        <v>1</v>
      </c>
      <c r="G1582" s="35">
        <v>1.2</v>
      </c>
      <c r="H1582" s="35">
        <v>1.2</v>
      </c>
    </row>
    <row r="1583" spans="1:15" ht="15" hidden="1" customHeight="1">
      <c r="A1583" s="34" t="s">
        <v>60</v>
      </c>
      <c r="B1583" s="34" t="s">
        <v>5395</v>
      </c>
      <c r="C1583" s="37" t="s">
        <v>5331</v>
      </c>
      <c r="D1583" s="35" t="s">
        <v>107</v>
      </c>
      <c r="E1583" s="35" t="s">
        <v>107</v>
      </c>
      <c r="F1583" s="35">
        <v>3.5</v>
      </c>
      <c r="G1583" s="35">
        <v>7</v>
      </c>
      <c r="H1583" s="35">
        <v>4.5</v>
      </c>
      <c r="J1583" s="35" t="s">
        <v>5396</v>
      </c>
      <c r="L1583" s="34" t="s">
        <v>3253</v>
      </c>
      <c r="M1583" s="34" t="s">
        <v>1298</v>
      </c>
      <c r="O1583" s="34" t="s">
        <v>5397</v>
      </c>
    </row>
    <row r="1584" spans="1:15" ht="15" hidden="1" customHeight="1">
      <c r="A1584" s="34" t="s">
        <v>60</v>
      </c>
      <c r="B1584" s="34" t="s">
        <v>5398</v>
      </c>
      <c r="C1584" s="37" t="s">
        <v>5331</v>
      </c>
      <c r="D1584" s="35" t="s">
        <v>107</v>
      </c>
      <c r="E1584" s="35" t="s">
        <v>107</v>
      </c>
      <c r="F1584" s="35">
        <v>3.6</v>
      </c>
      <c r="G1584" s="35">
        <v>5.3</v>
      </c>
      <c r="H1584" s="35">
        <v>5.5</v>
      </c>
      <c r="I1584" s="35" t="s">
        <v>1298</v>
      </c>
      <c r="L1584" s="34" t="s">
        <v>3253</v>
      </c>
    </row>
    <row r="1585" spans="1:15" ht="15" hidden="1" customHeight="1">
      <c r="A1585" s="34" t="s">
        <v>60</v>
      </c>
      <c r="B1585" s="34" t="s">
        <v>5399</v>
      </c>
      <c r="C1585" s="34" t="s">
        <v>1574</v>
      </c>
      <c r="D1585" s="35" t="s">
        <v>107</v>
      </c>
      <c r="E1585" s="35" t="s">
        <v>107</v>
      </c>
      <c r="F1585" s="35">
        <v>1.9</v>
      </c>
      <c r="G1585" s="35" t="s">
        <v>2988</v>
      </c>
      <c r="H1585" s="35" t="s">
        <v>2989</v>
      </c>
    </row>
    <row r="1586" spans="1:15" ht="15" hidden="1" customHeight="1">
      <c r="A1586" s="34" t="s">
        <v>60</v>
      </c>
      <c r="B1586" s="34" t="s">
        <v>5400</v>
      </c>
      <c r="C1586" s="34" t="s">
        <v>403</v>
      </c>
      <c r="D1586" s="35" t="s">
        <v>107</v>
      </c>
      <c r="E1586" s="35" t="s">
        <v>107</v>
      </c>
      <c r="F1586" s="35">
        <v>1</v>
      </c>
      <c r="G1586" s="35">
        <v>1.2</v>
      </c>
      <c r="H1586" s="35">
        <v>1.2</v>
      </c>
    </row>
    <row r="1587" spans="1:15" ht="15" hidden="1" customHeight="1">
      <c r="A1587" s="34" t="s">
        <v>60</v>
      </c>
      <c r="B1587" s="34" t="s">
        <v>5401</v>
      </c>
      <c r="C1587" s="34" t="s">
        <v>403</v>
      </c>
      <c r="D1587" s="35" t="s">
        <v>107</v>
      </c>
      <c r="E1587" s="35" t="s">
        <v>107</v>
      </c>
      <c r="F1587" s="35" t="s">
        <v>107</v>
      </c>
      <c r="G1587" s="35" t="s">
        <v>107</v>
      </c>
      <c r="H1587" s="35">
        <v>1</v>
      </c>
    </row>
    <row r="1588" spans="1:15" ht="15" hidden="1" customHeight="1">
      <c r="A1588" s="34" t="s">
        <v>60</v>
      </c>
      <c r="B1588" s="34" t="s">
        <v>5402</v>
      </c>
      <c r="C1588" s="34" t="s">
        <v>403</v>
      </c>
      <c r="D1588" s="35" t="s">
        <v>107</v>
      </c>
      <c r="E1588" s="35" t="s">
        <v>107</v>
      </c>
      <c r="F1588" s="35" t="s">
        <v>107</v>
      </c>
      <c r="G1588" s="35" t="s">
        <v>107</v>
      </c>
      <c r="H1588" s="35">
        <v>1</v>
      </c>
    </row>
    <row r="1589" spans="1:15" ht="15" hidden="1" customHeight="1">
      <c r="A1589" s="34" t="s">
        <v>60</v>
      </c>
      <c r="B1589" s="34" t="s">
        <v>5403</v>
      </c>
      <c r="C1589" s="34" t="s">
        <v>403</v>
      </c>
      <c r="D1589" s="35" t="s">
        <v>107</v>
      </c>
      <c r="E1589" s="35" t="s">
        <v>107</v>
      </c>
      <c r="F1589" s="35">
        <v>1.8</v>
      </c>
      <c r="G1589" s="35">
        <v>2.1</v>
      </c>
      <c r="H1589" s="35">
        <v>2.2999999999999998</v>
      </c>
    </row>
    <row r="1590" spans="1:15" ht="15" hidden="1" customHeight="1">
      <c r="A1590" s="34" t="s">
        <v>60</v>
      </c>
      <c r="B1590" s="34" t="s">
        <v>5404</v>
      </c>
      <c r="C1590" s="34" t="s">
        <v>445</v>
      </c>
      <c r="D1590" s="35" t="s">
        <v>107</v>
      </c>
      <c r="E1590" s="35" t="s">
        <v>107</v>
      </c>
      <c r="F1590" s="35">
        <v>1.4</v>
      </c>
      <c r="G1590" s="35">
        <v>1.5</v>
      </c>
      <c r="H1590" s="35" t="s">
        <v>2989</v>
      </c>
      <c r="L1590" s="34" t="s">
        <v>4181</v>
      </c>
      <c r="M1590" s="34" t="s">
        <v>1298</v>
      </c>
    </row>
    <row r="1591" spans="1:15" ht="15" hidden="1" customHeight="1">
      <c r="A1591" s="34" t="s">
        <v>60</v>
      </c>
      <c r="B1591" s="34" t="s">
        <v>5405</v>
      </c>
      <c r="C1591" s="34" t="s">
        <v>439</v>
      </c>
      <c r="D1591" s="35" t="s">
        <v>107</v>
      </c>
      <c r="E1591" s="35" t="s">
        <v>107</v>
      </c>
      <c r="F1591" s="35">
        <v>1.5</v>
      </c>
      <c r="G1591" s="35">
        <v>2.1</v>
      </c>
      <c r="H1591" s="35">
        <v>2.2999999999999998</v>
      </c>
      <c r="I1591" s="35" t="s">
        <v>1298</v>
      </c>
    </row>
    <row r="1592" spans="1:15" ht="15" hidden="1" customHeight="1">
      <c r="A1592" s="34" t="s">
        <v>60</v>
      </c>
      <c r="B1592" s="34" t="s">
        <v>5406</v>
      </c>
      <c r="C1592" s="34" t="s">
        <v>896</v>
      </c>
      <c r="D1592" s="35" t="s">
        <v>107</v>
      </c>
      <c r="E1592" s="35" t="s">
        <v>107</v>
      </c>
      <c r="F1592" s="35">
        <v>1.3</v>
      </c>
      <c r="G1592" s="35">
        <v>4.3</v>
      </c>
      <c r="H1592" s="35">
        <v>6.1</v>
      </c>
      <c r="I1592" s="35" t="s">
        <v>1298</v>
      </c>
      <c r="K1592" s="36" t="s">
        <v>1298</v>
      </c>
      <c r="M1592" s="34" t="s">
        <v>1298</v>
      </c>
    </row>
    <row r="1593" spans="1:15" ht="15" hidden="1" customHeight="1">
      <c r="A1593" s="34" t="s">
        <v>60</v>
      </c>
      <c r="B1593" s="34" t="s">
        <v>5407</v>
      </c>
      <c r="C1593" s="34" t="s">
        <v>896</v>
      </c>
      <c r="D1593" s="35" t="s">
        <v>107</v>
      </c>
      <c r="E1593" s="35" t="s">
        <v>107</v>
      </c>
      <c r="F1593" s="35">
        <v>1.4</v>
      </c>
      <c r="G1593" s="35" t="s">
        <v>2997</v>
      </c>
      <c r="H1593" s="35" t="s">
        <v>2997</v>
      </c>
      <c r="L1593" s="36" t="s">
        <v>4701</v>
      </c>
      <c r="M1593" s="34" t="s">
        <v>1298</v>
      </c>
    </row>
    <row r="1594" spans="1:15" ht="15" hidden="1" customHeight="1">
      <c r="A1594" s="34" t="s">
        <v>60</v>
      </c>
      <c r="B1594" s="34" t="s">
        <v>5408</v>
      </c>
      <c r="C1594" s="34" t="s">
        <v>711</v>
      </c>
      <c r="D1594" s="35" t="s">
        <v>107</v>
      </c>
      <c r="E1594" s="35" t="s">
        <v>107</v>
      </c>
      <c r="F1594" s="35">
        <v>1.3</v>
      </c>
      <c r="G1594" s="35">
        <v>1.3</v>
      </c>
      <c r="H1594" s="35" t="s">
        <v>2989</v>
      </c>
      <c r="O1594" s="34" t="s">
        <v>3790</v>
      </c>
    </row>
    <row r="1595" spans="1:15" ht="15" hidden="1" customHeight="1">
      <c r="A1595" s="34" t="s">
        <v>60</v>
      </c>
      <c r="B1595" s="34" t="s">
        <v>5409</v>
      </c>
      <c r="C1595" s="34" t="s">
        <v>711</v>
      </c>
      <c r="D1595" s="35" t="s">
        <v>107</v>
      </c>
      <c r="E1595" s="35" t="s">
        <v>107</v>
      </c>
      <c r="F1595" s="35">
        <v>1.3</v>
      </c>
      <c r="G1595" s="35">
        <v>1.3</v>
      </c>
      <c r="H1595" s="35" t="s">
        <v>2989</v>
      </c>
      <c r="M1595" s="34" t="s">
        <v>1298</v>
      </c>
      <c r="O1595" s="34" t="s">
        <v>3790</v>
      </c>
    </row>
    <row r="1596" spans="1:15" ht="15" hidden="1" customHeight="1">
      <c r="A1596" s="34" t="s">
        <v>60</v>
      </c>
      <c r="B1596" s="34" t="s">
        <v>5410</v>
      </c>
      <c r="C1596" s="34" t="s">
        <v>1555</v>
      </c>
      <c r="D1596" s="35" t="s">
        <v>107</v>
      </c>
      <c r="E1596" s="35" t="s">
        <v>107</v>
      </c>
      <c r="F1596" s="35">
        <v>1.6</v>
      </c>
      <c r="G1596" s="35">
        <v>2.9</v>
      </c>
      <c r="H1596" s="35">
        <v>3.6</v>
      </c>
      <c r="I1596" s="35" t="s">
        <v>1298</v>
      </c>
      <c r="K1596" s="36" t="s">
        <v>1298</v>
      </c>
      <c r="M1596" s="34" t="s">
        <v>1298</v>
      </c>
    </row>
    <row r="1597" spans="1:15" ht="15" hidden="1" customHeight="1">
      <c r="A1597" s="34" t="s">
        <v>60</v>
      </c>
      <c r="B1597" s="34" t="s">
        <v>5411</v>
      </c>
      <c r="C1597" s="34" t="s">
        <v>1555</v>
      </c>
      <c r="D1597" s="35" t="s">
        <v>107</v>
      </c>
      <c r="E1597" s="35" t="s">
        <v>107</v>
      </c>
      <c r="F1597" s="35">
        <v>1.6</v>
      </c>
      <c r="G1597" s="35">
        <v>2</v>
      </c>
      <c r="H1597" s="35">
        <v>2.1</v>
      </c>
      <c r="I1597" s="35" t="s">
        <v>1298</v>
      </c>
      <c r="K1597" s="36" t="s">
        <v>1298</v>
      </c>
      <c r="L1597" s="36" t="s">
        <v>3942</v>
      </c>
      <c r="M1597" s="34" t="s">
        <v>5377</v>
      </c>
    </row>
    <row r="1598" spans="1:15" ht="15" hidden="1" customHeight="1">
      <c r="A1598" s="34" t="s">
        <v>60</v>
      </c>
      <c r="B1598" s="34" t="s">
        <v>5412</v>
      </c>
      <c r="C1598" s="34" t="s">
        <v>541</v>
      </c>
      <c r="D1598" s="35" t="s">
        <v>107</v>
      </c>
      <c r="E1598" s="35" t="s">
        <v>107</v>
      </c>
      <c r="F1598" s="35">
        <v>2.5</v>
      </c>
      <c r="G1598" s="35">
        <v>4.7</v>
      </c>
      <c r="H1598" s="35">
        <v>6.7</v>
      </c>
      <c r="M1598" s="34" t="s">
        <v>1298</v>
      </c>
    </row>
    <row r="1599" spans="1:15" ht="15" hidden="1" customHeight="1">
      <c r="A1599" s="34" t="s">
        <v>60</v>
      </c>
      <c r="B1599" s="34" t="s">
        <v>5413</v>
      </c>
      <c r="C1599" s="34" t="s">
        <v>452</v>
      </c>
      <c r="D1599" s="35" t="s">
        <v>107</v>
      </c>
      <c r="E1599" s="35" t="s">
        <v>107</v>
      </c>
      <c r="F1599" s="35">
        <v>1.4</v>
      </c>
      <c r="G1599" s="35">
        <v>2.5</v>
      </c>
      <c r="H1599" s="35">
        <v>2.9</v>
      </c>
      <c r="I1599" s="35" t="s">
        <v>1298</v>
      </c>
      <c r="K1599" s="36" t="s">
        <v>1298</v>
      </c>
      <c r="M1599" s="34" t="s">
        <v>547</v>
      </c>
    </row>
    <row r="1600" spans="1:15" ht="15" hidden="1" customHeight="1">
      <c r="A1600" s="34" t="s">
        <v>60</v>
      </c>
      <c r="B1600" s="34" t="s">
        <v>5414</v>
      </c>
      <c r="C1600" s="34" t="s">
        <v>452</v>
      </c>
      <c r="D1600" s="35" t="s">
        <v>107</v>
      </c>
      <c r="E1600" s="35" t="s">
        <v>107</v>
      </c>
      <c r="F1600" s="35">
        <v>1.9</v>
      </c>
      <c r="G1600" s="35">
        <v>2.4</v>
      </c>
      <c r="H1600" s="35">
        <v>2.7</v>
      </c>
      <c r="I1600" s="35" t="s">
        <v>5415</v>
      </c>
      <c r="K1600" s="36" t="s">
        <v>5415</v>
      </c>
      <c r="M1600" s="34" t="s">
        <v>1298</v>
      </c>
    </row>
    <row r="1601" spans="1:15" ht="15" hidden="1" customHeight="1">
      <c r="A1601" s="34" t="s">
        <v>60</v>
      </c>
      <c r="B1601" s="34" t="s">
        <v>5416</v>
      </c>
      <c r="C1601" s="34" t="s">
        <v>646</v>
      </c>
      <c r="D1601" s="35" t="s">
        <v>107</v>
      </c>
      <c r="E1601" s="35" t="s">
        <v>107</v>
      </c>
      <c r="F1601" s="35">
        <v>1.5</v>
      </c>
      <c r="G1601" s="35">
        <v>1.6</v>
      </c>
      <c r="H1601" s="35">
        <v>1.6</v>
      </c>
      <c r="I1601" s="35" t="s">
        <v>947</v>
      </c>
      <c r="O1601" s="34" t="s">
        <v>4823</v>
      </c>
    </row>
    <row r="1602" spans="1:15" ht="15" hidden="1" customHeight="1">
      <c r="A1602" s="34" t="s">
        <v>60</v>
      </c>
      <c r="B1602" s="34" t="s">
        <v>5417</v>
      </c>
      <c r="C1602" s="34" t="s">
        <v>646</v>
      </c>
      <c r="D1602" s="35" t="s">
        <v>107</v>
      </c>
      <c r="E1602" s="35" t="s">
        <v>107</v>
      </c>
      <c r="F1602" s="35">
        <v>1.2</v>
      </c>
      <c r="G1602" s="35">
        <v>1.9</v>
      </c>
      <c r="H1602" s="35">
        <v>2.2000000000000002</v>
      </c>
      <c r="L1602" s="34" t="s">
        <v>5418</v>
      </c>
    </row>
    <row r="1603" spans="1:15" ht="15" hidden="1" customHeight="1">
      <c r="A1603" s="34" t="s">
        <v>60</v>
      </c>
      <c r="B1603" s="34" t="s">
        <v>5419</v>
      </c>
      <c r="C1603" s="34" t="s">
        <v>704</v>
      </c>
      <c r="D1603" s="35" t="s">
        <v>107</v>
      </c>
      <c r="E1603" s="35" t="s">
        <v>107</v>
      </c>
      <c r="F1603" s="35">
        <v>1.9</v>
      </c>
      <c r="G1603" s="35">
        <v>3.4</v>
      </c>
      <c r="H1603" s="35">
        <v>4.5</v>
      </c>
      <c r="I1603" s="35" t="s">
        <v>1298</v>
      </c>
      <c r="K1603" s="36" t="s">
        <v>1298</v>
      </c>
      <c r="L1603" s="36"/>
    </row>
    <row r="1604" spans="1:15" ht="15" hidden="1" customHeight="1">
      <c r="A1604" s="34" t="s">
        <v>60</v>
      </c>
      <c r="B1604" s="34" t="s">
        <v>5420</v>
      </c>
      <c r="C1604" s="34" t="s">
        <v>737</v>
      </c>
      <c r="D1604" s="35" t="s">
        <v>107</v>
      </c>
      <c r="E1604" s="35" t="s">
        <v>107</v>
      </c>
      <c r="F1604" s="35" t="s">
        <v>107</v>
      </c>
      <c r="G1604" s="35">
        <v>2.1</v>
      </c>
      <c r="H1604" s="35">
        <v>2.2999999999999998</v>
      </c>
      <c r="I1604" s="35" t="s">
        <v>1298</v>
      </c>
      <c r="K1604" s="36" t="s">
        <v>1298</v>
      </c>
      <c r="L1604" s="36" t="s">
        <v>5421</v>
      </c>
    </row>
    <row r="1605" spans="1:15" ht="15" hidden="1" customHeight="1">
      <c r="A1605" s="34" t="s">
        <v>60</v>
      </c>
      <c r="B1605" s="34" t="s">
        <v>5422</v>
      </c>
      <c r="C1605" s="34" t="s">
        <v>1123</v>
      </c>
      <c r="D1605" s="35" t="s">
        <v>107</v>
      </c>
      <c r="E1605" s="35" t="s">
        <v>107</v>
      </c>
      <c r="F1605" s="35" t="s">
        <v>107</v>
      </c>
      <c r="G1605" s="35">
        <v>1.3</v>
      </c>
      <c r="H1605" s="35">
        <v>1.7</v>
      </c>
      <c r="I1605" s="35" t="s">
        <v>1298</v>
      </c>
      <c r="K1605" s="36" t="s">
        <v>1298</v>
      </c>
      <c r="L1605" s="34" t="s">
        <v>5423</v>
      </c>
    </row>
    <row r="1606" spans="1:15" ht="15" hidden="1" customHeight="1">
      <c r="A1606" s="34" t="s">
        <v>60</v>
      </c>
      <c r="B1606" s="34" t="s">
        <v>5424</v>
      </c>
      <c r="C1606" s="34" t="s">
        <v>859</v>
      </c>
      <c r="D1606" s="35" t="s">
        <v>107</v>
      </c>
      <c r="E1606" s="35" t="s">
        <v>107</v>
      </c>
      <c r="F1606" s="35" t="s">
        <v>107</v>
      </c>
      <c r="G1606" s="35">
        <v>1.3</v>
      </c>
      <c r="H1606" s="35">
        <v>1.7</v>
      </c>
      <c r="I1606" s="35" t="s">
        <v>947</v>
      </c>
      <c r="K1606" s="36" t="s">
        <v>1298</v>
      </c>
    </row>
    <row r="1607" spans="1:15" ht="15" hidden="1" customHeight="1">
      <c r="A1607" s="34" t="s">
        <v>60</v>
      </c>
      <c r="B1607" s="34" t="s">
        <v>5425</v>
      </c>
      <c r="C1607" s="11" t="s">
        <v>1342</v>
      </c>
      <c r="D1607" s="35" t="s">
        <v>107</v>
      </c>
      <c r="E1607" s="35" t="s">
        <v>107</v>
      </c>
      <c r="F1607" s="35" t="s">
        <v>107</v>
      </c>
      <c r="G1607" s="35">
        <v>1.4</v>
      </c>
      <c r="H1607" s="35">
        <v>1.9</v>
      </c>
      <c r="I1607" s="35" t="s">
        <v>1298</v>
      </c>
      <c r="K1607" s="36" t="s">
        <v>1298</v>
      </c>
      <c r="L1607" s="34" t="s">
        <v>5426</v>
      </c>
    </row>
    <row r="1608" spans="1:15" ht="15" hidden="1" customHeight="1">
      <c r="A1608" s="34" t="s">
        <v>60</v>
      </c>
      <c r="B1608" s="34" t="s">
        <v>5427</v>
      </c>
      <c r="C1608" s="34" t="s">
        <v>1342</v>
      </c>
      <c r="D1608" s="35" t="s">
        <v>107</v>
      </c>
      <c r="E1608" s="35" t="s">
        <v>107</v>
      </c>
      <c r="F1608" s="35" t="s">
        <v>107</v>
      </c>
      <c r="G1608" s="35" t="s">
        <v>107</v>
      </c>
      <c r="H1608" s="35">
        <v>1.1000000000000001</v>
      </c>
    </row>
    <row r="1609" spans="1:15" ht="15" hidden="1" customHeight="1">
      <c r="A1609" s="34" t="s">
        <v>60</v>
      </c>
      <c r="B1609" s="34" t="s">
        <v>5428</v>
      </c>
      <c r="C1609" s="34" t="s">
        <v>704</v>
      </c>
      <c r="D1609" s="35" t="s">
        <v>107</v>
      </c>
      <c r="E1609" s="35" t="s">
        <v>107</v>
      </c>
      <c r="F1609" s="35" t="s">
        <v>107</v>
      </c>
      <c r="G1609" s="35">
        <v>1.4</v>
      </c>
      <c r="H1609" s="35">
        <v>1.7</v>
      </c>
      <c r="I1609" s="35" t="s">
        <v>1298</v>
      </c>
      <c r="L1609" s="34" t="s">
        <v>5429</v>
      </c>
    </row>
    <row r="1610" spans="1:15" ht="15" hidden="1" customHeight="1">
      <c r="A1610" s="34" t="s">
        <v>60</v>
      </c>
      <c r="B1610" s="34" t="s">
        <v>5430</v>
      </c>
      <c r="C1610" s="34" t="s">
        <v>1574</v>
      </c>
      <c r="D1610" s="35" t="s">
        <v>107</v>
      </c>
      <c r="E1610" s="35" t="s">
        <v>107</v>
      </c>
      <c r="F1610" s="35" t="s">
        <v>107</v>
      </c>
      <c r="G1610" s="35">
        <v>2</v>
      </c>
      <c r="H1610" s="35">
        <v>2.1</v>
      </c>
      <c r="L1610" s="34" t="s">
        <v>4181</v>
      </c>
    </row>
    <row r="1611" spans="1:15" ht="15" hidden="1" customHeight="1">
      <c r="A1611" s="34" t="s">
        <v>60</v>
      </c>
      <c r="B1611" s="34" t="s">
        <v>5431</v>
      </c>
      <c r="C1611" s="34" t="s">
        <v>746</v>
      </c>
      <c r="D1611" s="35" t="s">
        <v>107</v>
      </c>
      <c r="E1611" s="35" t="s">
        <v>107</v>
      </c>
      <c r="F1611" s="35" t="s">
        <v>107</v>
      </c>
      <c r="G1611" s="35">
        <v>1.4</v>
      </c>
      <c r="H1611" s="35">
        <v>2.1</v>
      </c>
      <c r="I1611" s="35" t="s">
        <v>5432</v>
      </c>
      <c r="K1611" s="36" t="s">
        <v>558</v>
      </c>
      <c r="L1611" s="34" t="s">
        <v>5433</v>
      </c>
    </row>
    <row r="1612" spans="1:15" ht="15" hidden="1" customHeight="1">
      <c r="A1612" s="34" t="s">
        <v>60</v>
      </c>
      <c r="B1612" s="34" t="s">
        <v>5434</v>
      </c>
      <c r="C1612" s="34" t="s">
        <v>746</v>
      </c>
      <c r="D1612" s="35" t="s">
        <v>107</v>
      </c>
      <c r="E1612" s="35" t="s">
        <v>107</v>
      </c>
      <c r="F1612" s="35" t="s">
        <v>107</v>
      </c>
      <c r="G1612" s="35" t="s">
        <v>107</v>
      </c>
      <c r="H1612" s="35">
        <v>1</v>
      </c>
    </row>
    <row r="1613" spans="1:15" ht="15" hidden="1" customHeight="1">
      <c r="A1613" s="34" t="s">
        <v>60</v>
      </c>
      <c r="B1613" s="34" t="s">
        <v>5435</v>
      </c>
      <c r="C1613" s="34" t="s">
        <v>746</v>
      </c>
      <c r="D1613" s="35" t="s">
        <v>107</v>
      </c>
      <c r="E1613" s="35" t="s">
        <v>107</v>
      </c>
      <c r="F1613" s="35" t="s">
        <v>107</v>
      </c>
      <c r="G1613" s="35" t="s">
        <v>107</v>
      </c>
      <c r="H1613" s="35">
        <v>1</v>
      </c>
    </row>
    <row r="1614" spans="1:15" ht="15" hidden="1" customHeight="1">
      <c r="A1614" s="34" t="s">
        <v>60</v>
      </c>
      <c r="B1614" s="34" t="s">
        <v>5436</v>
      </c>
      <c r="C1614" s="34" t="s">
        <v>1557</v>
      </c>
      <c r="D1614" s="35" t="s">
        <v>107</v>
      </c>
      <c r="E1614" s="35" t="s">
        <v>107</v>
      </c>
      <c r="F1614" s="35" t="s">
        <v>107</v>
      </c>
      <c r="G1614" s="35">
        <v>1.4</v>
      </c>
      <c r="H1614" s="35">
        <v>2.1</v>
      </c>
      <c r="J1614" s="35" t="s">
        <v>3081</v>
      </c>
      <c r="L1614" s="34" t="s">
        <v>5437</v>
      </c>
    </row>
    <row r="1615" spans="1:15" ht="15" hidden="1" customHeight="1">
      <c r="A1615" s="34" t="s">
        <v>60</v>
      </c>
      <c r="B1615" s="34" t="s">
        <v>5438</v>
      </c>
      <c r="C1615" s="34" t="s">
        <v>1557</v>
      </c>
      <c r="D1615" s="35" t="s">
        <v>107</v>
      </c>
      <c r="E1615" s="35" t="s">
        <v>107</v>
      </c>
      <c r="F1615" s="35" t="s">
        <v>107</v>
      </c>
      <c r="G1615" s="35">
        <v>1</v>
      </c>
      <c r="H1615" s="35">
        <v>1.2</v>
      </c>
      <c r="K1615" s="36" t="s">
        <v>488</v>
      </c>
      <c r="L1615" s="34" t="s">
        <v>5437</v>
      </c>
    </row>
    <row r="1616" spans="1:15" ht="15" hidden="1" customHeight="1">
      <c r="A1616" s="34" t="s">
        <v>60</v>
      </c>
      <c r="B1616" s="34" t="s">
        <v>5439</v>
      </c>
      <c r="C1616" s="34" t="s">
        <v>1557</v>
      </c>
      <c r="D1616" s="35" t="s">
        <v>107</v>
      </c>
      <c r="E1616" s="35" t="s">
        <v>107</v>
      </c>
      <c r="F1616" s="35" t="s">
        <v>107</v>
      </c>
      <c r="G1616" s="35">
        <v>1.3</v>
      </c>
      <c r="H1616" s="35" t="s">
        <v>2989</v>
      </c>
    </row>
    <row r="1617" spans="1:11" ht="15" hidden="1" customHeight="1">
      <c r="A1617" s="34" t="s">
        <v>60</v>
      </c>
      <c r="B1617" s="34" t="s">
        <v>5440</v>
      </c>
      <c r="C1617" s="34" t="s">
        <v>715</v>
      </c>
      <c r="D1617" s="35" t="s">
        <v>107</v>
      </c>
      <c r="E1617" s="35" t="s">
        <v>107</v>
      </c>
      <c r="F1617" s="35" t="s">
        <v>107</v>
      </c>
      <c r="G1617" s="35">
        <v>1</v>
      </c>
      <c r="H1617" s="35">
        <v>1.2</v>
      </c>
      <c r="I1617" s="35" t="s">
        <v>889</v>
      </c>
    </row>
    <row r="1618" spans="1:11" ht="15" hidden="1" customHeight="1">
      <c r="A1618" s="34" t="s">
        <v>60</v>
      </c>
      <c r="B1618" s="34" t="s">
        <v>5441</v>
      </c>
      <c r="C1618" s="34" t="s">
        <v>452</v>
      </c>
      <c r="D1618" s="35" t="s">
        <v>107</v>
      </c>
      <c r="E1618" s="35" t="s">
        <v>107</v>
      </c>
      <c r="F1618" s="35" t="s">
        <v>107</v>
      </c>
      <c r="G1618" s="35">
        <v>1.6</v>
      </c>
      <c r="H1618" s="35">
        <v>2.2000000000000002</v>
      </c>
    </row>
    <row r="1619" spans="1:11" ht="15" hidden="1" customHeight="1">
      <c r="A1619" s="34" t="s">
        <v>60</v>
      </c>
      <c r="B1619" s="34" t="s">
        <v>5442</v>
      </c>
      <c r="C1619" s="34" t="s">
        <v>454</v>
      </c>
      <c r="D1619" s="35" t="s">
        <v>107</v>
      </c>
      <c r="E1619" s="35" t="s">
        <v>107</v>
      </c>
      <c r="F1619" s="35" t="s">
        <v>107</v>
      </c>
      <c r="G1619" s="35">
        <v>1.5</v>
      </c>
      <c r="H1619" s="35">
        <v>1.5</v>
      </c>
      <c r="J1619" s="35" t="s">
        <v>3081</v>
      </c>
    </row>
    <row r="1620" spans="1:11" ht="15" hidden="1" customHeight="1">
      <c r="A1620" s="34" t="s">
        <v>60</v>
      </c>
      <c r="B1620" s="34" t="s">
        <v>5443</v>
      </c>
      <c r="C1620" s="34" t="s">
        <v>750</v>
      </c>
      <c r="D1620" s="35" t="s">
        <v>107</v>
      </c>
      <c r="E1620" s="35" t="s">
        <v>107</v>
      </c>
      <c r="F1620" s="35" t="s">
        <v>107</v>
      </c>
      <c r="G1620" s="35">
        <v>1.7</v>
      </c>
      <c r="H1620" s="35">
        <v>1.9</v>
      </c>
      <c r="I1620" s="35" t="s">
        <v>1298</v>
      </c>
      <c r="K1620" s="36" t="s">
        <v>1298</v>
      </c>
    </row>
    <row r="1621" spans="1:11" ht="15" hidden="1" customHeight="1">
      <c r="A1621" s="34" t="s">
        <v>60</v>
      </c>
      <c r="B1621" s="34" t="s">
        <v>5444</v>
      </c>
      <c r="C1621" s="34" t="s">
        <v>1574</v>
      </c>
      <c r="D1621" s="35" t="s">
        <v>107</v>
      </c>
      <c r="E1621" s="35" t="s">
        <v>107</v>
      </c>
      <c r="F1621" s="35" t="s">
        <v>107</v>
      </c>
      <c r="G1621" s="35">
        <v>1.7</v>
      </c>
      <c r="H1621" s="35">
        <v>2.5</v>
      </c>
      <c r="I1621" s="35" t="s">
        <v>1298</v>
      </c>
      <c r="K1621" s="36" t="s">
        <v>469</v>
      </c>
    </row>
    <row r="1622" spans="1:11" ht="15" hidden="1" customHeight="1">
      <c r="A1622" s="34" t="s">
        <v>60</v>
      </c>
      <c r="B1622" s="34" t="s">
        <v>5445</v>
      </c>
      <c r="C1622" s="34" t="s">
        <v>454</v>
      </c>
      <c r="D1622" s="35" t="s">
        <v>107</v>
      </c>
      <c r="E1622" s="35" t="s">
        <v>107</v>
      </c>
      <c r="F1622" s="35" t="s">
        <v>107</v>
      </c>
      <c r="G1622" s="35">
        <v>1.9</v>
      </c>
      <c r="H1622" s="35">
        <v>2</v>
      </c>
      <c r="I1622" s="35" t="s">
        <v>5446</v>
      </c>
      <c r="K1622" s="36" t="s">
        <v>5446</v>
      </c>
    </row>
    <row r="1623" spans="1:11" ht="15" hidden="1" customHeight="1">
      <c r="A1623" s="34" t="s">
        <v>60</v>
      </c>
      <c r="B1623" s="34" t="s">
        <v>5447</v>
      </c>
      <c r="C1623" s="34" t="s">
        <v>452</v>
      </c>
      <c r="D1623" s="35" t="s">
        <v>107</v>
      </c>
      <c r="E1623" s="35" t="s">
        <v>107</v>
      </c>
      <c r="F1623" s="35" t="s">
        <v>107</v>
      </c>
      <c r="G1623" s="35">
        <v>1.5</v>
      </c>
      <c r="H1623" s="35">
        <v>1.7</v>
      </c>
      <c r="I1623" s="35" t="s">
        <v>5448</v>
      </c>
      <c r="K1623" s="36" t="s">
        <v>469</v>
      </c>
    </row>
    <row r="1624" spans="1:11" ht="15" hidden="1" customHeight="1">
      <c r="A1624" s="34" t="s">
        <v>60</v>
      </c>
      <c r="B1624" s="34" t="s">
        <v>5449</v>
      </c>
      <c r="C1624" t="s">
        <v>461</v>
      </c>
      <c r="D1624" s="35" t="s">
        <v>107</v>
      </c>
      <c r="E1624" s="35" t="s">
        <v>107</v>
      </c>
      <c r="F1624" s="35" t="s">
        <v>107</v>
      </c>
      <c r="G1624" s="35">
        <v>1.1000000000000001</v>
      </c>
      <c r="H1624" s="35">
        <v>1.5</v>
      </c>
      <c r="I1624" s="35" t="s">
        <v>1298</v>
      </c>
      <c r="K1624" s="36" t="s">
        <v>1298</v>
      </c>
    </row>
    <row r="1625" spans="1:11" ht="15" hidden="1" customHeight="1">
      <c r="A1625" s="34" t="s">
        <v>60</v>
      </c>
      <c r="B1625" s="34" t="s">
        <v>5450</v>
      </c>
      <c r="C1625" s="11" t="s">
        <v>672</v>
      </c>
      <c r="D1625" s="35" t="s">
        <v>107</v>
      </c>
      <c r="E1625" s="35" t="s">
        <v>107</v>
      </c>
      <c r="F1625" s="35" t="s">
        <v>107</v>
      </c>
      <c r="G1625" s="35">
        <v>1.2</v>
      </c>
      <c r="H1625" s="35">
        <v>2.1</v>
      </c>
      <c r="J1625" s="35" t="s">
        <v>5451</v>
      </c>
    </row>
    <row r="1626" spans="1:11" ht="15" hidden="1" customHeight="1">
      <c r="A1626" s="34" t="s">
        <v>60</v>
      </c>
      <c r="B1626" s="34" t="s">
        <v>5452</v>
      </c>
      <c r="C1626" s="34" t="s">
        <v>484</v>
      </c>
      <c r="D1626" s="35" t="s">
        <v>107</v>
      </c>
      <c r="E1626" s="35" t="s">
        <v>107</v>
      </c>
      <c r="F1626" s="35" t="s">
        <v>107</v>
      </c>
      <c r="G1626" s="35">
        <v>1</v>
      </c>
      <c r="H1626" s="35">
        <v>1.1000000000000001</v>
      </c>
    </row>
    <row r="1627" spans="1:11" ht="15" hidden="1" customHeight="1">
      <c r="A1627" s="34" t="s">
        <v>60</v>
      </c>
      <c r="B1627" s="34" t="s">
        <v>5453</v>
      </c>
      <c r="C1627" s="34" t="s">
        <v>1555</v>
      </c>
      <c r="D1627" s="35" t="s">
        <v>107</v>
      </c>
      <c r="E1627" s="35" t="s">
        <v>107</v>
      </c>
      <c r="F1627" s="35" t="s">
        <v>107</v>
      </c>
      <c r="G1627" s="35">
        <v>1.2</v>
      </c>
      <c r="H1627" s="35">
        <v>1.8</v>
      </c>
    </row>
    <row r="1628" spans="1:11" ht="15" hidden="1" customHeight="1">
      <c r="A1628" s="34" t="s">
        <v>60</v>
      </c>
      <c r="B1628" s="34" t="s">
        <v>5454</v>
      </c>
      <c r="C1628" s="34" t="s">
        <v>484</v>
      </c>
      <c r="D1628" s="35" t="s">
        <v>107</v>
      </c>
      <c r="E1628" s="35" t="s">
        <v>107</v>
      </c>
      <c r="F1628" s="35" t="s">
        <v>107</v>
      </c>
      <c r="G1628" s="35" t="s">
        <v>107</v>
      </c>
      <c r="H1628" s="35">
        <v>1</v>
      </c>
    </row>
    <row r="1629" spans="1:11" ht="15" hidden="1" customHeight="1">
      <c r="A1629" s="34" t="s">
        <v>60</v>
      </c>
      <c r="B1629" s="34" t="s">
        <v>5455</v>
      </c>
      <c r="C1629" s="34" t="s">
        <v>484</v>
      </c>
      <c r="D1629" s="35" t="s">
        <v>107</v>
      </c>
      <c r="E1629" s="35" t="s">
        <v>107</v>
      </c>
      <c r="F1629" s="35" t="s">
        <v>107</v>
      </c>
      <c r="G1629" s="35" t="s">
        <v>107</v>
      </c>
      <c r="H1629" s="35">
        <v>1.2</v>
      </c>
      <c r="I1629" s="35" t="s">
        <v>440</v>
      </c>
    </row>
    <row r="1630" spans="1:11" ht="15" hidden="1" customHeight="1">
      <c r="A1630" s="34" t="s">
        <v>60</v>
      </c>
      <c r="B1630" s="34" t="s">
        <v>5456</v>
      </c>
      <c r="C1630" s="34" t="s">
        <v>1608</v>
      </c>
      <c r="D1630" s="35" t="s">
        <v>107</v>
      </c>
      <c r="E1630" s="35" t="s">
        <v>107</v>
      </c>
      <c r="F1630" s="35" t="s">
        <v>107</v>
      </c>
      <c r="G1630" s="35" t="s">
        <v>107</v>
      </c>
      <c r="H1630" s="35">
        <v>1</v>
      </c>
      <c r="I1630" s="35" t="s">
        <v>5457</v>
      </c>
    </row>
    <row r="1631" spans="1:11" ht="15" hidden="1" customHeight="1">
      <c r="A1631" s="34" t="s">
        <v>60</v>
      </c>
      <c r="B1631" s="34" t="s">
        <v>5458</v>
      </c>
      <c r="C1631" s="34" t="s">
        <v>3667</v>
      </c>
      <c r="D1631" s="35" t="s">
        <v>107</v>
      </c>
      <c r="E1631" s="35" t="s">
        <v>107</v>
      </c>
      <c r="F1631" s="35" t="s">
        <v>107</v>
      </c>
      <c r="G1631" s="35" t="s">
        <v>107</v>
      </c>
      <c r="H1631" s="35">
        <v>1.3</v>
      </c>
      <c r="I1631" s="35" t="s">
        <v>1298</v>
      </c>
    </row>
    <row r="1632" spans="1:11" ht="15" hidden="1" customHeight="1">
      <c r="A1632" s="34" t="s">
        <v>60</v>
      </c>
      <c r="B1632" s="34" t="s">
        <v>5459</v>
      </c>
      <c r="C1632" s="34" t="s">
        <v>715</v>
      </c>
      <c r="D1632" s="35" t="s">
        <v>107</v>
      </c>
      <c r="E1632" s="35" t="s">
        <v>107</v>
      </c>
      <c r="F1632" s="35" t="s">
        <v>107</v>
      </c>
      <c r="G1632" s="35" t="s">
        <v>107</v>
      </c>
      <c r="H1632" s="35">
        <v>1</v>
      </c>
    </row>
    <row r="1633" spans="1:15" ht="15" hidden="1" customHeight="1">
      <c r="A1633" s="34" t="s">
        <v>57</v>
      </c>
      <c r="B1633" s="34" t="s">
        <v>5460</v>
      </c>
      <c r="C1633" s="34" t="s">
        <v>477</v>
      </c>
      <c r="D1633" s="35">
        <v>2.6</v>
      </c>
      <c r="E1633" s="35">
        <v>2.5</v>
      </c>
      <c r="F1633" s="35">
        <v>2.5</v>
      </c>
      <c r="G1633" s="35">
        <v>2.7</v>
      </c>
      <c r="H1633" s="35">
        <v>2.7</v>
      </c>
      <c r="I1633" s="35" t="s">
        <v>5461</v>
      </c>
      <c r="K1633" s="36" t="s">
        <v>465</v>
      </c>
      <c r="M1633" s="34" t="s">
        <v>465</v>
      </c>
    </row>
    <row r="1634" spans="1:15" ht="15" hidden="1" customHeight="1">
      <c r="A1634" s="34" t="s">
        <v>57</v>
      </c>
      <c r="B1634" s="34" t="s">
        <v>5462</v>
      </c>
      <c r="C1634" s="34" t="s">
        <v>477</v>
      </c>
      <c r="D1634" s="35">
        <v>5.4</v>
      </c>
      <c r="E1634" s="35">
        <v>5.5</v>
      </c>
      <c r="F1634" s="35">
        <v>5.9</v>
      </c>
      <c r="G1634" s="35">
        <v>5.7</v>
      </c>
      <c r="H1634" s="35">
        <v>6.1</v>
      </c>
      <c r="I1634" s="35" t="s">
        <v>465</v>
      </c>
      <c r="K1634" s="36" t="s">
        <v>465</v>
      </c>
      <c r="M1634" s="34" t="s">
        <v>465</v>
      </c>
    </row>
    <row r="1635" spans="1:15" ht="15" hidden="1" customHeight="1">
      <c r="A1635" s="34" t="s">
        <v>57</v>
      </c>
      <c r="B1635" s="34" t="s">
        <v>5463</v>
      </c>
      <c r="C1635" s="34" t="s">
        <v>892</v>
      </c>
      <c r="D1635" s="35">
        <v>8</v>
      </c>
      <c r="E1635" s="35">
        <v>8.3000000000000007</v>
      </c>
      <c r="F1635" s="35">
        <v>9.1999999999999993</v>
      </c>
      <c r="G1635" s="35">
        <v>9.1999999999999993</v>
      </c>
      <c r="H1635" s="35">
        <v>9.6999999999999993</v>
      </c>
      <c r="L1635" s="34" t="s">
        <v>5464</v>
      </c>
    </row>
    <row r="1636" spans="1:15" ht="15" hidden="1" customHeight="1">
      <c r="A1636" s="34" t="s">
        <v>57</v>
      </c>
      <c r="B1636" s="34" t="s">
        <v>5465</v>
      </c>
      <c r="C1636" s="34" t="s">
        <v>477</v>
      </c>
      <c r="D1636" s="35">
        <v>2.5</v>
      </c>
      <c r="E1636" s="35">
        <v>2.5</v>
      </c>
      <c r="F1636" s="35">
        <v>2.7</v>
      </c>
      <c r="G1636" s="35">
        <v>2.4</v>
      </c>
      <c r="H1636" s="35">
        <v>2.5</v>
      </c>
    </row>
    <row r="1637" spans="1:15" ht="15" hidden="1" customHeight="1">
      <c r="A1637" s="34" t="s">
        <v>57</v>
      </c>
      <c r="B1637" s="34" t="s">
        <v>5466</v>
      </c>
      <c r="C1637" s="34" t="s">
        <v>477</v>
      </c>
      <c r="D1637" s="35">
        <v>1.4</v>
      </c>
      <c r="E1637" s="35">
        <v>1.4</v>
      </c>
      <c r="F1637" s="35">
        <v>1.3</v>
      </c>
      <c r="G1637" s="35">
        <v>1.4</v>
      </c>
      <c r="H1637" s="35">
        <v>1.6</v>
      </c>
    </row>
    <row r="1638" spans="1:15" ht="15" hidden="1" customHeight="1">
      <c r="A1638" s="34" t="s">
        <v>57</v>
      </c>
      <c r="B1638" s="34" t="s">
        <v>5467</v>
      </c>
      <c r="C1638" s="34" t="s">
        <v>477</v>
      </c>
      <c r="D1638" s="35">
        <v>1.7</v>
      </c>
      <c r="E1638" s="35">
        <v>1.6</v>
      </c>
      <c r="F1638" s="35">
        <v>1.7</v>
      </c>
      <c r="G1638" s="35">
        <v>1.8</v>
      </c>
      <c r="H1638" s="35">
        <v>1.7</v>
      </c>
      <c r="I1638" s="35" t="s">
        <v>5468</v>
      </c>
      <c r="K1638" s="36" t="s">
        <v>5469</v>
      </c>
      <c r="M1638" s="34" t="s">
        <v>5470</v>
      </c>
      <c r="N1638" s="34" t="s">
        <v>5471</v>
      </c>
      <c r="O1638" s="34" t="s">
        <v>3790</v>
      </c>
    </row>
    <row r="1639" spans="1:15" ht="15" hidden="1" customHeight="1">
      <c r="A1639" s="34" t="s">
        <v>57</v>
      </c>
      <c r="B1639" s="34" t="s">
        <v>5472</v>
      </c>
      <c r="C1639" s="34" t="s">
        <v>477</v>
      </c>
      <c r="D1639" s="35">
        <v>7.6</v>
      </c>
      <c r="E1639" s="35">
        <v>7.7</v>
      </c>
      <c r="F1639" s="35">
        <v>8</v>
      </c>
      <c r="G1639" s="35">
        <v>8</v>
      </c>
      <c r="H1639" s="35">
        <v>8.1999999999999993</v>
      </c>
      <c r="K1639" s="36" t="s">
        <v>465</v>
      </c>
      <c r="M1639" s="34" t="s">
        <v>465</v>
      </c>
    </row>
    <row r="1640" spans="1:15" ht="15" hidden="1" customHeight="1">
      <c r="A1640" s="34" t="s">
        <v>57</v>
      </c>
      <c r="B1640" s="34" t="s">
        <v>5473</v>
      </c>
      <c r="C1640" s="34" t="s">
        <v>477</v>
      </c>
      <c r="D1640" s="35">
        <v>1.3</v>
      </c>
      <c r="E1640" s="35">
        <v>1.3</v>
      </c>
      <c r="F1640" s="35">
        <v>1.3</v>
      </c>
      <c r="G1640" s="35">
        <v>1.3</v>
      </c>
      <c r="H1640" s="35">
        <v>1.5</v>
      </c>
      <c r="O1640" s="34" t="s">
        <v>2995</v>
      </c>
    </row>
    <row r="1641" spans="1:15" ht="15" hidden="1" customHeight="1">
      <c r="A1641" s="34" t="s">
        <v>57</v>
      </c>
      <c r="B1641" s="34" t="s">
        <v>5474</v>
      </c>
      <c r="C1641" s="34" t="s">
        <v>477</v>
      </c>
      <c r="D1641" s="35">
        <v>1.8</v>
      </c>
      <c r="E1641" s="35">
        <v>1.8</v>
      </c>
      <c r="F1641" s="35">
        <v>1.8</v>
      </c>
      <c r="G1641" s="35">
        <v>1.9</v>
      </c>
      <c r="H1641" s="35">
        <v>1.9</v>
      </c>
      <c r="M1641" s="34" t="s">
        <v>465</v>
      </c>
      <c r="O1641" s="34" t="s">
        <v>2995</v>
      </c>
    </row>
    <row r="1642" spans="1:15" ht="15" hidden="1" customHeight="1">
      <c r="A1642" s="34" t="s">
        <v>57</v>
      </c>
      <c r="B1642" s="34" t="s">
        <v>5475</v>
      </c>
      <c r="C1642" s="34" t="s">
        <v>477</v>
      </c>
      <c r="D1642" s="35">
        <v>2</v>
      </c>
      <c r="E1642" s="35">
        <v>2</v>
      </c>
      <c r="F1642" s="35">
        <v>2.1</v>
      </c>
      <c r="G1642" s="35">
        <v>2</v>
      </c>
      <c r="H1642" s="35">
        <v>2.1</v>
      </c>
    </row>
    <row r="1643" spans="1:15" ht="15" hidden="1" customHeight="1">
      <c r="A1643" s="34" t="s">
        <v>57</v>
      </c>
      <c r="B1643" s="34" t="s">
        <v>5476</v>
      </c>
      <c r="C1643" s="34" t="s">
        <v>477</v>
      </c>
      <c r="D1643" s="35">
        <v>1.3</v>
      </c>
      <c r="E1643" s="35">
        <v>1.2</v>
      </c>
      <c r="F1643" s="35">
        <v>1.1000000000000001</v>
      </c>
      <c r="G1643" s="35">
        <v>1.2</v>
      </c>
      <c r="H1643" s="35">
        <v>1.2</v>
      </c>
    </row>
    <row r="1644" spans="1:15" ht="15" hidden="1" customHeight="1">
      <c r="A1644" s="34" t="s">
        <v>57</v>
      </c>
      <c r="B1644" s="34" t="s">
        <v>5477</v>
      </c>
      <c r="C1644" s="34" t="s">
        <v>477</v>
      </c>
      <c r="D1644" s="35">
        <v>2</v>
      </c>
      <c r="E1644" s="35">
        <v>2.1</v>
      </c>
      <c r="F1644" s="35">
        <v>2.1</v>
      </c>
      <c r="G1644" s="35">
        <v>2.2000000000000002</v>
      </c>
      <c r="H1644" s="35">
        <v>2</v>
      </c>
    </row>
    <row r="1645" spans="1:15" ht="15" hidden="1" customHeight="1">
      <c r="A1645" s="34" t="s">
        <v>57</v>
      </c>
      <c r="B1645" s="34" t="s">
        <v>5478</v>
      </c>
      <c r="C1645" s="34" t="s">
        <v>435</v>
      </c>
      <c r="D1645" s="35">
        <v>19.7</v>
      </c>
      <c r="E1645" s="35">
        <v>19</v>
      </c>
      <c r="F1645" s="35">
        <v>19.2</v>
      </c>
      <c r="G1645" s="35">
        <v>19.600000000000001</v>
      </c>
      <c r="H1645" s="35">
        <v>19.3</v>
      </c>
      <c r="I1645" s="35" t="s">
        <v>465</v>
      </c>
      <c r="K1645" s="36" t="s">
        <v>465</v>
      </c>
      <c r="M1645" s="34" t="s">
        <v>5209</v>
      </c>
      <c r="N1645" s="34" t="s">
        <v>465</v>
      </c>
    </row>
    <row r="1646" spans="1:15" ht="15" hidden="1" customHeight="1">
      <c r="A1646" s="34" t="s">
        <v>57</v>
      </c>
      <c r="B1646" s="34" t="s">
        <v>5479</v>
      </c>
      <c r="C1646" s="34" t="s">
        <v>477</v>
      </c>
      <c r="D1646" s="35">
        <v>1.8</v>
      </c>
      <c r="E1646" s="35">
        <v>1.6</v>
      </c>
      <c r="F1646" s="35">
        <v>1.6</v>
      </c>
      <c r="G1646" s="35">
        <v>1.7</v>
      </c>
      <c r="H1646" s="35">
        <v>1.7</v>
      </c>
      <c r="M1646" t="s">
        <v>5480</v>
      </c>
    </row>
    <row r="1647" spans="1:15" ht="15" hidden="1" customHeight="1">
      <c r="A1647" s="34" t="s">
        <v>57</v>
      </c>
      <c r="B1647" s="34" t="s">
        <v>5481</v>
      </c>
      <c r="C1647" s="34" t="s">
        <v>477</v>
      </c>
      <c r="D1647" s="35">
        <v>1.3</v>
      </c>
      <c r="E1647" s="35">
        <v>1.2</v>
      </c>
      <c r="F1647" s="35">
        <v>1.2</v>
      </c>
      <c r="G1647" s="35">
        <v>1.3</v>
      </c>
      <c r="H1647" s="35">
        <v>1.3</v>
      </c>
      <c r="O1647" s="34" t="s">
        <v>3790</v>
      </c>
    </row>
    <row r="1648" spans="1:15" ht="15" hidden="1" customHeight="1">
      <c r="A1648" s="34" t="s">
        <v>57</v>
      </c>
      <c r="B1648" s="34" t="s">
        <v>5482</v>
      </c>
      <c r="C1648" s="34" t="s">
        <v>477</v>
      </c>
      <c r="D1648" s="35">
        <v>4.3</v>
      </c>
      <c r="E1648" s="35">
        <v>4.3</v>
      </c>
      <c r="F1648" s="35">
        <v>4.4000000000000004</v>
      </c>
      <c r="G1648" s="35">
        <v>4.5</v>
      </c>
      <c r="H1648" s="35">
        <v>4.5999999999999996</v>
      </c>
      <c r="I1648" s="35" t="s">
        <v>5209</v>
      </c>
      <c r="K1648" s="36" t="s">
        <v>5209</v>
      </c>
      <c r="M1648" s="34" t="s">
        <v>5209</v>
      </c>
      <c r="N1648" s="34" t="s">
        <v>465</v>
      </c>
      <c r="O1648" s="34" t="s">
        <v>5483</v>
      </c>
    </row>
    <row r="1649" spans="1:15" ht="15" hidden="1" customHeight="1">
      <c r="A1649" s="34" t="s">
        <v>57</v>
      </c>
      <c r="B1649" s="34" t="s">
        <v>5484</v>
      </c>
      <c r="C1649" s="34" t="s">
        <v>477</v>
      </c>
      <c r="D1649" s="35">
        <v>1.5</v>
      </c>
      <c r="E1649" s="35" t="s">
        <v>3039</v>
      </c>
      <c r="F1649" s="35">
        <v>1.5</v>
      </c>
      <c r="G1649" s="35">
        <v>1.4</v>
      </c>
      <c r="H1649" s="35" t="s">
        <v>107</v>
      </c>
      <c r="J1649" s="35" t="s">
        <v>5485</v>
      </c>
      <c r="L1649" s="34" t="s">
        <v>5486</v>
      </c>
      <c r="O1649" s="34" t="s">
        <v>5487</v>
      </c>
    </row>
    <row r="1650" spans="1:15" ht="15" hidden="1" customHeight="1">
      <c r="A1650" s="34" t="s">
        <v>57</v>
      </c>
      <c r="B1650" s="34" t="s">
        <v>5488</v>
      </c>
      <c r="C1650" s="34" t="s">
        <v>477</v>
      </c>
      <c r="D1650" s="35">
        <v>1.8</v>
      </c>
      <c r="E1650" s="35">
        <v>1.7</v>
      </c>
      <c r="F1650" s="35">
        <v>1.7</v>
      </c>
      <c r="G1650" s="35" t="s">
        <v>2997</v>
      </c>
      <c r="H1650" s="35" t="s">
        <v>2997</v>
      </c>
      <c r="J1650" s="35" t="s">
        <v>5489</v>
      </c>
      <c r="K1650" s="36" t="s">
        <v>3277</v>
      </c>
      <c r="L1650" s="34" t="s">
        <v>5490</v>
      </c>
      <c r="N1650" s="34" t="s">
        <v>3277</v>
      </c>
    </row>
    <row r="1651" spans="1:15" ht="15" hidden="1" customHeight="1">
      <c r="A1651" s="34" t="s">
        <v>57</v>
      </c>
      <c r="B1651" s="34" t="s">
        <v>5491</v>
      </c>
      <c r="C1651" s="34" t="s">
        <v>477</v>
      </c>
      <c r="D1651" s="35">
        <v>1.3</v>
      </c>
      <c r="E1651" s="35">
        <v>1.3</v>
      </c>
      <c r="F1651" s="35">
        <v>1.2</v>
      </c>
      <c r="G1651" s="35">
        <v>1.3</v>
      </c>
      <c r="H1651" s="35">
        <v>1.3</v>
      </c>
    </row>
    <row r="1652" spans="1:15" ht="15" hidden="1" customHeight="1">
      <c r="A1652" s="34" t="s">
        <v>57</v>
      </c>
      <c r="B1652" s="34" t="s">
        <v>5492</v>
      </c>
      <c r="C1652" s="34" t="s">
        <v>477</v>
      </c>
      <c r="D1652" s="35">
        <v>1.3</v>
      </c>
      <c r="E1652" s="35">
        <v>1.3</v>
      </c>
      <c r="F1652" s="35">
        <v>1.7</v>
      </c>
      <c r="G1652" s="35">
        <v>1.4</v>
      </c>
      <c r="H1652" s="35">
        <v>1.2</v>
      </c>
      <c r="K1652" s="34" t="s">
        <v>561</v>
      </c>
    </row>
    <row r="1653" spans="1:15" ht="15" hidden="1" customHeight="1">
      <c r="A1653" s="34" t="s">
        <v>57</v>
      </c>
      <c r="B1653" s="34" t="s">
        <v>5493</v>
      </c>
      <c r="C1653" s="34" t="s">
        <v>477</v>
      </c>
      <c r="D1653" s="35">
        <v>1.2</v>
      </c>
      <c r="E1653" s="35" t="s">
        <v>3039</v>
      </c>
      <c r="F1653" s="35" t="s">
        <v>3039</v>
      </c>
      <c r="G1653" s="35" t="s">
        <v>3039</v>
      </c>
      <c r="H1653" s="35" t="s">
        <v>2997</v>
      </c>
      <c r="J1653" s="35" t="s">
        <v>4411</v>
      </c>
      <c r="L1653" s="36" t="s">
        <v>3746</v>
      </c>
      <c r="O1653" s="34" t="s">
        <v>5494</v>
      </c>
    </row>
    <row r="1654" spans="1:15" ht="15" hidden="1" customHeight="1">
      <c r="A1654" s="34" t="s">
        <v>57</v>
      </c>
      <c r="B1654" s="34" t="s">
        <v>5495</v>
      </c>
      <c r="C1654" s="34" t="s">
        <v>477</v>
      </c>
      <c r="D1654" s="35">
        <v>1.7</v>
      </c>
      <c r="E1654" s="35">
        <v>1.7</v>
      </c>
      <c r="F1654" s="35">
        <v>1.8</v>
      </c>
      <c r="G1654" s="35">
        <v>1.9</v>
      </c>
      <c r="H1654" s="35">
        <v>2.1</v>
      </c>
    </row>
    <row r="1655" spans="1:15" ht="15" hidden="1" customHeight="1">
      <c r="A1655" s="34" t="s">
        <v>57</v>
      </c>
      <c r="B1655" s="34" t="s">
        <v>5496</v>
      </c>
      <c r="C1655" s="34" t="s">
        <v>546</v>
      </c>
      <c r="D1655" s="35">
        <v>19.899999999999999</v>
      </c>
      <c r="E1655" s="35">
        <v>19.8</v>
      </c>
      <c r="F1655" s="35">
        <v>20.3</v>
      </c>
      <c r="G1655" s="35">
        <v>19.8</v>
      </c>
      <c r="H1655" s="35">
        <v>20</v>
      </c>
      <c r="J1655" s="35" t="s">
        <v>4514</v>
      </c>
      <c r="M1655" s="34" t="s">
        <v>465</v>
      </c>
      <c r="O1655" s="34" t="s">
        <v>2995</v>
      </c>
    </row>
    <row r="1656" spans="1:15" ht="15" hidden="1" customHeight="1">
      <c r="A1656" s="34" t="s">
        <v>57</v>
      </c>
      <c r="B1656" s="34" t="s">
        <v>5497</v>
      </c>
      <c r="C1656" s="34" t="s">
        <v>546</v>
      </c>
      <c r="D1656" s="38">
        <v>17.399999999999999</v>
      </c>
      <c r="E1656" s="38">
        <v>17.3</v>
      </c>
      <c r="F1656" s="38">
        <v>17.3</v>
      </c>
      <c r="G1656" s="38">
        <v>17.3</v>
      </c>
      <c r="H1656" s="38">
        <v>17.5</v>
      </c>
      <c r="I1656" s="35" t="s">
        <v>465</v>
      </c>
      <c r="J1656" s="38"/>
      <c r="K1656" s="57"/>
      <c r="M1656" s="34" t="s">
        <v>465</v>
      </c>
      <c r="O1656" s="34" t="s">
        <v>2995</v>
      </c>
    </row>
    <row r="1657" spans="1:15" ht="15" hidden="1" customHeight="1">
      <c r="A1657" s="34" t="s">
        <v>57</v>
      </c>
      <c r="B1657" s="34" t="s">
        <v>5498</v>
      </c>
      <c r="C1657" s="34" t="s">
        <v>477</v>
      </c>
      <c r="D1657" s="35">
        <v>6.3</v>
      </c>
      <c r="E1657" s="35">
        <v>6.2</v>
      </c>
      <c r="F1657" s="35">
        <v>6.6</v>
      </c>
      <c r="G1657" s="35">
        <v>6.8</v>
      </c>
      <c r="H1657" s="35">
        <v>7.1</v>
      </c>
      <c r="O1657" s="34" t="s">
        <v>2995</v>
      </c>
    </row>
    <row r="1658" spans="1:15" ht="15" hidden="1" customHeight="1">
      <c r="A1658" s="34" t="s">
        <v>57</v>
      </c>
      <c r="B1658" s="34" t="s">
        <v>5499</v>
      </c>
      <c r="C1658" s="34" t="s">
        <v>1516</v>
      </c>
      <c r="D1658" s="35">
        <v>6.3</v>
      </c>
      <c r="E1658" s="35">
        <v>6.3</v>
      </c>
      <c r="F1658" s="35">
        <v>6.5</v>
      </c>
      <c r="G1658" s="35">
        <v>6.6</v>
      </c>
      <c r="H1658" s="35">
        <v>6.5</v>
      </c>
      <c r="K1658" s="36" t="s">
        <v>465</v>
      </c>
      <c r="M1658" s="34" t="s">
        <v>465</v>
      </c>
    </row>
    <row r="1659" spans="1:15" ht="15" hidden="1" customHeight="1">
      <c r="A1659" s="34" t="s">
        <v>57</v>
      </c>
      <c r="B1659" s="34" t="s">
        <v>5500</v>
      </c>
      <c r="C1659" s="34" t="s">
        <v>477</v>
      </c>
      <c r="D1659" s="35">
        <v>1.5</v>
      </c>
      <c r="E1659" s="35">
        <v>1.5</v>
      </c>
      <c r="F1659" s="35">
        <v>1.6</v>
      </c>
      <c r="G1659" s="35">
        <v>1.8</v>
      </c>
      <c r="H1659" s="35">
        <v>1.9</v>
      </c>
      <c r="I1659" s="35" t="s">
        <v>1298</v>
      </c>
      <c r="K1659" s="36" t="s">
        <v>1298</v>
      </c>
      <c r="M1659" s="34" t="s">
        <v>1298</v>
      </c>
      <c r="N1659" s="34" t="s">
        <v>1298</v>
      </c>
    </row>
    <row r="1660" spans="1:15" ht="15" hidden="1" customHeight="1">
      <c r="A1660" s="34" t="s">
        <v>57</v>
      </c>
      <c r="B1660" s="34" t="s">
        <v>5501</v>
      </c>
      <c r="C1660" s="34" t="s">
        <v>477</v>
      </c>
      <c r="D1660" s="35">
        <v>1.8</v>
      </c>
      <c r="E1660" s="35">
        <v>1.7</v>
      </c>
      <c r="F1660" s="35">
        <v>1.8</v>
      </c>
      <c r="G1660" s="35">
        <v>1.7</v>
      </c>
      <c r="H1660" s="35">
        <v>1.8</v>
      </c>
      <c r="I1660" s="35" t="s">
        <v>5502</v>
      </c>
      <c r="K1660" s="36" t="s">
        <v>465</v>
      </c>
      <c r="L1660" s="34" t="s">
        <v>5503</v>
      </c>
      <c r="M1660" s="34" t="s">
        <v>465</v>
      </c>
      <c r="N1660" s="34" t="s">
        <v>465</v>
      </c>
      <c r="O1660" s="34" t="s">
        <v>5504</v>
      </c>
    </row>
    <row r="1661" spans="1:15" ht="15" hidden="1" customHeight="1">
      <c r="A1661" s="34" t="s">
        <v>57</v>
      </c>
      <c r="B1661" s="34" t="s">
        <v>5505</v>
      </c>
      <c r="C1661" s="34" t="s">
        <v>477</v>
      </c>
      <c r="D1661" s="35">
        <v>1.4</v>
      </c>
      <c r="E1661" s="35">
        <v>1.5</v>
      </c>
      <c r="F1661" s="35">
        <v>1.3</v>
      </c>
      <c r="G1661" s="35" t="s">
        <v>2997</v>
      </c>
      <c r="H1661" s="35">
        <v>1.5</v>
      </c>
      <c r="J1661" s="35" t="s">
        <v>3281</v>
      </c>
      <c r="L1661" s="34" t="s">
        <v>5506</v>
      </c>
      <c r="O1661" s="34" t="s">
        <v>5507</v>
      </c>
    </row>
    <row r="1662" spans="1:15" ht="15" hidden="1" customHeight="1">
      <c r="A1662" s="34" t="s">
        <v>57</v>
      </c>
      <c r="B1662" s="34" t="s">
        <v>5508</v>
      </c>
      <c r="C1662" s="34" t="s">
        <v>477</v>
      </c>
      <c r="D1662" s="35">
        <v>2.4</v>
      </c>
      <c r="E1662" s="35">
        <v>2.2999999999999998</v>
      </c>
      <c r="F1662" s="35">
        <v>2.4</v>
      </c>
      <c r="G1662" s="35">
        <v>2.5</v>
      </c>
      <c r="H1662" s="35">
        <v>2.6</v>
      </c>
    </row>
    <row r="1663" spans="1:15" ht="15" hidden="1" customHeight="1">
      <c r="A1663" s="34" t="s">
        <v>57</v>
      </c>
      <c r="B1663" s="34" t="s">
        <v>5509</v>
      </c>
      <c r="C1663" s="34" t="s">
        <v>435</v>
      </c>
      <c r="D1663" s="35">
        <v>11.9</v>
      </c>
      <c r="E1663" s="35">
        <v>11.7</v>
      </c>
      <c r="F1663" s="35">
        <v>12.1</v>
      </c>
      <c r="G1663" s="35">
        <v>12</v>
      </c>
      <c r="H1663" s="35">
        <v>12.2</v>
      </c>
      <c r="I1663" s="35" t="s">
        <v>5510</v>
      </c>
      <c r="K1663" s="36" t="s">
        <v>465</v>
      </c>
      <c r="M1663" s="34" t="s">
        <v>465</v>
      </c>
      <c r="O1663" s="34" t="s">
        <v>2995</v>
      </c>
    </row>
    <row r="1664" spans="1:15" ht="15" hidden="1" customHeight="1">
      <c r="A1664" s="34" t="s">
        <v>57</v>
      </c>
      <c r="B1664" s="34" t="s">
        <v>5511</v>
      </c>
      <c r="C1664" s="34" t="s">
        <v>477</v>
      </c>
      <c r="D1664" s="35">
        <v>5</v>
      </c>
      <c r="E1664" s="35">
        <v>5.2</v>
      </c>
      <c r="F1664" s="35">
        <v>5.6</v>
      </c>
      <c r="G1664" s="35">
        <v>5.8</v>
      </c>
      <c r="H1664" s="35">
        <v>6.3</v>
      </c>
    </row>
    <row r="1665" spans="1:15" ht="15" hidden="1" customHeight="1">
      <c r="A1665" s="34" t="s">
        <v>57</v>
      </c>
      <c r="B1665" s="34" t="s">
        <v>5512</v>
      </c>
      <c r="C1665" s="34" t="s">
        <v>477</v>
      </c>
      <c r="D1665" s="35">
        <v>1.6</v>
      </c>
      <c r="E1665" s="35">
        <v>1.5</v>
      </c>
      <c r="F1665" s="35">
        <v>1.5</v>
      </c>
      <c r="G1665" s="35">
        <v>1.6</v>
      </c>
      <c r="H1665" s="35">
        <v>1.5</v>
      </c>
    </row>
    <row r="1666" spans="1:15" ht="15" hidden="1" customHeight="1">
      <c r="A1666" s="34" t="s">
        <v>57</v>
      </c>
      <c r="B1666" s="34" t="s">
        <v>5513</v>
      </c>
      <c r="C1666" s="34" t="s">
        <v>477</v>
      </c>
      <c r="D1666" s="35">
        <v>1</v>
      </c>
      <c r="E1666" s="35">
        <v>0.9</v>
      </c>
      <c r="F1666" s="35">
        <v>0.9</v>
      </c>
      <c r="G1666" s="35">
        <v>0.9</v>
      </c>
      <c r="H1666" s="35">
        <v>1</v>
      </c>
      <c r="O1666" s="34" t="s">
        <v>5514</v>
      </c>
    </row>
    <row r="1667" spans="1:15" ht="15" hidden="1" customHeight="1">
      <c r="A1667" s="34" t="s">
        <v>57</v>
      </c>
      <c r="B1667" s="34" t="s">
        <v>5515</v>
      </c>
      <c r="C1667" s="34" t="s">
        <v>477</v>
      </c>
      <c r="D1667" s="35">
        <v>1.5</v>
      </c>
      <c r="E1667" s="35">
        <v>2</v>
      </c>
      <c r="F1667" s="35">
        <v>2.2000000000000002</v>
      </c>
      <c r="G1667" s="35">
        <v>1.9</v>
      </c>
      <c r="H1667" s="35">
        <v>1.5</v>
      </c>
      <c r="J1667" s="35" t="s">
        <v>3281</v>
      </c>
      <c r="L1667" s="34" t="s">
        <v>5516</v>
      </c>
    </row>
    <row r="1668" spans="1:15" ht="15" hidden="1" customHeight="1">
      <c r="A1668" s="34" t="s">
        <v>57</v>
      </c>
      <c r="B1668" s="34" t="s">
        <v>5517</v>
      </c>
      <c r="C1668" s="34" t="s">
        <v>569</v>
      </c>
      <c r="D1668" s="35">
        <v>6.1</v>
      </c>
      <c r="E1668" s="35">
        <v>6.4</v>
      </c>
      <c r="F1668" s="35">
        <v>7.3</v>
      </c>
      <c r="G1668" s="35">
        <v>7</v>
      </c>
      <c r="H1668" s="35">
        <v>7.4</v>
      </c>
      <c r="I1668" s="35" t="s">
        <v>465</v>
      </c>
      <c r="K1668" s="36" t="s">
        <v>5518</v>
      </c>
      <c r="M1668" s="34" t="s">
        <v>465</v>
      </c>
    </row>
    <row r="1669" spans="1:15" ht="15" hidden="1" customHeight="1">
      <c r="A1669" s="34" t="s">
        <v>57</v>
      </c>
      <c r="B1669" s="34" t="s">
        <v>5519</v>
      </c>
      <c r="C1669" s="34" t="s">
        <v>477</v>
      </c>
      <c r="D1669" s="35">
        <v>1.7</v>
      </c>
      <c r="E1669" s="35">
        <v>1.8</v>
      </c>
      <c r="F1669" s="35">
        <v>2</v>
      </c>
      <c r="G1669" s="35">
        <v>2</v>
      </c>
      <c r="H1669" s="35">
        <v>2</v>
      </c>
      <c r="M1669" s="34" t="s">
        <v>465</v>
      </c>
    </row>
    <row r="1670" spans="1:15" ht="15" hidden="1" customHeight="1">
      <c r="A1670" s="34" t="s">
        <v>57</v>
      </c>
      <c r="B1670" s="34" t="s">
        <v>5520</v>
      </c>
      <c r="C1670" s="34" t="s">
        <v>477</v>
      </c>
      <c r="D1670" s="35">
        <v>2.2000000000000002</v>
      </c>
      <c r="E1670" s="35">
        <v>2.2999999999999998</v>
      </c>
      <c r="F1670" s="35">
        <v>2.6</v>
      </c>
      <c r="G1670" s="35">
        <v>2.8</v>
      </c>
      <c r="H1670" s="35">
        <v>3.1</v>
      </c>
      <c r="M1670" s="34" t="s">
        <v>465</v>
      </c>
    </row>
    <row r="1671" spans="1:15" ht="15" hidden="1" customHeight="1">
      <c r="A1671" s="34" t="s">
        <v>57</v>
      </c>
      <c r="B1671" s="34" t="s">
        <v>5521</v>
      </c>
      <c r="C1671" s="34" t="s">
        <v>477</v>
      </c>
      <c r="D1671" s="35">
        <v>1.7</v>
      </c>
      <c r="E1671" s="35">
        <v>1.7</v>
      </c>
      <c r="F1671" s="35">
        <v>1.8</v>
      </c>
      <c r="G1671" s="35">
        <v>1.9</v>
      </c>
      <c r="H1671" s="35">
        <v>1.9</v>
      </c>
      <c r="K1671" s="36" t="s">
        <v>465</v>
      </c>
      <c r="M1671" s="34" t="s">
        <v>465</v>
      </c>
      <c r="N1671" s="34" t="s">
        <v>465</v>
      </c>
    </row>
    <row r="1672" spans="1:15" ht="15" hidden="1" customHeight="1">
      <c r="A1672" s="34" t="s">
        <v>57</v>
      </c>
      <c r="B1672" s="34" t="s">
        <v>5522</v>
      </c>
      <c r="C1672" s="34" t="s">
        <v>435</v>
      </c>
      <c r="D1672" s="35">
        <v>2.5</v>
      </c>
      <c r="E1672" s="35">
        <v>2.5</v>
      </c>
      <c r="F1672" s="35">
        <v>2.5</v>
      </c>
      <c r="G1672" s="35">
        <v>2.5</v>
      </c>
      <c r="H1672" s="35">
        <v>2.5</v>
      </c>
      <c r="I1672" s="35" t="s">
        <v>465</v>
      </c>
      <c r="K1672" s="36" t="s">
        <v>465</v>
      </c>
      <c r="M1672" s="34" t="s">
        <v>465</v>
      </c>
    </row>
    <row r="1673" spans="1:15" ht="15" hidden="1" customHeight="1">
      <c r="A1673" s="34" t="s">
        <v>57</v>
      </c>
      <c r="B1673" s="34" t="s">
        <v>5523</v>
      </c>
      <c r="C1673" s="34" t="s">
        <v>546</v>
      </c>
      <c r="D1673" s="35">
        <v>20</v>
      </c>
      <c r="E1673" s="35">
        <v>20</v>
      </c>
      <c r="F1673" s="35">
        <v>20.399999999999999</v>
      </c>
      <c r="G1673" s="35">
        <v>20.100000000000001</v>
      </c>
      <c r="H1673" s="35">
        <v>20.3</v>
      </c>
      <c r="I1673" s="35" t="s">
        <v>465</v>
      </c>
      <c r="J1673" s="35" t="s">
        <v>3160</v>
      </c>
      <c r="K1673" s="36" t="s">
        <v>465</v>
      </c>
      <c r="M1673" s="34" t="s">
        <v>465</v>
      </c>
      <c r="N1673" s="34" t="s">
        <v>465</v>
      </c>
      <c r="O1673" s="34" t="s">
        <v>2995</v>
      </c>
    </row>
    <row r="1674" spans="1:15" ht="15" hidden="1" customHeight="1">
      <c r="A1674" s="34" t="s">
        <v>57</v>
      </c>
      <c r="B1674" s="34" t="s">
        <v>5524</v>
      </c>
      <c r="C1674" s="34" t="s">
        <v>393</v>
      </c>
      <c r="D1674" s="35">
        <v>1</v>
      </c>
      <c r="E1674" s="35">
        <v>1.2</v>
      </c>
      <c r="F1674" s="35">
        <v>1.3</v>
      </c>
      <c r="G1674" s="35">
        <v>1.3</v>
      </c>
      <c r="H1674" s="35">
        <v>1.5</v>
      </c>
      <c r="L1674" s="34" t="s">
        <v>5525</v>
      </c>
    </row>
    <row r="1675" spans="1:15" ht="15" hidden="1" customHeight="1">
      <c r="A1675" s="34" t="s">
        <v>57</v>
      </c>
      <c r="B1675" s="34" t="s">
        <v>5526</v>
      </c>
      <c r="C1675" s="34" t="s">
        <v>435</v>
      </c>
      <c r="D1675" s="35">
        <v>14</v>
      </c>
      <c r="E1675" s="35">
        <v>14.4</v>
      </c>
      <c r="F1675" s="35">
        <v>15.1</v>
      </c>
      <c r="G1675" s="35">
        <v>15.5</v>
      </c>
      <c r="H1675" s="35">
        <v>16</v>
      </c>
      <c r="I1675" s="35" t="s">
        <v>465</v>
      </c>
      <c r="K1675" s="36" t="s">
        <v>465</v>
      </c>
      <c r="M1675" s="34" t="s">
        <v>465</v>
      </c>
    </row>
    <row r="1676" spans="1:15" ht="15" hidden="1" customHeight="1">
      <c r="A1676" s="34" t="s">
        <v>57</v>
      </c>
      <c r="B1676" s="34" t="s">
        <v>5527</v>
      </c>
      <c r="C1676" s="34" t="s">
        <v>477</v>
      </c>
      <c r="D1676" s="35">
        <v>1.7</v>
      </c>
      <c r="E1676" s="35">
        <v>1.6</v>
      </c>
      <c r="F1676" s="35">
        <v>1.8</v>
      </c>
      <c r="G1676" s="35">
        <v>1.8</v>
      </c>
      <c r="H1676" s="35">
        <v>1.7</v>
      </c>
      <c r="M1676" s="34" t="s">
        <v>465</v>
      </c>
    </row>
    <row r="1677" spans="1:15" ht="15" hidden="1" customHeight="1">
      <c r="A1677" s="34" t="s">
        <v>57</v>
      </c>
      <c r="B1677" s="34" t="s">
        <v>5528</v>
      </c>
      <c r="C1677" s="34" t="s">
        <v>477</v>
      </c>
      <c r="D1677" s="35">
        <v>1.5</v>
      </c>
      <c r="E1677" s="35">
        <v>1.6</v>
      </c>
      <c r="F1677" s="35">
        <v>1.7</v>
      </c>
      <c r="G1677" s="35">
        <v>1.7</v>
      </c>
      <c r="H1677" s="35">
        <v>1.9</v>
      </c>
      <c r="M1677" s="34" t="s">
        <v>465</v>
      </c>
    </row>
    <row r="1678" spans="1:15" ht="15" hidden="1" customHeight="1">
      <c r="A1678" s="34" t="s">
        <v>57</v>
      </c>
      <c r="B1678" s="34" t="s">
        <v>5529</v>
      </c>
      <c r="C1678" s="34" t="s">
        <v>629</v>
      </c>
      <c r="D1678" s="35">
        <v>3.5</v>
      </c>
      <c r="E1678" s="35">
        <v>3.5</v>
      </c>
      <c r="F1678" s="35">
        <v>3.6</v>
      </c>
      <c r="G1678" s="35" t="s">
        <v>2997</v>
      </c>
      <c r="H1678" s="35" t="s">
        <v>2997</v>
      </c>
      <c r="J1678" s="35" t="s">
        <v>5530</v>
      </c>
      <c r="L1678" s="34" t="s">
        <v>5531</v>
      </c>
    </row>
    <row r="1679" spans="1:15" ht="15" hidden="1" customHeight="1">
      <c r="A1679" s="34" t="s">
        <v>57</v>
      </c>
      <c r="B1679" s="34" t="s">
        <v>5532</v>
      </c>
      <c r="C1679" s="34" t="s">
        <v>989</v>
      </c>
      <c r="D1679" s="35">
        <v>1.1000000000000001</v>
      </c>
      <c r="E1679" s="35">
        <v>1.4</v>
      </c>
      <c r="F1679" s="35">
        <v>1.4</v>
      </c>
      <c r="G1679" s="35">
        <v>1.5</v>
      </c>
      <c r="H1679" s="35">
        <v>1.7</v>
      </c>
      <c r="J1679" s="35" t="s">
        <v>3081</v>
      </c>
      <c r="K1679" s="54" t="s">
        <v>533</v>
      </c>
      <c r="N1679" s="34" t="s">
        <v>533</v>
      </c>
      <c r="O1679" s="34" t="s">
        <v>5533</v>
      </c>
    </row>
    <row r="1680" spans="1:15" ht="15" hidden="1" customHeight="1">
      <c r="A1680" s="34" t="s">
        <v>57</v>
      </c>
      <c r="B1680" s="34" t="s">
        <v>5534</v>
      </c>
      <c r="C1680" s="34" t="s">
        <v>477</v>
      </c>
      <c r="D1680" s="35">
        <v>1.2</v>
      </c>
      <c r="E1680" s="35">
        <v>1.3</v>
      </c>
      <c r="F1680" s="35">
        <v>1.3</v>
      </c>
      <c r="G1680" s="35">
        <v>1.4</v>
      </c>
      <c r="H1680" s="35">
        <v>1.5</v>
      </c>
    </row>
    <row r="1681" spans="1:15" ht="15" hidden="1" customHeight="1">
      <c r="A1681" s="34" t="s">
        <v>57</v>
      </c>
      <c r="B1681" s="34" t="s">
        <v>5535</v>
      </c>
      <c r="C1681" s="34" t="s">
        <v>403</v>
      </c>
      <c r="D1681" s="35">
        <v>1</v>
      </c>
      <c r="E1681" s="35">
        <v>1</v>
      </c>
      <c r="F1681" s="35">
        <v>1.7</v>
      </c>
      <c r="G1681" s="35">
        <v>1.1000000000000001</v>
      </c>
      <c r="H1681" s="35" t="s">
        <v>2989</v>
      </c>
      <c r="O1681" s="34" t="s">
        <v>2995</v>
      </c>
    </row>
    <row r="1682" spans="1:15" ht="15" hidden="1" customHeight="1">
      <c r="A1682" s="34" t="s">
        <v>57</v>
      </c>
      <c r="B1682" s="34" t="s">
        <v>5536</v>
      </c>
      <c r="C1682" s="34" t="s">
        <v>403</v>
      </c>
      <c r="D1682" s="35">
        <v>1</v>
      </c>
      <c r="E1682" s="35">
        <v>1.1000000000000001</v>
      </c>
      <c r="F1682" s="35">
        <v>1.2</v>
      </c>
      <c r="G1682" s="35">
        <v>1.3</v>
      </c>
      <c r="H1682" s="35">
        <v>1.3</v>
      </c>
      <c r="M1682" s="34" t="s">
        <v>465</v>
      </c>
      <c r="O1682" s="34" t="s">
        <v>2995</v>
      </c>
    </row>
    <row r="1683" spans="1:15" ht="15" hidden="1" customHeight="1">
      <c r="A1683" s="34" t="s">
        <v>57</v>
      </c>
      <c r="B1683" s="34" t="s">
        <v>5537</v>
      </c>
      <c r="C1683" s="34" t="s">
        <v>646</v>
      </c>
      <c r="D1683" s="35">
        <v>2.7</v>
      </c>
      <c r="E1683" s="35">
        <v>2.7</v>
      </c>
      <c r="F1683" s="35">
        <v>2.8</v>
      </c>
      <c r="G1683" s="35">
        <v>3</v>
      </c>
      <c r="H1683" s="35" t="s">
        <v>2989</v>
      </c>
    </row>
    <row r="1684" spans="1:15" ht="15" hidden="1" customHeight="1">
      <c r="A1684" s="34" t="s">
        <v>57</v>
      </c>
      <c r="B1684" s="34" t="s">
        <v>5538</v>
      </c>
      <c r="C1684" s="34" t="s">
        <v>403</v>
      </c>
      <c r="D1684" s="35">
        <v>1.9</v>
      </c>
      <c r="E1684" s="35">
        <v>1.7</v>
      </c>
      <c r="F1684" s="35" t="s">
        <v>2997</v>
      </c>
      <c r="G1684" s="35" t="s">
        <v>2997</v>
      </c>
      <c r="H1684" s="35" t="s">
        <v>2989</v>
      </c>
      <c r="O1684" s="34" t="s">
        <v>5539</v>
      </c>
    </row>
    <row r="1685" spans="1:15" ht="15" hidden="1" customHeight="1">
      <c r="A1685" s="34" t="s">
        <v>57</v>
      </c>
      <c r="B1685" s="34" t="s">
        <v>5540</v>
      </c>
      <c r="C1685" s="34" t="s">
        <v>806</v>
      </c>
      <c r="D1685" s="35">
        <v>1.9</v>
      </c>
      <c r="E1685" s="35">
        <v>2</v>
      </c>
      <c r="F1685" s="35">
        <v>2.2999999999999998</v>
      </c>
      <c r="G1685" s="35">
        <v>2.4</v>
      </c>
      <c r="H1685" s="35">
        <v>2.5</v>
      </c>
      <c r="I1685" s="35" t="s">
        <v>465</v>
      </c>
      <c r="K1685" s="36" t="s">
        <v>465</v>
      </c>
      <c r="O1685" s="34" t="s">
        <v>5541</v>
      </c>
    </row>
    <row r="1686" spans="1:15" ht="15" hidden="1" customHeight="1">
      <c r="A1686" s="34" t="s">
        <v>57</v>
      </c>
      <c r="B1686" s="34" t="s">
        <v>5542</v>
      </c>
      <c r="C1686" s="34" t="s">
        <v>806</v>
      </c>
      <c r="D1686" s="35" t="s">
        <v>107</v>
      </c>
      <c r="E1686" s="35">
        <v>1.1000000000000001</v>
      </c>
      <c r="F1686" s="35">
        <v>1</v>
      </c>
      <c r="G1686" s="35">
        <v>1</v>
      </c>
      <c r="H1686" s="35">
        <v>1.1000000000000001</v>
      </c>
      <c r="L1686" s="34" t="s">
        <v>3105</v>
      </c>
      <c r="O1686" s="34" t="s">
        <v>5543</v>
      </c>
    </row>
    <row r="1687" spans="1:15" ht="15" hidden="1" customHeight="1">
      <c r="A1687" s="34" t="s">
        <v>57</v>
      </c>
      <c r="B1687" s="34" t="s">
        <v>5544</v>
      </c>
      <c r="C1687" s="34" t="s">
        <v>569</v>
      </c>
      <c r="D1687" s="35">
        <v>3.4</v>
      </c>
      <c r="E1687" s="35">
        <v>3.2</v>
      </c>
      <c r="F1687" s="35">
        <v>3.3</v>
      </c>
      <c r="G1687" s="35">
        <v>3.3</v>
      </c>
      <c r="H1687" s="35">
        <v>3.3</v>
      </c>
      <c r="I1687" s="35" t="s">
        <v>3145</v>
      </c>
      <c r="K1687" s="36" t="s">
        <v>3145</v>
      </c>
      <c r="M1687" s="34" t="s">
        <v>5545</v>
      </c>
    </row>
    <row r="1688" spans="1:15" ht="15" hidden="1" customHeight="1">
      <c r="A1688" s="34" t="s">
        <v>57</v>
      </c>
      <c r="B1688" s="34" t="s">
        <v>5546</v>
      </c>
      <c r="C1688" s="34" t="s">
        <v>546</v>
      </c>
      <c r="D1688" s="35">
        <v>16.5</v>
      </c>
      <c r="E1688" s="35">
        <v>15.7</v>
      </c>
      <c r="F1688" s="35">
        <v>15.8</v>
      </c>
      <c r="G1688" s="35">
        <v>15.8</v>
      </c>
      <c r="H1688" s="35">
        <v>16.3</v>
      </c>
      <c r="I1688" s="35" t="s">
        <v>465</v>
      </c>
      <c r="K1688" s="36" t="s">
        <v>465</v>
      </c>
      <c r="M1688" s="34" t="s">
        <v>465</v>
      </c>
      <c r="O1688" s="34" t="s">
        <v>2995</v>
      </c>
    </row>
    <row r="1689" spans="1:15" ht="15" hidden="1" customHeight="1">
      <c r="A1689" s="34" t="s">
        <v>57</v>
      </c>
      <c r="B1689" s="34" t="s">
        <v>5547</v>
      </c>
      <c r="C1689" s="34" t="s">
        <v>477</v>
      </c>
      <c r="D1689" s="35">
        <v>1.8</v>
      </c>
      <c r="E1689" s="35">
        <v>2</v>
      </c>
      <c r="F1689" s="35">
        <v>2.1</v>
      </c>
      <c r="G1689" s="35">
        <v>2.2999999999999998</v>
      </c>
      <c r="H1689" s="35">
        <v>2.4</v>
      </c>
      <c r="M1689" s="34" t="s">
        <v>4373</v>
      </c>
    </row>
    <row r="1690" spans="1:15" ht="15" hidden="1" customHeight="1">
      <c r="A1690" s="34" t="s">
        <v>57</v>
      </c>
      <c r="B1690" s="34" t="s">
        <v>5548</v>
      </c>
      <c r="C1690" s="34" t="s">
        <v>468</v>
      </c>
      <c r="D1690" s="35">
        <v>1.3</v>
      </c>
      <c r="E1690" s="35">
        <v>1.4</v>
      </c>
      <c r="F1690" s="35">
        <v>1.6</v>
      </c>
      <c r="G1690" s="35">
        <v>1.6</v>
      </c>
      <c r="H1690" s="35">
        <v>1.4</v>
      </c>
      <c r="O1690" s="34" t="s">
        <v>2995</v>
      </c>
    </row>
    <row r="1691" spans="1:15" ht="15" hidden="1" customHeight="1">
      <c r="A1691" s="34" t="s">
        <v>57</v>
      </c>
      <c r="B1691" s="34" t="s">
        <v>5549</v>
      </c>
      <c r="C1691" s="34" t="s">
        <v>546</v>
      </c>
      <c r="D1691" s="35">
        <v>17.2</v>
      </c>
      <c r="E1691" s="35">
        <v>15.7</v>
      </c>
      <c r="F1691" s="35">
        <v>15.4</v>
      </c>
      <c r="G1691" s="35">
        <v>14.4</v>
      </c>
      <c r="H1691" s="35">
        <v>14.7</v>
      </c>
      <c r="I1691" s="35" t="s">
        <v>465</v>
      </c>
      <c r="K1691" s="36" t="s">
        <v>5550</v>
      </c>
      <c r="N1691" s="34" t="s">
        <v>465</v>
      </c>
      <c r="O1691" s="34" t="s">
        <v>2995</v>
      </c>
    </row>
    <row r="1692" spans="1:15" ht="15" hidden="1" customHeight="1">
      <c r="A1692" s="34" t="s">
        <v>57</v>
      </c>
      <c r="B1692" s="34" t="s">
        <v>5551</v>
      </c>
      <c r="C1692" s="34" t="s">
        <v>468</v>
      </c>
      <c r="D1692" s="35">
        <v>2.7</v>
      </c>
      <c r="E1692" s="35">
        <v>2.5</v>
      </c>
      <c r="F1692" s="35" t="s">
        <v>2997</v>
      </c>
      <c r="G1692" s="35" t="s">
        <v>2997</v>
      </c>
      <c r="H1692" s="35" t="s">
        <v>2997</v>
      </c>
      <c r="O1692" s="34" t="s">
        <v>5552</v>
      </c>
    </row>
    <row r="1693" spans="1:15" ht="15" hidden="1" customHeight="1">
      <c r="A1693" s="34" t="s">
        <v>57</v>
      </c>
      <c r="B1693" s="34" t="s">
        <v>5553</v>
      </c>
      <c r="C1693" s="34" t="s">
        <v>477</v>
      </c>
      <c r="D1693" s="35">
        <v>1.5</v>
      </c>
      <c r="E1693" s="35">
        <v>1.6</v>
      </c>
      <c r="F1693" s="35">
        <v>2</v>
      </c>
      <c r="G1693" s="35">
        <v>2</v>
      </c>
      <c r="H1693" s="35">
        <v>2.4</v>
      </c>
      <c r="N1693" s="34" t="s">
        <v>1298</v>
      </c>
    </row>
    <row r="1694" spans="1:15" ht="15" hidden="1" customHeight="1">
      <c r="A1694" s="34" t="s">
        <v>57</v>
      </c>
      <c r="B1694" s="34" t="s">
        <v>5554</v>
      </c>
      <c r="C1694" s="34" t="s">
        <v>477</v>
      </c>
      <c r="D1694" s="35">
        <v>1.4</v>
      </c>
      <c r="E1694" s="35">
        <v>1.4</v>
      </c>
      <c r="F1694" s="35">
        <v>1.4</v>
      </c>
      <c r="G1694" s="35">
        <v>1.5</v>
      </c>
      <c r="H1694" s="35">
        <v>1.5</v>
      </c>
      <c r="M1694" s="34" t="s">
        <v>465</v>
      </c>
    </row>
    <row r="1695" spans="1:15" ht="15" hidden="1" customHeight="1">
      <c r="A1695" s="34" t="s">
        <v>57</v>
      </c>
      <c r="B1695" s="34" t="s">
        <v>5555</v>
      </c>
      <c r="C1695" s="34" t="s">
        <v>403</v>
      </c>
      <c r="D1695" s="35">
        <v>1</v>
      </c>
      <c r="E1695" s="35">
        <v>1</v>
      </c>
      <c r="F1695" s="35">
        <v>1</v>
      </c>
      <c r="G1695" s="35">
        <v>1.1000000000000001</v>
      </c>
      <c r="H1695" s="35">
        <v>1.1000000000000001</v>
      </c>
      <c r="O1695" s="34" t="s">
        <v>2995</v>
      </c>
    </row>
    <row r="1696" spans="1:15" ht="15" hidden="1" customHeight="1">
      <c r="A1696" s="34" t="s">
        <v>57</v>
      </c>
      <c r="B1696" s="34" t="s">
        <v>5556</v>
      </c>
      <c r="C1696" s="34" t="s">
        <v>2325</v>
      </c>
      <c r="D1696" s="35">
        <v>23.4</v>
      </c>
      <c r="E1696" s="35">
        <v>23.4</v>
      </c>
      <c r="F1696" s="35">
        <v>23.7</v>
      </c>
      <c r="G1696" s="35">
        <v>23.7</v>
      </c>
      <c r="H1696" s="35">
        <v>24</v>
      </c>
      <c r="I1696" s="35" t="s">
        <v>465</v>
      </c>
      <c r="K1696" s="36" t="s">
        <v>5209</v>
      </c>
      <c r="M1696" s="34" t="s">
        <v>5209</v>
      </c>
      <c r="N1696" s="34" t="s">
        <v>465</v>
      </c>
    </row>
    <row r="1697" spans="1:15" ht="15" hidden="1" customHeight="1">
      <c r="A1697" s="34" t="s">
        <v>57</v>
      </c>
      <c r="B1697" s="34" t="s">
        <v>5557</v>
      </c>
      <c r="C1697" s="34" t="s">
        <v>477</v>
      </c>
      <c r="D1697" s="35" t="s">
        <v>107</v>
      </c>
      <c r="E1697" s="35">
        <v>1</v>
      </c>
      <c r="F1697" s="35">
        <v>1</v>
      </c>
      <c r="G1697" s="35">
        <v>1</v>
      </c>
      <c r="H1697" s="35">
        <v>1</v>
      </c>
    </row>
    <row r="1698" spans="1:15" ht="15" hidden="1" customHeight="1">
      <c r="A1698" s="34" t="s">
        <v>57</v>
      </c>
      <c r="B1698" s="34" t="s">
        <v>5558</v>
      </c>
      <c r="C1698" s="34" t="s">
        <v>477</v>
      </c>
      <c r="D1698" s="35" t="s">
        <v>107</v>
      </c>
      <c r="E1698" s="35">
        <v>1</v>
      </c>
      <c r="F1698" s="35">
        <v>1.2</v>
      </c>
      <c r="G1698" s="35">
        <v>1.2</v>
      </c>
      <c r="H1698" s="35">
        <v>1</v>
      </c>
    </row>
    <row r="1699" spans="1:15" ht="15" hidden="1" customHeight="1">
      <c r="A1699" s="34" t="s">
        <v>57</v>
      </c>
      <c r="B1699" s="34" t="s">
        <v>5559</v>
      </c>
      <c r="C1699" s="34" t="s">
        <v>477</v>
      </c>
      <c r="D1699" s="35" t="s">
        <v>107</v>
      </c>
      <c r="E1699" s="35">
        <v>1</v>
      </c>
      <c r="F1699" s="35">
        <v>0.9</v>
      </c>
      <c r="G1699" s="35">
        <v>0.9</v>
      </c>
      <c r="H1699" s="35">
        <v>1.1000000000000001</v>
      </c>
    </row>
    <row r="1700" spans="1:15" ht="15" hidden="1" customHeight="1">
      <c r="A1700" s="34" t="s">
        <v>57</v>
      </c>
      <c r="B1700" s="34" t="s">
        <v>5560</v>
      </c>
      <c r="C1700" s="34" t="s">
        <v>477</v>
      </c>
      <c r="D1700" s="35" t="s">
        <v>107</v>
      </c>
      <c r="E1700" s="35">
        <v>1</v>
      </c>
      <c r="F1700" s="35">
        <v>1.1000000000000001</v>
      </c>
      <c r="G1700" s="35">
        <v>1</v>
      </c>
      <c r="H1700" s="35">
        <v>1.1000000000000001</v>
      </c>
    </row>
    <row r="1701" spans="1:15" ht="15" hidden="1" customHeight="1">
      <c r="A1701" s="34" t="s">
        <v>57</v>
      </c>
      <c r="B1701" s="34" t="s">
        <v>5561</v>
      </c>
      <c r="C1701" s="34" t="s">
        <v>435</v>
      </c>
      <c r="D1701" s="35" t="s">
        <v>107</v>
      </c>
      <c r="E1701" s="35" t="s">
        <v>107</v>
      </c>
      <c r="F1701" s="35">
        <v>1</v>
      </c>
      <c r="G1701" s="35" t="s">
        <v>2997</v>
      </c>
      <c r="H1701" s="35" t="s">
        <v>2997</v>
      </c>
      <c r="L1701" s="36" t="s">
        <v>5562</v>
      </c>
      <c r="O1701" s="34" t="s">
        <v>5563</v>
      </c>
    </row>
    <row r="1702" spans="1:15" ht="15" hidden="1" customHeight="1">
      <c r="A1702" s="34" t="s">
        <v>57</v>
      </c>
      <c r="B1702" s="34" t="s">
        <v>5564</v>
      </c>
      <c r="C1702" s="34" t="s">
        <v>477</v>
      </c>
      <c r="D1702" s="35" t="s">
        <v>107</v>
      </c>
      <c r="E1702" s="35" t="s">
        <v>107</v>
      </c>
      <c r="F1702" s="35">
        <v>1.4</v>
      </c>
      <c r="G1702" s="35">
        <v>1.2</v>
      </c>
      <c r="H1702" s="35">
        <v>1.6</v>
      </c>
      <c r="K1702" s="36" t="s">
        <v>465</v>
      </c>
      <c r="M1702" s="34" t="s">
        <v>465</v>
      </c>
    </row>
    <row r="1703" spans="1:15" ht="15" hidden="1" customHeight="1">
      <c r="A1703" s="34" t="s">
        <v>57</v>
      </c>
      <c r="B1703" s="34" t="s">
        <v>5565</v>
      </c>
      <c r="C1703" s="34" t="s">
        <v>477</v>
      </c>
      <c r="D1703" s="35" t="s">
        <v>107</v>
      </c>
      <c r="E1703" s="35" t="s">
        <v>107</v>
      </c>
      <c r="F1703" s="35">
        <v>1</v>
      </c>
      <c r="G1703" s="35">
        <v>1.2</v>
      </c>
      <c r="H1703" s="35">
        <v>1.3</v>
      </c>
      <c r="I1703" s="35" t="s">
        <v>465</v>
      </c>
      <c r="M1703" s="34" t="s">
        <v>465</v>
      </c>
    </row>
    <row r="1704" spans="1:15" ht="15" hidden="1" customHeight="1">
      <c r="A1704" s="34" t="s">
        <v>57</v>
      </c>
      <c r="B1704" s="34" t="s">
        <v>5566</v>
      </c>
      <c r="C1704" s="34" t="s">
        <v>477</v>
      </c>
      <c r="D1704" s="35" t="s">
        <v>107</v>
      </c>
      <c r="E1704" s="35" t="s">
        <v>107</v>
      </c>
      <c r="F1704" s="35">
        <v>1.4</v>
      </c>
      <c r="G1704" s="35">
        <v>1.1000000000000001</v>
      </c>
      <c r="H1704" s="35">
        <v>1.3</v>
      </c>
      <c r="O1704" s="34" t="s">
        <v>5567</v>
      </c>
    </row>
    <row r="1705" spans="1:15" ht="15" hidden="1" customHeight="1">
      <c r="A1705" s="34" t="s">
        <v>57</v>
      </c>
      <c r="B1705" s="34" t="s">
        <v>5568</v>
      </c>
      <c r="C1705" s="34" t="s">
        <v>403</v>
      </c>
      <c r="D1705" s="35" t="s">
        <v>107</v>
      </c>
      <c r="E1705" s="35" t="s">
        <v>107</v>
      </c>
      <c r="F1705" s="35">
        <v>1</v>
      </c>
      <c r="G1705" s="35">
        <v>1.1000000000000001</v>
      </c>
      <c r="H1705" s="35">
        <v>1.1000000000000001</v>
      </c>
    </row>
    <row r="1706" spans="1:15" ht="15" hidden="1" customHeight="1">
      <c r="A1706" s="34" t="s">
        <v>57</v>
      </c>
      <c r="B1706" s="34" t="s">
        <v>5569</v>
      </c>
      <c r="C1706" s="34" t="s">
        <v>435</v>
      </c>
      <c r="D1706" s="35" t="s">
        <v>107</v>
      </c>
      <c r="E1706" s="35" t="s">
        <v>107</v>
      </c>
      <c r="F1706" s="35">
        <v>1</v>
      </c>
      <c r="G1706" s="35">
        <v>1</v>
      </c>
      <c r="H1706" s="35">
        <v>0.9</v>
      </c>
      <c r="I1706" s="35" t="s">
        <v>465</v>
      </c>
      <c r="K1706" s="36" t="s">
        <v>5502</v>
      </c>
      <c r="L1706" s="34" t="s">
        <v>3034</v>
      </c>
      <c r="M1706" s="34" t="s">
        <v>686</v>
      </c>
      <c r="O1706" s="34" t="s">
        <v>5570</v>
      </c>
    </row>
    <row r="1707" spans="1:15" ht="15" hidden="1" customHeight="1">
      <c r="A1707" s="34" t="s">
        <v>57</v>
      </c>
      <c r="B1707" s="34" t="s">
        <v>5571</v>
      </c>
      <c r="C1707" s="34" t="s">
        <v>477</v>
      </c>
      <c r="D1707" s="35" t="s">
        <v>107</v>
      </c>
      <c r="E1707" s="35" t="s">
        <v>107</v>
      </c>
      <c r="F1707" s="35">
        <v>1.2</v>
      </c>
      <c r="G1707" s="35">
        <v>1.3</v>
      </c>
      <c r="H1707" s="35">
        <v>1.1000000000000001</v>
      </c>
      <c r="O1707" s="34" t="s">
        <v>5572</v>
      </c>
    </row>
    <row r="1708" spans="1:15" ht="15" hidden="1" customHeight="1">
      <c r="A1708" s="34" t="s">
        <v>57</v>
      </c>
      <c r="B1708" s="34" t="s">
        <v>5573</v>
      </c>
      <c r="C1708" s="34" t="s">
        <v>403</v>
      </c>
      <c r="D1708" s="35" t="s">
        <v>107</v>
      </c>
      <c r="E1708" s="35" t="s">
        <v>107</v>
      </c>
      <c r="F1708" s="35" t="s">
        <v>107</v>
      </c>
      <c r="G1708" s="35">
        <v>1</v>
      </c>
      <c r="H1708" s="35">
        <v>0.9</v>
      </c>
      <c r="I1708" s="35" t="s">
        <v>663</v>
      </c>
      <c r="K1708" s="36" t="s">
        <v>663</v>
      </c>
    </row>
    <row r="1709" spans="1:15" ht="15" hidden="1" customHeight="1">
      <c r="A1709" s="34" t="s">
        <v>57</v>
      </c>
      <c r="B1709" s="34" t="s">
        <v>5574</v>
      </c>
      <c r="C1709" s="34" t="s">
        <v>403</v>
      </c>
      <c r="D1709" s="35" t="s">
        <v>107</v>
      </c>
      <c r="E1709" s="35" t="s">
        <v>107</v>
      </c>
      <c r="F1709" s="35" t="s">
        <v>107</v>
      </c>
      <c r="G1709" s="35">
        <v>1</v>
      </c>
      <c r="H1709" s="35">
        <v>1.1000000000000001</v>
      </c>
    </row>
    <row r="1710" spans="1:15" ht="15" hidden="1" customHeight="1">
      <c r="A1710" s="34" t="s">
        <v>57</v>
      </c>
      <c r="B1710" s="34" t="s">
        <v>5575</v>
      </c>
      <c r="C1710" s="34" t="s">
        <v>403</v>
      </c>
      <c r="D1710" s="35" t="s">
        <v>107</v>
      </c>
      <c r="E1710" s="35" t="s">
        <v>107</v>
      </c>
      <c r="F1710" s="35" t="s">
        <v>107</v>
      </c>
      <c r="G1710" s="35">
        <v>1</v>
      </c>
      <c r="H1710" s="35">
        <v>1.1000000000000001</v>
      </c>
    </row>
    <row r="1711" spans="1:15" ht="15" hidden="1" customHeight="1">
      <c r="A1711" s="34" t="s">
        <v>57</v>
      </c>
      <c r="B1711" s="34" t="s">
        <v>5576</v>
      </c>
      <c r="C1711" s="34" t="s">
        <v>403</v>
      </c>
      <c r="D1711" s="35" t="s">
        <v>107</v>
      </c>
      <c r="E1711" s="35" t="s">
        <v>107</v>
      </c>
      <c r="F1711" s="35" t="s">
        <v>107</v>
      </c>
      <c r="G1711" s="35" t="s">
        <v>107</v>
      </c>
      <c r="H1711" s="35">
        <v>1</v>
      </c>
    </row>
    <row r="1712" spans="1:15" ht="15" hidden="1" customHeight="1">
      <c r="A1712" s="34" t="s">
        <v>72</v>
      </c>
      <c r="B1712" s="34" t="s">
        <v>5577</v>
      </c>
      <c r="C1712" s="34" t="s">
        <v>746</v>
      </c>
      <c r="D1712" s="35">
        <v>1.5</v>
      </c>
      <c r="E1712" s="35">
        <v>1.9</v>
      </c>
      <c r="F1712" s="35">
        <v>2.2000000000000002</v>
      </c>
      <c r="G1712" s="35">
        <v>2.4</v>
      </c>
      <c r="H1712" s="35">
        <v>2.4</v>
      </c>
    </row>
    <row r="1713" spans="1:15" ht="15" hidden="1" customHeight="1">
      <c r="A1713" s="34" t="s">
        <v>72</v>
      </c>
      <c r="B1713" s="34" t="s">
        <v>5578</v>
      </c>
      <c r="C1713" s="34" t="s">
        <v>389</v>
      </c>
      <c r="D1713" s="35">
        <v>2.4</v>
      </c>
      <c r="E1713" s="35">
        <v>4</v>
      </c>
      <c r="F1713" s="35">
        <v>4.2</v>
      </c>
      <c r="G1713" s="35">
        <v>4.3</v>
      </c>
      <c r="H1713" s="35">
        <v>4.3</v>
      </c>
      <c r="M1713" s="34" t="s">
        <v>1722</v>
      </c>
      <c r="O1713" s="34" t="s">
        <v>2995</v>
      </c>
    </row>
    <row r="1714" spans="1:15" ht="15" hidden="1" customHeight="1">
      <c r="A1714" s="34" t="s">
        <v>72</v>
      </c>
      <c r="B1714" s="34" t="s">
        <v>5579</v>
      </c>
      <c r="C1714" s="34" t="s">
        <v>484</v>
      </c>
      <c r="D1714" s="35">
        <v>17</v>
      </c>
      <c r="E1714" s="35">
        <v>17.7</v>
      </c>
      <c r="F1714" s="35">
        <v>18.3</v>
      </c>
      <c r="G1714" s="35">
        <v>18.899999999999999</v>
      </c>
      <c r="H1714" s="35">
        <v>19</v>
      </c>
      <c r="I1714" s="35" t="s">
        <v>5580</v>
      </c>
      <c r="K1714" s="36" t="s">
        <v>465</v>
      </c>
      <c r="M1714" s="34" t="s">
        <v>5581</v>
      </c>
      <c r="N1714" s="34" t="s">
        <v>5581</v>
      </c>
      <c r="O1714" s="34" t="s">
        <v>2995</v>
      </c>
    </row>
    <row r="1715" spans="1:15" ht="15" hidden="1" customHeight="1">
      <c r="A1715" s="34" t="s">
        <v>72</v>
      </c>
      <c r="B1715" s="34" t="s">
        <v>5582</v>
      </c>
      <c r="C1715" s="34" t="s">
        <v>546</v>
      </c>
      <c r="D1715" s="35">
        <v>17.2</v>
      </c>
      <c r="E1715" s="35">
        <v>18</v>
      </c>
      <c r="F1715" s="35">
        <v>16.8</v>
      </c>
      <c r="G1715" s="35">
        <v>17.5</v>
      </c>
      <c r="H1715" s="35">
        <v>18.100000000000001</v>
      </c>
      <c r="I1715" s="35" t="s">
        <v>469</v>
      </c>
      <c r="J1715" s="35" t="s">
        <v>5583</v>
      </c>
      <c r="K1715" s="36" t="s">
        <v>1722</v>
      </c>
      <c r="M1715" s="34" t="s">
        <v>5584</v>
      </c>
      <c r="N1715" s="34" t="s">
        <v>3025</v>
      </c>
      <c r="O1715" s="34" t="s">
        <v>2995</v>
      </c>
    </row>
    <row r="1716" spans="1:15" ht="15" hidden="1" customHeight="1">
      <c r="A1716" s="34" t="s">
        <v>72</v>
      </c>
      <c r="B1716" s="34" t="s">
        <v>5585</v>
      </c>
      <c r="C1716" s="34" t="s">
        <v>536</v>
      </c>
      <c r="D1716" s="35">
        <v>1.5</v>
      </c>
      <c r="E1716" s="35">
        <v>2.2999999999999998</v>
      </c>
      <c r="F1716" s="35">
        <v>2.7</v>
      </c>
      <c r="G1716" s="35">
        <v>2.9</v>
      </c>
      <c r="H1716" s="35">
        <v>3.1</v>
      </c>
      <c r="K1716" s="36" t="s">
        <v>465</v>
      </c>
      <c r="M1716" s="34" t="s">
        <v>1722</v>
      </c>
      <c r="N1716" s="34" t="s">
        <v>2981</v>
      </c>
    </row>
    <row r="1717" spans="1:15" ht="15" hidden="1" customHeight="1">
      <c r="A1717" s="34" t="s">
        <v>72</v>
      </c>
      <c r="B1717" s="34" t="s">
        <v>5586</v>
      </c>
      <c r="C1717" s="34" t="s">
        <v>536</v>
      </c>
      <c r="D1717" s="35" t="s">
        <v>107</v>
      </c>
      <c r="E1717" s="35">
        <v>1.5</v>
      </c>
      <c r="F1717" s="35">
        <v>1.5</v>
      </c>
      <c r="G1717" s="35">
        <v>2.7</v>
      </c>
      <c r="H1717" s="35">
        <v>2</v>
      </c>
    </row>
    <row r="1718" spans="1:15" ht="15" hidden="1" customHeight="1">
      <c r="A1718" s="34" t="s">
        <v>72</v>
      </c>
      <c r="B1718" s="34" t="s">
        <v>5587</v>
      </c>
      <c r="C1718" s="34" t="s">
        <v>435</v>
      </c>
      <c r="D1718" s="35">
        <v>1.1000000000000001</v>
      </c>
      <c r="E1718" s="35">
        <v>1.7</v>
      </c>
      <c r="F1718" s="35">
        <v>1.6</v>
      </c>
      <c r="G1718" s="35">
        <v>1.6</v>
      </c>
      <c r="H1718" s="35">
        <v>1.6</v>
      </c>
      <c r="I1718" s="35" t="s">
        <v>424</v>
      </c>
      <c r="M1718" s="34" t="s">
        <v>424</v>
      </c>
    </row>
    <row r="1719" spans="1:15" ht="15" hidden="1" customHeight="1">
      <c r="A1719" s="34" t="s">
        <v>72</v>
      </c>
      <c r="B1719" s="34" t="s">
        <v>5588</v>
      </c>
      <c r="C1719" s="34" t="s">
        <v>419</v>
      </c>
      <c r="D1719" s="35">
        <v>1.8</v>
      </c>
      <c r="E1719" s="35">
        <v>2.2999999999999998</v>
      </c>
      <c r="F1719" s="35">
        <v>2.6</v>
      </c>
      <c r="G1719" s="35">
        <v>2.8</v>
      </c>
      <c r="H1719" s="35">
        <v>2.9</v>
      </c>
    </row>
    <row r="1720" spans="1:15" ht="15" hidden="1" customHeight="1">
      <c r="A1720" s="34" t="s">
        <v>72</v>
      </c>
      <c r="B1720" s="34" t="s">
        <v>5589</v>
      </c>
      <c r="C1720" s="34" t="s">
        <v>389</v>
      </c>
      <c r="D1720" s="35">
        <v>1.2</v>
      </c>
      <c r="E1720" s="35">
        <v>2.8</v>
      </c>
      <c r="F1720" s="35">
        <v>4</v>
      </c>
      <c r="G1720" s="35">
        <v>4.7</v>
      </c>
      <c r="H1720" s="35">
        <v>4.5</v>
      </c>
      <c r="O1720" s="34" t="s">
        <v>2995</v>
      </c>
    </row>
    <row r="1721" spans="1:15" ht="15" hidden="1" customHeight="1">
      <c r="A1721" s="34" t="s">
        <v>72</v>
      </c>
      <c r="B1721" s="34" t="s">
        <v>5590</v>
      </c>
      <c r="C1721" s="34" t="s">
        <v>524</v>
      </c>
      <c r="D1721" s="35">
        <v>1.3</v>
      </c>
      <c r="E1721" s="35">
        <v>1.8</v>
      </c>
      <c r="F1721" s="35">
        <v>2.2000000000000002</v>
      </c>
      <c r="G1721" s="35">
        <v>2.5</v>
      </c>
      <c r="H1721" s="35">
        <v>2.9</v>
      </c>
    </row>
    <row r="1722" spans="1:15" ht="15" hidden="1" customHeight="1">
      <c r="A1722" s="34" t="s">
        <v>72</v>
      </c>
      <c r="B1722" s="34" t="s">
        <v>5591</v>
      </c>
      <c r="C1722" s="34" t="s">
        <v>384</v>
      </c>
      <c r="D1722" s="35">
        <v>1.2</v>
      </c>
      <c r="E1722" s="35">
        <v>1.2</v>
      </c>
      <c r="F1722" s="35">
        <v>1.4</v>
      </c>
      <c r="G1722" s="35">
        <v>1.5</v>
      </c>
      <c r="H1722" s="35">
        <v>1.5</v>
      </c>
    </row>
    <row r="1723" spans="1:15" ht="15" hidden="1" customHeight="1">
      <c r="A1723" s="34" t="s">
        <v>72</v>
      </c>
      <c r="B1723" s="34" t="s">
        <v>5592</v>
      </c>
      <c r="C1723" s="34" t="s">
        <v>509</v>
      </c>
      <c r="D1723" s="35" t="s">
        <v>107</v>
      </c>
      <c r="E1723" s="35" t="s">
        <v>107</v>
      </c>
      <c r="F1723" s="35">
        <v>1.4</v>
      </c>
      <c r="G1723" s="35">
        <v>1.4</v>
      </c>
      <c r="H1723" s="35" t="s">
        <v>2997</v>
      </c>
      <c r="L1723" s="34" t="s">
        <v>5593</v>
      </c>
      <c r="M1723" s="36" t="s">
        <v>1719</v>
      </c>
    </row>
    <row r="1724" spans="1:15" ht="15" hidden="1" customHeight="1">
      <c r="A1724" s="34" t="s">
        <v>72</v>
      </c>
      <c r="B1724" s="34" t="s">
        <v>5594</v>
      </c>
      <c r="C1724" s="34" t="s">
        <v>384</v>
      </c>
      <c r="D1724" s="35" t="s">
        <v>107</v>
      </c>
      <c r="E1724" s="35" t="s">
        <v>107</v>
      </c>
      <c r="F1724" s="35">
        <v>1.6</v>
      </c>
      <c r="G1724" s="35">
        <v>1.8</v>
      </c>
      <c r="H1724" s="35">
        <v>1.8</v>
      </c>
      <c r="M1724" s="34" t="s">
        <v>5595</v>
      </c>
    </row>
    <row r="1725" spans="1:15" ht="15" hidden="1" customHeight="1">
      <c r="A1725" s="34" t="s">
        <v>72</v>
      </c>
      <c r="B1725" s="34" t="s">
        <v>5596</v>
      </c>
      <c r="C1725" s="34" t="s">
        <v>468</v>
      </c>
      <c r="D1725" s="35" t="s">
        <v>107</v>
      </c>
      <c r="E1725" s="35" t="s">
        <v>107</v>
      </c>
      <c r="F1725" s="35">
        <v>1.8</v>
      </c>
      <c r="G1725" s="35">
        <v>2.5</v>
      </c>
      <c r="H1725" s="35">
        <v>3.1</v>
      </c>
    </row>
    <row r="1726" spans="1:15" ht="15" hidden="1" customHeight="1">
      <c r="A1726" s="34" t="s">
        <v>72</v>
      </c>
      <c r="B1726" s="34" t="s">
        <v>5597</v>
      </c>
      <c r="C1726" s="34" t="s">
        <v>435</v>
      </c>
      <c r="D1726" s="35" t="s">
        <v>107</v>
      </c>
      <c r="E1726" s="35" t="s">
        <v>107</v>
      </c>
      <c r="F1726" s="35">
        <v>1.6</v>
      </c>
      <c r="G1726" s="35">
        <v>1.8</v>
      </c>
      <c r="H1726" s="35">
        <v>1.8</v>
      </c>
      <c r="I1726" s="35" t="s">
        <v>469</v>
      </c>
    </row>
    <row r="1727" spans="1:15" ht="15" hidden="1" customHeight="1">
      <c r="A1727" s="34" t="s">
        <v>72</v>
      </c>
      <c r="B1727" s="34" t="s">
        <v>5598</v>
      </c>
      <c r="C1727" s="34" t="s">
        <v>435</v>
      </c>
      <c r="D1727" s="35" t="s">
        <v>107</v>
      </c>
      <c r="E1727" s="35" t="s">
        <v>107</v>
      </c>
      <c r="F1727" s="35">
        <v>1.2</v>
      </c>
      <c r="G1727" s="35">
        <v>1.2</v>
      </c>
      <c r="H1727" s="35">
        <v>1.2</v>
      </c>
      <c r="I1727" s="35" t="s">
        <v>469</v>
      </c>
    </row>
    <row r="1728" spans="1:15" ht="15" hidden="1" customHeight="1">
      <c r="A1728" s="34" t="s">
        <v>72</v>
      </c>
      <c r="B1728" s="34" t="s">
        <v>5599</v>
      </c>
      <c r="C1728" s="34" t="s">
        <v>504</v>
      </c>
      <c r="D1728" s="35" t="s">
        <v>107</v>
      </c>
      <c r="E1728" s="35" t="s">
        <v>107</v>
      </c>
      <c r="F1728" s="35">
        <v>1</v>
      </c>
      <c r="G1728" s="35">
        <v>1</v>
      </c>
      <c r="H1728" s="35">
        <v>1.2</v>
      </c>
    </row>
    <row r="1729" spans="1:14" ht="15" hidden="1" customHeight="1">
      <c r="A1729" s="34" t="s">
        <v>72</v>
      </c>
      <c r="B1729" s="34" t="s">
        <v>5600</v>
      </c>
      <c r="C1729" s="34" t="s">
        <v>435</v>
      </c>
      <c r="D1729" s="35" t="s">
        <v>107</v>
      </c>
      <c r="E1729" s="35" t="s">
        <v>107</v>
      </c>
      <c r="F1729" s="35">
        <v>1</v>
      </c>
      <c r="G1729" s="35">
        <v>1.2</v>
      </c>
      <c r="H1729" s="35">
        <v>1.2</v>
      </c>
      <c r="J1729" s="35" t="s">
        <v>5601</v>
      </c>
    </row>
    <row r="1730" spans="1:14" ht="15" hidden="1" customHeight="1">
      <c r="A1730" s="34" t="s">
        <v>72</v>
      </c>
      <c r="B1730" s="34" t="s">
        <v>5602</v>
      </c>
      <c r="C1730" s="34" t="s">
        <v>664</v>
      </c>
      <c r="D1730" s="35" t="s">
        <v>107</v>
      </c>
      <c r="E1730" s="35" t="s">
        <v>107</v>
      </c>
      <c r="F1730" s="35">
        <v>1</v>
      </c>
      <c r="G1730" s="35">
        <v>1.1000000000000001</v>
      </c>
      <c r="H1730" s="35">
        <v>1.2</v>
      </c>
    </row>
    <row r="1731" spans="1:14" ht="15" hidden="1" customHeight="1">
      <c r="A1731" s="34" t="s">
        <v>72</v>
      </c>
      <c r="B1731" s="34" t="s">
        <v>5603</v>
      </c>
      <c r="C1731" s="34" t="s">
        <v>409</v>
      </c>
      <c r="D1731" s="35" t="s">
        <v>107</v>
      </c>
      <c r="E1731" s="35" t="s">
        <v>107</v>
      </c>
      <c r="F1731" s="35">
        <v>1.3</v>
      </c>
      <c r="G1731" s="35">
        <v>1.9</v>
      </c>
      <c r="H1731" s="35">
        <v>2</v>
      </c>
    </row>
    <row r="1732" spans="1:14" ht="15" hidden="1" customHeight="1">
      <c r="A1732" s="34" t="s">
        <v>72</v>
      </c>
      <c r="B1732" s="34" t="s">
        <v>5604</v>
      </c>
      <c r="C1732" s="34" t="s">
        <v>435</v>
      </c>
      <c r="D1732" s="35" t="s">
        <v>107</v>
      </c>
      <c r="E1732" s="35" t="s">
        <v>107</v>
      </c>
      <c r="F1732" s="35">
        <v>1</v>
      </c>
      <c r="G1732" s="35">
        <v>1.2</v>
      </c>
      <c r="H1732" s="35">
        <v>1.2</v>
      </c>
    </row>
    <row r="1733" spans="1:14" ht="15" hidden="1" customHeight="1">
      <c r="A1733" s="34" t="s">
        <v>72</v>
      </c>
      <c r="B1733" s="34" t="s">
        <v>5605</v>
      </c>
      <c r="C1733" s="34" t="s">
        <v>435</v>
      </c>
      <c r="D1733" s="35">
        <v>1.2</v>
      </c>
      <c r="E1733" s="35">
        <v>1.6</v>
      </c>
      <c r="F1733" s="35">
        <v>1.7</v>
      </c>
      <c r="G1733" s="35">
        <v>2.1</v>
      </c>
      <c r="H1733" s="35">
        <v>2</v>
      </c>
      <c r="M1733" s="34" t="s">
        <v>1719</v>
      </c>
      <c r="N1733" s="34" t="s">
        <v>1719</v>
      </c>
    </row>
    <row r="1734" spans="1:14" ht="15" hidden="1" customHeight="1">
      <c r="A1734" s="34" t="s">
        <v>72</v>
      </c>
      <c r="B1734" s="34" t="s">
        <v>5606</v>
      </c>
      <c r="C1734" s="34" t="s">
        <v>475</v>
      </c>
      <c r="D1734" s="35" t="s">
        <v>107</v>
      </c>
      <c r="E1734" s="35" t="s">
        <v>107</v>
      </c>
      <c r="F1734" s="35" t="s">
        <v>107</v>
      </c>
      <c r="G1734" s="35">
        <v>1</v>
      </c>
      <c r="H1734" s="35">
        <v>1.1000000000000001</v>
      </c>
    </row>
    <row r="1735" spans="1:14" ht="15" hidden="1" customHeight="1">
      <c r="A1735" s="34" t="s">
        <v>72</v>
      </c>
      <c r="B1735" s="34" t="s">
        <v>5607</v>
      </c>
      <c r="C1735" s="34" t="s">
        <v>475</v>
      </c>
      <c r="D1735" s="35" t="s">
        <v>107</v>
      </c>
      <c r="E1735" s="35" t="s">
        <v>107</v>
      </c>
      <c r="F1735" s="35" t="s">
        <v>107</v>
      </c>
      <c r="G1735" s="35">
        <v>1</v>
      </c>
      <c r="H1735" s="35">
        <v>1</v>
      </c>
      <c r="I1735" s="35" t="s">
        <v>469</v>
      </c>
    </row>
    <row r="1736" spans="1:14" ht="15" hidden="1" customHeight="1">
      <c r="A1736" s="34" t="s">
        <v>72</v>
      </c>
      <c r="B1736" s="34" t="s">
        <v>5608</v>
      </c>
      <c r="C1736" s="34" t="s">
        <v>468</v>
      </c>
      <c r="D1736" s="35" t="s">
        <v>107</v>
      </c>
      <c r="E1736" s="35" t="s">
        <v>107</v>
      </c>
      <c r="F1736" s="35" t="s">
        <v>107</v>
      </c>
      <c r="G1736" s="35">
        <v>1</v>
      </c>
      <c r="H1736" s="35">
        <v>1.2</v>
      </c>
      <c r="I1736" s="35" t="s">
        <v>469</v>
      </c>
      <c r="K1736" s="36" t="s">
        <v>666</v>
      </c>
    </row>
    <row r="1737" spans="1:14" ht="15" hidden="1" customHeight="1">
      <c r="A1737" s="34" t="s">
        <v>72</v>
      </c>
      <c r="B1737" s="34" t="s">
        <v>5609</v>
      </c>
      <c r="C1737" s="34" t="s">
        <v>447</v>
      </c>
      <c r="D1737" s="35" t="s">
        <v>107</v>
      </c>
      <c r="E1737" s="35" t="s">
        <v>107</v>
      </c>
      <c r="F1737" s="35" t="s">
        <v>107</v>
      </c>
      <c r="G1737" s="35">
        <v>1.1000000000000001</v>
      </c>
      <c r="H1737" s="35">
        <v>1.1000000000000001</v>
      </c>
      <c r="I1737" s="35" t="s">
        <v>469</v>
      </c>
      <c r="K1737" s="36" t="s">
        <v>469</v>
      </c>
    </row>
    <row r="1738" spans="1:14" ht="15" hidden="1" customHeight="1">
      <c r="A1738" s="34" t="s">
        <v>72</v>
      </c>
      <c r="B1738" s="34" t="s">
        <v>5610</v>
      </c>
      <c r="C1738" s="34" t="s">
        <v>546</v>
      </c>
      <c r="D1738" s="35" t="s">
        <v>107</v>
      </c>
      <c r="E1738" s="35" t="s">
        <v>107</v>
      </c>
      <c r="F1738" s="35" t="s">
        <v>107</v>
      </c>
      <c r="G1738" s="35">
        <v>1</v>
      </c>
      <c r="H1738" s="35">
        <v>1.2</v>
      </c>
      <c r="I1738" s="35" t="s">
        <v>465</v>
      </c>
    </row>
    <row r="1739" spans="1:14" ht="15" hidden="1" customHeight="1">
      <c r="A1739" s="34" t="s">
        <v>72</v>
      </c>
      <c r="B1739" s="34" t="s">
        <v>5611</v>
      </c>
      <c r="C1739" s="34" t="s">
        <v>435</v>
      </c>
      <c r="D1739" s="35" t="s">
        <v>107</v>
      </c>
      <c r="E1739" s="35" t="s">
        <v>107</v>
      </c>
      <c r="F1739" s="35" t="s">
        <v>107</v>
      </c>
      <c r="G1739" s="35">
        <v>1</v>
      </c>
      <c r="H1739" s="35" t="s">
        <v>2989</v>
      </c>
    </row>
    <row r="1740" spans="1:14" ht="15" hidden="1" customHeight="1">
      <c r="A1740" s="34" t="s">
        <v>72</v>
      </c>
      <c r="B1740" s="34" t="s">
        <v>5612</v>
      </c>
      <c r="C1740" s="34" t="s">
        <v>385</v>
      </c>
      <c r="D1740" s="35" t="s">
        <v>107</v>
      </c>
      <c r="E1740" s="35" t="s">
        <v>107</v>
      </c>
      <c r="F1740" s="35" t="s">
        <v>107</v>
      </c>
      <c r="G1740" s="35">
        <v>1</v>
      </c>
      <c r="H1740" s="35">
        <v>1</v>
      </c>
      <c r="I1740" s="35" t="s">
        <v>469</v>
      </c>
      <c r="J1740" s="35" t="s">
        <v>3081</v>
      </c>
    </row>
    <row r="1741" spans="1:14" ht="15" hidden="1" customHeight="1">
      <c r="A1741" s="34" t="s">
        <v>72</v>
      </c>
      <c r="B1741" s="34" t="s">
        <v>5613</v>
      </c>
      <c r="C1741" t="s">
        <v>1123</v>
      </c>
      <c r="D1741" s="35" t="s">
        <v>107</v>
      </c>
      <c r="E1741" s="35" t="s">
        <v>107</v>
      </c>
      <c r="F1741" s="35" t="s">
        <v>107</v>
      </c>
      <c r="G1741" s="35">
        <v>1.1000000000000001</v>
      </c>
      <c r="H1741" s="35">
        <v>1.2</v>
      </c>
      <c r="L1741" s="36" t="s">
        <v>5614</v>
      </c>
    </row>
    <row r="1742" spans="1:14" ht="15" hidden="1" customHeight="1">
      <c r="A1742" s="34" t="s">
        <v>72</v>
      </c>
      <c r="B1742" s="34" t="s">
        <v>5615</v>
      </c>
      <c r="C1742" s="34" t="s">
        <v>475</v>
      </c>
      <c r="D1742" s="35" t="s">
        <v>107</v>
      </c>
      <c r="E1742" s="35" t="s">
        <v>107</v>
      </c>
      <c r="F1742" s="35" t="s">
        <v>107</v>
      </c>
      <c r="G1742" s="35">
        <v>1</v>
      </c>
      <c r="H1742" s="35">
        <v>1.1000000000000001</v>
      </c>
      <c r="I1742" s="35" t="s">
        <v>1446</v>
      </c>
      <c r="K1742" t="s">
        <v>642</v>
      </c>
    </row>
    <row r="1743" spans="1:14" ht="15" hidden="1" customHeight="1">
      <c r="A1743" s="34" t="s">
        <v>72</v>
      </c>
      <c r="B1743" s="34" t="s">
        <v>5616</v>
      </c>
      <c r="C1743" s="34" t="s">
        <v>468</v>
      </c>
      <c r="D1743" s="35" t="s">
        <v>107</v>
      </c>
      <c r="E1743" s="35" t="s">
        <v>107</v>
      </c>
      <c r="F1743" s="35" t="s">
        <v>107</v>
      </c>
      <c r="G1743" s="35">
        <v>1</v>
      </c>
      <c r="H1743" s="35">
        <v>1</v>
      </c>
      <c r="I1743" s="35" t="s">
        <v>947</v>
      </c>
      <c r="K1743" s="36" t="s">
        <v>947</v>
      </c>
    </row>
    <row r="1744" spans="1:14" ht="15" hidden="1" customHeight="1">
      <c r="A1744" s="34" t="s">
        <v>72</v>
      </c>
      <c r="B1744" s="34" t="s">
        <v>5617</v>
      </c>
      <c r="C1744" s="34" t="s">
        <v>400</v>
      </c>
      <c r="D1744" s="35">
        <v>1</v>
      </c>
      <c r="E1744" s="35">
        <v>1.3</v>
      </c>
      <c r="F1744" s="35">
        <v>1.4</v>
      </c>
      <c r="G1744" s="35">
        <v>1.6</v>
      </c>
      <c r="H1744" s="35">
        <v>1.6</v>
      </c>
      <c r="I1744" s="35" t="s">
        <v>469</v>
      </c>
    </row>
    <row r="1745" spans="1:15" ht="15" hidden="1" customHeight="1">
      <c r="A1745" s="34" t="s">
        <v>72</v>
      </c>
      <c r="B1745" s="34" t="s">
        <v>5618</v>
      </c>
      <c r="C1745" t="s">
        <v>1259</v>
      </c>
      <c r="D1745" s="35" t="s">
        <v>107</v>
      </c>
      <c r="E1745" s="35" t="s">
        <v>107</v>
      </c>
      <c r="F1745" s="35" t="s">
        <v>107</v>
      </c>
      <c r="G1745" s="35">
        <v>1</v>
      </c>
      <c r="H1745" s="35">
        <v>1.2</v>
      </c>
      <c r="L1745" s="36" t="s">
        <v>5619</v>
      </c>
    </row>
    <row r="1746" spans="1:15" ht="15" hidden="1" customHeight="1">
      <c r="A1746" s="34" t="s">
        <v>72</v>
      </c>
      <c r="B1746" s="34" t="s">
        <v>5620</v>
      </c>
      <c r="C1746" s="34" t="s">
        <v>435</v>
      </c>
      <c r="D1746" s="35" t="s">
        <v>107</v>
      </c>
      <c r="E1746" s="35" t="s">
        <v>107</v>
      </c>
      <c r="F1746" s="35" t="s">
        <v>107</v>
      </c>
      <c r="G1746" s="35">
        <v>1</v>
      </c>
      <c r="H1746" s="35">
        <v>1.1000000000000001</v>
      </c>
      <c r="I1746" s="35" t="s">
        <v>469</v>
      </c>
      <c r="K1746" s="36" t="s">
        <v>469</v>
      </c>
      <c r="L1746" s="36" t="s">
        <v>5621</v>
      </c>
    </row>
    <row r="1747" spans="1:15" ht="15" hidden="1" customHeight="1">
      <c r="A1747" s="34" t="s">
        <v>72</v>
      </c>
      <c r="B1747" s="34" t="s">
        <v>5622</v>
      </c>
      <c r="C1747" s="34" t="s">
        <v>435</v>
      </c>
      <c r="D1747" s="35" t="s">
        <v>107</v>
      </c>
      <c r="E1747" s="35" t="s">
        <v>107</v>
      </c>
      <c r="F1747" s="35" t="s">
        <v>107</v>
      </c>
      <c r="G1747" s="35" t="s">
        <v>107</v>
      </c>
      <c r="H1747" s="35">
        <v>1</v>
      </c>
    </row>
    <row r="1748" spans="1:15" ht="15" hidden="1" customHeight="1">
      <c r="A1748" s="34" t="s">
        <v>72</v>
      </c>
      <c r="B1748" s="34" t="s">
        <v>5623</v>
      </c>
      <c r="C1748" s="34" t="s">
        <v>569</v>
      </c>
      <c r="D1748" s="35">
        <v>2.5</v>
      </c>
      <c r="E1748" s="35">
        <v>3</v>
      </c>
      <c r="F1748" s="35">
        <v>3.2</v>
      </c>
      <c r="G1748" s="35">
        <v>3.3</v>
      </c>
      <c r="H1748" s="35">
        <v>3.2</v>
      </c>
    </row>
    <row r="1749" spans="1:15" ht="15" hidden="1" customHeight="1">
      <c r="A1749" s="34" t="s">
        <v>72</v>
      </c>
      <c r="B1749" s="34" t="s">
        <v>5624</v>
      </c>
      <c r="C1749" s="37" t="s">
        <v>1550</v>
      </c>
      <c r="D1749" s="35" t="s">
        <v>107</v>
      </c>
      <c r="E1749" s="35" t="s">
        <v>107</v>
      </c>
      <c r="F1749" s="35" t="s">
        <v>107</v>
      </c>
      <c r="G1749" s="35" t="s">
        <v>107</v>
      </c>
      <c r="H1749" s="35" t="s">
        <v>2989</v>
      </c>
      <c r="L1749" s="34" t="s">
        <v>5625</v>
      </c>
    </row>
    <row r="1750" spans="1:15" ht="15" hidden="1" customHeight="1">
      <c r="A1750" s="34" t="s">
        <v>72</v>
      </c>
      <c r="B1750" s="34" t="s">
        <v>5626</v>
      </c>
      <c r="C1750" s="37" t="s">
        <v>1550</v>
      </c>
      <c r="D1750" s="35" t="s">
        <v>107</v>
      </c>
      <c r="E1750" s="35" t="s">
        <v>107</v>
      </c>
      <c r="F1750" s="35" t="s">
        <v>107</v>
      </c>
      <c r="G1750" s="35" t="s">
        <v>107</v>
      </c>
      <c r="H1750" s="35" t="s">
        <v>2989</v>
      </c>
      <c r="L1750" s="34" t="s">
        <v>5627</v>
      </c>
    </row>
    <row r="1751" spans="1:15" ht="15" hidden="1" customHeight="1">
      <c r="A1751" s="34" t="s">
        <v>72</v>
      </c>
      <c r="B1751" s="34" t="s">
        <v>5628</v>
      </c>
      <c r="C1751" s="34" t="s">
        <v>477</v>
      </c>
      <c r="D1751" s="35">
        <v>1</v>
      </c>
      <c r="E1751" s="35">
        <v>1.5</v>
      </c>
      <c r="F1751" s="35">
        <v>1.6</v>
      </c>
      <c r="G1751" s="35">
        <v>1.6</v>
      </c>
      <c r="H1751" s="35">
        <v>1.7</v>
      </c>
      <c r="I1751" s="35" t="s">
        <v>440</v>
      </c>
      <c r="L1751" s="34" t="s">
        <v>5629</v>
      </c>
      <c r="N1751" s="34" t="s">
        <v>469</v>
      </c>
      <c r="O1751" s="34" t="s">
        <v>2995</v>
      </c>
    </row>
    <row r="1752" spans="1:15" ht="15" hidden="1" customHeight="1">
      <c r="A1752" s="34" t="s">
        <v>72</v>
      </c>
      <c r="B1752" s="34" t="s">
        <v>5630</v>
      </c>
      <c r="C1752" s="34" t="s">
        <v>384</v>
      </c>
      <c r="D1752" s="35">
        <v>1.8</v>
      </c>
      <c r="E1752" s="35">
        <v>2.4</v>
      </c>
      <c r="F1752" s="35">
        <v>2.9</v>
      </c>
      <c r="G1752" s="35">
        <v>3.3</v>
      </c>
      <c r="H1752" s="35">
        <v>3.3</v>
      </c>
      <c r="I1752" s="35" t="s">
        <v>3112</v>
      </c>
      <c r="M1752" s="34" t="s">
        <v>5631</v>
      </c>
    </row>
    <row r="1753" spans="1:15" ht="15" hidden="1" customHeight="1">
      <c r="A1753" s="34" t="s">
        <v>72</v>
      </c>
      <c r="B1753" s="34" t="s">
        <v>5632</v>
      </c>
      <c r="C1753" s="34" t="s">
        <v>389</v>
      </c>
      <c r="D1753" s="35">
        <v>1.3</v>
      </c>
      <c r="E1753" s="35" t="s">
        <v>2988</v>
      </c>
      <c r="F1753" s="35" t="s">
        <v>2988</v>
      </c>
      <c r="G1753" s="35" t="s">
        <v>2997</v>
      </c>
      <c r="H1753" s="35" t="s">
        <v>2997</v>
      </c>
      <c r="L1753" s="36" t="s">
        <v>5633</v>
      </c>
      <c r="O1753" s="34" t="s">
        <v>2995</v>
      </c>
    </row>
    <row r="1754" spans="1:15" ht="15" hidden="1" customHeight="1">
      <c r="A1754" s="34" t="s">
        <v>72</v>
      </c>
      <c r="B1754" s="34" t="s">
        <v>5634</v>
      </c>
      <c r="C1754" s="34" t="s">
        <v>540</v>
      </c>
      <c r="D1754" s="35">
        <v>1.8</v>
      </c>
      <c r="E1754" s="35">
        <v>3.3</v>
      </c>
      <c r="F1754" s="35">
        <v>4.5</v>
      </c>
      <c r="G1754" s="35">
        <v>4.7</v>
      </c>
      <c r="H1754" s="35">
        <v>4.7</v>
      </c>
      <c r="J1754" s="35" t="s">
        <v>5635</v>
      </c>
      <c r="O1754" s="34" t="s">
        <v>2995</v>
      </c>
    </row>
    <row r="1755" spans="1:15" ht="15" hidden="1" customHeight="1">
      <c r="A1755" s="34" t="s">
        <v>72</v>
      </c>
      <c r="B1755" s="34" t="s">
        <v>5636</v>
      </c>
      <c r="C1755" s="34" t="s">
        <v>540</v>
      </c>
      <c r="D1755" s="35" t="s">
        <v>107</v>
      </c>
      <c r="E1755" s="35">
        <v>1.9</v>
      </c>
      <c r="F1755" s="35">
        <v>3.1</v>
      </c>
      <c r="G1755" s="35">
        <v>3.1</v>
      </c>
      <c r="H1755" s="35">
        <v>3.1</v>
      </c>
    </row>
    <row r="1756" spans="1:15" ht="15" hidden="1" customHeight="1">
      <c r="A1756" s="34" t="s">
        <v>72</v>
      </c>
      <c r="B1756" s="34" t="s">
        <v>5637</v>
      </c>
      <c r="C1756" s="34" t="s">
        <v>524</v>
      </c>
      <c r="D1756" s="35">
        <v>2.5</v>
      </c>
      <c r="E1756" s="35">
        <v>3.7</v>
      </c>
      <c r="F1756" s="35">
        <v>4.2</v>
      </c>
      <c r="G1756" s="35">
        <v>4.8</v>
      </c>
      <c r="H1756" s="35">
        <v>5</v>
      </c>
      <c r="I1756" s="35" t="s">
        <v>501</v>
      </c>
      <c r="K1756" s="36" t="s">
        <v>465</v>
      </c>
      <c r="M1756" s="34" t="s">
        <v>5638</v>
      </c>
      <c r="N1756" s="34" t="s">
        <v>904</v>
      </c>
      <c r="O1756" s="34" t="s">
        <v>2995</v>
      </c>
    </row>
    <row r="1757" spans="1:15" ht="15" hidden="1" customHeight="1">
      <c r="A1757" s="34" t="s">
        <v>72</v>
      </c>
      <c r="B1757" s="34" t="s">
        <v>5639</v>
      </c>
      <c r="C1757" s="34" t="s">
        <v>664</v>
      </c>
      <c r="D1757" s="35">
        <v>1.2</v>
      </c>
      <c r="E1757" s="35">
        <v>1.4</v>
      </c>
      <c r="F1757" s="35" t="s">
        <v>2988</v>
      </c>
      <c r="G1757" s="35" t="s">
        <v>2997</v>
      </c>
      <c r="H1757" s="35" t="s">
        <v>2997</v>
      </c>
      <c r="L1757" s="34" t="s">
        <v>5640</v>
      </c>
    </row>
    <row r="1758" spans="1:15" ht="15" hidden="1" customHeight="1">
      <c r="A1758" s="34" t="s">
        <v>72</v>
      </c>
      <c r="B1758" s="34" t="s">
        <v>5641</v>
      </c>
      <c r="C1758" s="34" t="s">
        <v>664</v>
      </c>
      <c r="D1758" s="35">
        <v>3.1</v>
      </c>
      <c r="E1758" s="35">
        <v>4.9000000000000004</v>
      </c>
      <c r="F1758" s="35">
        <v>6.2</v>
      </c>
      <c r="G1758" s="35">
        <v>7.3</v>
      </c>
      <c r="H1758" s="35">
        <v>8.1999999999999993</v>
      </c>
      <c r="I1758" s="35" t="s">
        <v>469</v>
      </c>
      <c r="K1758" s="36" t="s">
        <v>3516</v>
      </c>
      <c r="M1758" s="34" t="s">
        <v>1722</v>
      </c>
      <c r="N1758" s="34" t="s">
        <v>1722</v>
      </c>
    </row>
    <row r="1759" spans="1:15" ht="15" hidden="1" customHeight="1">
      <c r="A1759" s="34" t="s">
        <v>72</v>
      </c>
      <c r="B1759" s="34" t="s">
        <v>5642</v>
      </c>
      <c r="C1759" s="34" t="s">
        <v>468</v>
      </c>
      <c r="D1759" s="35">
        <v>3.2</v>
      </c>
      <c r="E1759" s="35">
        <v>5.4</v>
      </c>
      <c r="F1759" s="35">
        <v>6.4</v>
      </c>
      <c r="G1759" s="35">
        <v>7.5</v>
      </c>
      <c r="H1759" s="35">
        <v>8.9</v>
      </c>
      <c r="I1759" s="35" t="s">
        <v>424</v>
      </c>
      <c r="O1759" s="34" t="s">
        <v>2995</v>
      </c>
    </row>
    <row r="1760" spans="1:15" ht="15" hidden="1" customHeight="1">
      <c r="A1760" s="34" t="s">
        <v>72</v>
      </c>
      <c r="B1760" s="34" t="s">
        <v>5643</v>
      </c>
      <c r="C1760" s="34" t="s">
        <v>475</v>
      </c>
      <c r="D1760" s="35">
        <v>1.2</v>
      </c>
      <c r="E1760" s="35">
        <v>1.5</v>
      </c>
      <c r="F1760" s="35">
        <v>1.6</v>
      </c>
      <c r="G1760" s="35">
        <v>1.6</v>
      </c>
      <c r="H1760" s="35">
        <v>1.6</v>
      </c>
      <c r="I1760" s="35" t="s">
        <v>501</v>
      </c>
      <c r="O1760" s="34" t="s">
        <v>2995</v>
      </c>
    </row>
    <row r="1761" spans="1:15" ht="15" hidden="1" customHeight="1">
      <c r="A1761" s="34" t="s">
        <v>72</v>
      </c>
      <c r="B1761" s="34" t="s">
        <v>5644</v>
      </c>
      <c r="C1761" s="34" t="s">
        <v>475</v>
      </c>
      <c r="D1761" s="35">
        <v>1.3</v>
      </c>
      <c r="E1761" s="35" t="s">
        <v>3039</v>
      </c>
      <c r="F1761" s="35" t="s">
        <v>2988</v>
      </c>
      <c r="G1761" s="35" t="s">
        <v>2988</v>
      </c>
      <c r="H1761" s="35" t="s">
        <v>2989</v>
      </c>
      <c r="O1761" s="34" t="s">
        <v>5645</v>
      </c>
    </row>
    <row r="1762" spans="1:15" ht="15" hidden="1" customHeight="1">
      <c r="A1762" s="34" t="s">
        <v>72</v>
      </c>
      <c r="B1762" s="34" t="s">
        <v>5646</v>
      </c>
      <c r="C1762" s="34" t="s">
        <v>477</v>
      </c>
      <c r="D1762" s="35">
        <v>1.6</v>
      </c>
      <c r="E1762" s="35">
        <v>1.6</v>
      </c>
      <c r="F1762" s="35">
        <v>1.7</v>
      </c>
      <c r="G1762" s="35">
        <v>1.6</v>
      </c>
      <c r="H1762" s="35">
        <v>1.6</v>
      </c>
      <c r="I1762" s="35" t="s">
        <v>5647</v>
      </c>
      <c r="K1762" s="34" t="s">
        <v>904</v>
      </c>
      <c r="M1762" s="34" t="s">
        <v>904</v>
      </c>
      <c r="N1762" s="34" t="s">
        <v>904</v>
      </c>
    </row>
    <row r="1763" spans="1:15" ht="15" hidden="1" customHeight="1">
      <c r="A1763" s="34" t="s">
        <v>72</v>
      </c>
      <c r="B1763" s="34" t="s">
        <v>5648</v>
      </c>
      <c r="C1763" s="34" t="s">
        <v>477</v>
      </c>
      <c r="D1763" s="35" t="s">
        <v>107</v>
      </c>
      <c r="E1763" s="35">
        <v>1.2</v>
      </c>
      <c r="F1763" s="35">
        <v>1.5</v>
      </c>
      <c r="G1763" s="35">
        <v>1.6</v>
      </c>
      <c r="H1763" s="35">
        <v>1.6</v>
      </c>
    </row>
    <row r="1764" spans="1:15" ht="15" hidden="1" customHeight="1">
      <c r="A1764" s="34" t="s">
        <v>72</v>
      </c>
      <c r="B1764" s="34" t="s">
        <v>5649</v>
      </c>
      <c r="C1764" s="34" t="s">
        <v>484</v>
      </c>
      <c r="D1764" s="35">
        <v>1.3</v>
      </c>
      <c r="E1764" s="35">
        <v>2.2000000000000002</v>
      </c>
      <c r="F1764" s="35">
        <v>2.8</v>
      </c>
      <c r="G1764" s="35">
        <v>3.3</v>
      </c>
      <c r="H1764" s="35">
        <v>3.3</v>
      </c>
      <c r="I1764" s="35" t="s">
        <v>3451</v>
      </c>
      <c r="K1764" s="36" t="s">
        <v>465</v>
      </c>
      <c r="L1764" s="34" t="s">
        <v>5650</v>
      </c>
      <c r="M1764" s="34" t="s">
        <v>5651</v>
      </c>
      <c r="N1764" s="34" t="s">
        <v>836</v>
      </c>
      <c r="O1764" s="34" t="s">
        <v>2995</v>
      </c>
    </row>
    <row r="1765" spans="1:15" ht="15" hidden="1" customHeight="1">
      <c r="A1765" s="34" t="s">
        <v>72</v>
      </c>
      <c r="B1765" s="34" t="s">
        <v>5652</v>
      </c>
      <c r="C1765" s="34" t="s">
        <v>1822</v>
      </c>
      <c r="D1765" s="35">
        <v>5.9</v>
      </c>
      <c r="E1765" s="35">
        <v>7</v>
      </c>
      <c r="F1765" s="35">
        <v>7.7</v>
      </c>
      <c r="G1765" s="35">
        <v>8.4</v>
      </c>
      <c r="H1765" s="35">
        <v>8.9</v>
      </c>
      <c r="I1765" s="35" t="s">
        <v>5653</v>
      </c>
      <c r="K1765" s="36" t="s">
        <v>5654</v>
      </c>
      <c r="L1765" s="34" t="s">
        <v>5655</v>
      </c>
      <c r="M1765" s="34" t="s">
        <v>5656</v>
      </c>
      <c r="N1765" s="34" t="s">
        <v>1722</v>
      </c>
    </row>
    <row r="1766" spans="1:15" ht="15" hidden="1" customHeight="1">
      <c r="A1766" s="34" t="s">
        <v>72</v>
      </c>
      <c r="B1766" s="34" t="s">
        <v>5657</v>
      </c>
      <c r="C1766" s="34" t="s">
        <v>484</v>
      </c>
      <c r="D1766" s="35">
        <v>3</v>
      </c>
      <c r="E1766" s="35">
        <v>4</v>
      </c>
      <c r="F1766" s="35">
        <v>4.4000000000000004</v>
      </c>
      <c r="G1766" s="35">
        <v>4.8</v>
      </c>
      <c r="H1766" s="35">
        <v>4.7</v>
      </c>
      <c r="I1766" s="35" t="s">
        <v>469</v>
      </c>
      <c r="K1766" s="36" t="s">
        <v>666</v>
      </c>
      <c r="M1766" s="34" t="s">
        <v>3025</v>
      </c>
      <c r="N1766" s="34" t="s">
        <v>666</v>
      </c>
    </row>
    <row r="1767" spans="1:15" ht="15" hidden="1" customHeight="1">
      <c r="A1767" s="34" t="s">
        <v>72</v>
      </c>
      <c r="B1767" s="34" t="s">
        <v>5658</v>
      </c>
      <c r="C1767" s="34" t="s">
        <v>409</v>
      </c>
      <c r="D1767" s="35">
        <v>1.5</v>
      </c>
      <c r="E1767" s="35">
        <v>1.9</v>
      </c>
      <c r="F1767" s="35">
        <v>2</v>
      </c>
      <c r="G1767" s="35">
        <v>2.2999999999999998</v>
      </c>
      <c r="H1767" s="35">
        <v>2.1</v>
      </c>
      <c r="I1767" s="35" t="s">
        <v>561</v>
      </c>
      <c r="K1767" s="34" t="s">
        <v>561</v>
      </c>
      <c r="M1767" s="34" t="s">
        <v>561</v>
      </c>
      <c r="N1767" s="34" t="s">
        <v>424</v>
      </c>
      <c r="O1767" s="34" t="s">
        <v>2995</v>
      </c>
    </row>
    <row r="1768" spans="1:15" ht="15" hidden="1" customHeight="1">
      <c r="A1768" s="34" t="s">
        <v>72</v>
      </c>
      <c r="B1768" s="34" t="s">
        <v>5659</v>
      </c>
      <c r="C1768" s="34" t="s">
        <v>385</v>
      </c>
      <c r="D1768" s="35">
        <v>1.9</v>
      </c>
      <c r="E1768" s="35">
        <v>2</v>
      </c>
      <c r="F1768" s="35">
        <v>2</v>
      </c>
      <c r="G1768" s="35">
        <v>2.2000000000000002</v>
      </c>
      <c r="H1768" s="35">
        <v>2.4</v>
      </c>
      <c r="O1768" s="34" t="s">
        <v>2995</v>
      </c>
    </row>
    <row r="1769" spans="1:15" ht="15" hidden="1" customHeight="1">
      <c r="A1769" s="34" t="s">
        <v>72</v>
      </c>
      <c r="B1769" s="34" t="s">
        <v>5660</v>
      </c>
      <c r="C1769" s="34" t="s">
        <v>399</v>
      </c>
      <c r="D1769" s="35">
        <v>1.3</v>
      </c>
      <c r="E1769" s="35">
        <v>1.5</v>
      </c>
      <c r="F1769" s="35">
        <v>1.5</v>
      </c>
      <c r="G1769" s="35">
        <v>1.5</v>
      </c>
      <c r="H1769" s="35">
        <v>1.5</v>
      </c>
      <c r="I1769" s="35" t="s">
        <v>465</v>
      </c>
      <c r="M1769" s="34" t="s">
        <v>1722</v>
      </c>
      <c r="N1769" s="34" t="s">
        <v>5661</v>
      </c>
      <c r="O1769" s="34" t="s">
        <v>2995</v>
      </c>
    </row>
    <row r="1770" spans="1:15" ht="15" hidden="1" customHeight="1">
      <c r="A1770" s="34" t="s">
        <v>72</v>
      </c>
      <c r="B1770" s="34" t="s">
        <v>5662</v>
      </c>
      <c r="C1770" s="34" t="s">
        <v>385</v>
      </c>
      <c r="D1770" s="35">
        <v>1.6</v>
      </c>
      <c r="E1770" s="35">
        <v>1.2</v>
      </c>
      <c r="F1770" s="35">
        <v>1.2</v>
      </c>
      <c r="G1770" s="35">
        <v>1.5</v>
      </c>
      <c r="H1770" s="35">
        <v>1.1000000000000001</v>
      </c>
      <c r="N1770" s="34" t="s">
        <v>423</v>
      </c>
      <c r="O1770" s="34" t="s">
        <v>2995</v>
      </c>
    </row>
    <row r="1771" spans="1:15" ht="15" hidden="1" customHeight="1">
      <c r="A1771" s="34" t="s">
        <v>72</v>
      </c>
      <c r="B1771" s="34" t="s">
        <v>5663</v>
      </c>
      <c r="C1771" s="34" t="s">
        <v>399</v>
      </c>
      <c r="D1771" s="35">
        <v>1.2</v>
      </c>
      <c r="E1771" s="35">
        <v>1.5</v>
      </c>
      <c r="F1771" s="35">
        <v>1.5</v>
      </c>
      <c r="G1771" s="35">
        <v>1.5</v>
      </c>
      <c r="H1771" s="35">
        <v>1.7</v>
      </c>
      <c r="L1771" s="34" t="s">
        <v>5664</v>
      </c>
      <c r="M1771" s="34" t="s">
        <v>423</v>
      </c>
      <c r="N1771" s="34" t="s">
        <v>423</v>
      </c>
      <c r="O1771" s="34" t="s">
        <v>5665</v>
      </c>
    </row>
    <row r="1772" spans="1:15" ht="15" hidden="1" customHeight="1">
      <c r="A1772" s="34" t="s">
        <v>72</v>
      </c>
      <c r="B1772" s="34" t="s">
        <v>5666</v>
      </c>
      <c r="C1772" s="34" t="s">
        <v>419</v>
      </c>
      <c r="D1772" s="35">
        <v>1.3</v>
      </c>
      <c r="E1772" s="35">
        <v>1.3</v>
      </c>
      <c r="F1772" s="35">
        <v>1.4</v>
      </c>
      <c r="G1772" s="35">
        <v>1.4</v>
      </c>
      <c r="H1772" s="35">
        <v>1.4</v>
      </c>
      <c r="I1772" s="35" t="s">
        <v>465</v>
      </c>
      <c r="M1772" s="34" t="s">
        <v>2981</v>
      </c>
      <c r="N1772" s="34" t="s">
        <v>2981</v>
      </c>
      <c r="O1772" s="34" t="s">
        <v>2995</v>
      </c>
    </row>
    <row r="1773" spans="1:15" ht="15" hidden="1" customHeight="1">
      <c r="A1773" s="34" t="s">
        <v>72</v>
      </c>
      <c r="B1773" s="34" t="s">
        <v>5667</v>
      </c>
      <c r="C1773" s="34" t="s">
        <v>664</v>
      </c>
      <c r="D1773" s="35">
        <v>1.5</v>
      </c>
      <c r="E1773" s="35">
        <v>2.2999999999999998</v>
      </c>
      <c r="F1773" s="35">
        <v>2.8</v>
      </c>
      <c r="G1773" s="35">
        <v>3.2</v>
      </c>
      <c r="H1773" s="35">
        <v>3.2</v>
      </c>
      <c r="M1773" s="34" t="s">
        <v>423</v>
      </c>
    </row>
    <row r="1774" spans="1:15" ht="15" hidden="1" customHeight="1">
      <c r="A1774" s="34" t="s">
        <v>72</v>
      </c>
      <c r="B1774" s="34" t="s">
        <v>5668</v>
      </c>
      <c r="C1774" s="34" t="s">
        <v>384</v>
      </c>
      <c r="D1774" s="35">
        <v>1.3</v>
      </c>
      <c r="E1774" s="35">
        <v>1.5</v>
      </c>
      <c r="F1774" s="35">
        <v>1.7</v>
      </c>
      <c r="G1774" s="35">
        <v>1.8</v>
      </c>
      <c r="H1774" s="35">
        <v>1.7</v>
      </c>
      <c r="I1774" s="35" t="s">
        <v>469</v>
      </c>
    </row>
    <row r="1775" spans="1:15" ht="15" hidden="1" customHeight="1">
      <c r="A1775" s="34" t="s">
        <v>72</v>
      </c>
      <c r="B1775" s="34" t="s">
        <v>5669</v>
      </c>
      <c r="C1775" s="34" t="s">
        <v>475</v>
      </c>
      <c r="D1775" s="35">
        <v>1.7</v>
      </c>
      <c r="E1775" s="35">
        <v>1.8</v>
      </c>
      <c r="F1775" s="35">
        <v>1.9</v>
      </c>
      <c r="G1775" s="35">
        <v>1.9</v>
      </c>
      <c r="H1775" s="35">
        <v>1.9</v>
      </c>
    </row>
    <row r="1776" spans="1:15" ht="15" hidden="1" customHeight="1">
      <c r="A1776" s="34" t="s">
        <v>72</v>
      </c>
      <c r="B1776" s="34" t="s">
        <v>5670</v>
      </c>
      <c r="C1776" s="34" t="s">
        <v>536</v>
      </c>
      <c r="D1776" s="35">
        <v>1.2</v>
      </c>
      <c r="E1776" s="35">
        <v>2.1</v>
      </c>
      <c r="F1776" s="35">
        <v>2.4</v>
      </c>
      <c r="G1776" s="35">
        <v>2.6</v>
      </c>
      <c r="H1776" s="35">
        <v>2.9</v>
      </c>
      <c r="I1776" s="35" t="s">
        <v>423</v>
      </c>
      <c r="O1776" s="34" t="s">
        <v>2995</v>
      </c>
    </row>
    <row r="1777" spans="1:15" ht="15" hidden="1" customHeight="1">
      <c r="A1777" s="34" t="s">
        <v>72</v>
      </c>
      <c r="B1777" s="34" t="s">
        <v>5671</v>
      </c>
      <c r="C1777" s="34" t="s">
        <v>477</v>
      </c>
      <c r="D1777" s="35">
        <v>1.8</v>
      </c>
      <c r="E1777" s="35">
        <v>2.2999999999999998</v>
      </c>
      <c r="F1777" s="35">
        <v>2.7</v>
      </c>
      <c r="G1777" s="35">
        <v>3</v>
      </c>
      <c r="H1777" s="35">
        <v>3.2</v>
      </c>
      <c r="N1777" s="34" t="s">
        <v>465</v>
      </c>
      <c r="O1777" s="34" t="s">
        <v>2995</v>
      </c>
    </row>
    <row r="1778" spans="1:15" ht="15" hidden="1" customHeight="1">
      <c r="A1778" s="34" t="s">
        <v>72</v>
      </c>
      <c r="B1778" s="34" t="s">
        <v>5672</v>
      </c>
      <c r="C1778" s="34" t="s">
        <v>484</v>
      </c>
      <c r="D1778" s="35">
        <v>1.4</v>
      </c>
      <c r="E1778" s="35">
        <v>1.8</v>
      </c>
      <c r="F1778" s="35">
        <v>1.9</v>
      </c>
      <c r="G1778" s="35">
        <v>2</v>
      </c>
      <c r="H1778" s="35">
        <v>2.1</v>
      </c>
      <c r="O1778" s="34" t="s">
        <v>5673</v>
      </c>
    </row>
    <row r="1779" spans="1:15" ht="15" hidden="1" customHeight="1">
      <c r="A1779" s="34" t="s">
        <v>72</v>
      </c>
      <c r="B1779" s="34" t="s">
        <v>5674</v>
      </c>
      <c r="C1779" s="34" t="s">
        <v>1123</v>
      </c>
      <c r="D1779" s="35">
        <v>4.4000000000000004</v>
      </c>
      <c r="E1779" s="35">
        <v>4.7</v>
      </c>
      <c r="F1779" s="35">
        <v>5.2</v>
      </c>
      <c r="G1779" s="35">
        <v>5.9</v>
      </c>
      <c r="H1779" s="35">
        <v>6.2</v>
      </c>
      <c r="K1779" s="36" t="s">
        <v>5675</v>
      </c>
      <c r="L1779" s="34" t="s">
        <v>5423</v>
      </c>
      <c r="M1779" s="34" t="s">
        <v>5676</v>
      </c>
      <c r="N1779" s="34" t="s">
        <v>469</v>
      </c>
    </row>
    <row r="1780" spans="1:15" ht="15" hidden="1" customHeight="1">
      <c r="A1780" s="34" t="s">
        <v>72</v>
      </c>
      <c r="B1780" s="34" t="s">
        <v>5677</v>
      </c>
      <c r="C1780" s="34" t="s">
        <v>477</v>
      </c>
      <c r="D1780" s="35">
        <v>1.2</v>
      </c>
      <c r="E1780" s="35">
        <v>2</v>
      </c>
      <c r="F1780" s="35">
        <v>2.2999999999999998</v>
      </c>
      <c r="G1780" s="35">
        <v>2.6</v>
      </c>
      <c r="H1780" s="35">
        <v>2.6</v>
      </c>
      <c r="I1780" s="35" t="s">
        <v>469</v>
      </c>
      <c r="K1780" s="36" t="s">
        <v>469</v>
      </c>
      <c r="M1780" s="34" t="s">
        <v>666</v>
      </c>
      <c r="N1780" s="34" t="s">
        <v>469</v>
      </c>
    </row>
    <row r="1781" spans="1:15" s="37" customFormat="1" ht="15" hidden="1" customHeight="1">
      <c r="A1781" s="34" t="s">
        <v>72</v>
      </c>
      <c r="B1781" s="34" t="s">
        <v>5678</v>
      </c>
      <c r="C1781" s="34" t="s">
        <v>1822</v>
      </c>
      <c r="D1781" s="35">
        <v>3.7</v>
      </c>
      <c r="E1781" s="35">
        <v>4.0999999999999996</v>
      </c>
      <c r="F1781" s="35">
        <v>4.3</v>
      </c>
      <c r="G1781" s="35">
        <v>4.4000000000000004</v>
      </c>
      <c r="H1781" s="35">
        <v>4.3</v>
      </c>
      <c r="I1781" s="35" t="s">
        <v>3451</v>
      </c>
      <c r="J1781" s="35"/>
      <c r="K1781" s="36" t="s">
        <v>465</v>
      </c>
      <c r="L1781" s="34"/>
      <c r="M1781" s="34" t="s">
        <v>5651</v>
      </c>
      <c r="N1781" s="34" t="s">
        <v>5679</v>
      </c>
      <c r="O1781" s="34" t="s">
        <v>2995</v>
      </c>
    </row>
    <row r="1782" spans="1:15" ht="15" hidden="1" customHeight="1">
      <c r="A1782" s="34" t="s">
        <v>72</v>
      </c>
      <c r="B1782" s="34" t="s">
        <v>5680</v>
      </c>
      <c r="C1782" s="34" t="s">
        <v>389</v>
      </c>
      <c r="D1782" s="35">
        <v>1.7</v>
      </c>
      <c r="E1782" s="35">
        <v>1.6</v>
      </c>
      <c r="F1782" s="35" t="s">
        <v>2997</v>
      </c>
      <c r="G1782" s="35">
        <v>1.5</v>
      </c>
      <c r="H1782" s="35" t="s">
        <v>2997</v>
      </c>
      <c r="L1782" s="34" t="s">
        <v>3018</v>
      </c>
      <c r="O1782" s="34" t="s">
        <v>5681</v>
      </c>
    </row>
    <row r="1783" spans="1:15" ht="15" hidden="1" customHeight="1">
      <c r="A1783" s="34" t="s">
        <v>72</v>
      </c>
      <c r="B1783" s="34" t="s">
        <v>5682</v>
      </c>
      <c r="C1783" s="34" t="s">
        <v>664</v>
      </c>
      <c r="D1783" s="35">
        <v>1.1000000000000001</v>
      </c>
      <c r="E1783" s="35">
        <v>1</v>
      </c>
      <c r="F1783" s="35" t="s">
        <v>2997</v>
      </c>
      <c r="G1783" s="35" t="s">
        <v>2997</v>
      </c>
      <c r="H1783" s="35" t="s">
        <v>2997</v>
      </c>
      <c r="L1783" s="34" t="s">
        <v>5633</v>
      </c>
      <c r="M1783" s="34" t="s">
        <v>469</v>
      </c>
      <c r="O1783" s="34" t="s">
        <v>5683</v>
      </c>
    </row>
    <row r="1784" spans="1:15" ht="15" hidden="1" customHeight="1">
      <c r="A1784" s="34" t="s">
        <v>72</v>
      </c>
      <c r="B1784" s="34" t="s">
        <v>5684</v>
      </c>
      <c r="C1784" t="s">
        <v>688</v>
      </c>
      <c r="D1784" s="35">
        <v>4.4000000000000004</v>
      </c>
      <c r="E1784" s="35">
        <v>5.2</v>
      </c>
      <c r="F1784" s="35">
        <v>5.5</v>
      </c>
      <c r="G1784" s="35">
        <v>5.8</v>
      </c>
      <c r="H1784" s="35">
        <v>6.1</v>
      </c>
      <c r="I1784" s="35" t="s">
        <v>5685</v>
      </c>
      <c r="K1784" s="36" t="s">
        <v>465</v>
      </c>
      <c r="L1784" s="34" t="s">
        <v>5686</v>
      </c>
      <c r="M1784" s="34" t="s">
        <v>440</v>
      </c>
      <c r="N1784" s="34" t="s">
        <v>4396</v>
      </c>
    </row>
    <row r="1785" spans="1:15" ht="15" hidden="1" customHeight="1">
      <c r="A1785" s="34" t="s">
        <v>72</v>
      </c>
      <c r="B1785" s="34" t="s">
        <v>5687</v>
      </c>
      <c r="C1785" s="34" t="s">
        <v>1684</v>
      </c>
      <c r="D1785" s="35">
        <v>1.1000000000000001</v>
      </c>
      <c r="E1785" s="35">
        <v>1.3</v>
      </c>
      <c r="F1785" s="35">
        <v>1.2</v>
      </c>
      <c r="G1785" s="35">
        <v>1.3</v>
      </c>
      <c r="H1785" s="35">
        <v>1.2</v>
      </c>
      <c r="N1785" s="34" t="s">
        <v>488</v>
      </c>
    </row>
    <row r="1786" spans="1:15" ht="15" hidden="1" customHeight="1">
      <c r="A1786" s="34" t="s">
        <v>72</v>
      </c>
      <c r="B1786" s="34" t="s">
        <v>5688</v>
      </c>
      <c r="C1786" s="34" t="s">
        <v>439</v>
      </c>
      <c r="D1786" s="35">
        <v>4.5</v>
      </c>
      <c r="E1786" s="35">
        <v>6.1</v>
      </c>
      <c r="F1786" s="35">
        <v>7.2</v>
      </c>
      <c r="G1786" s="35">
        <v>8.1999999999999993</v>
      </c>
      <c r="H1786" s="35">
        <v>9</v>
      </c>
      <c r="I1786" s="35" t="s">
        <v>465</v>
      </c>
      <c r="K1786" s="36" t="s">
        <v>465</v>
      </c>
      <c r="M1786" s="34" t="s">
        <v>2981</v>
      </c>
      <c r="N1786" s="34" t="s">
        <v>3025</v>
      </c>
      <c r="O1786" s="34" t="s">
        <v>2995</v>
      </c>
    </row>
    <row r="1787" spans="1:15" ht="15" hidden="1" customHeight="1">
      <c r="A1787" s="34" t="s">
        <v>72</v>
      </c>
      <c r="B1787" s="34" t="s">
        <v>5689</v>
      </c>
      <c r="C1787" s="34" t="s">
        <v>536</v>
      </c>
      <c r="D1787" s="35">
        <v>1</v>
      </c>
      <c r="E1787" s="35" t="s">
        <v>2988</v>
      </c>
      <c r="F1787" s="35" t="s">
        <v>2988</v>
      </c>
      <c r="G1787" s="35">
        <v>1.2</v>
      </c>
      <c r="H1787" s="35">
        <v>1.2</v>
      </c>
      <c r="L1787" s="34" t="s">
        <v>5690</v>
      </c>
      <c r="O1787" s="34" t="s">
        <v>2995</v>
      </c>
    </row>
    <row r="1788" spans="1:15" ht="15" hidden="1" customHeight="1">
      <c r="A1788" s="34" t="s">
        <v>72</v>
      </c>
      <c r="B1788" s="34" t="s">
        <v>5691</v>
      </c>
      <c r="C1788" s="34" t="s">
        <v>439</v>
      </c>
      <c r="D1788" s="35">
        <v>1.2</v>
      </c>
      <c r="E1788" s="35" t="s">
        <v>2997</v>
      </c>
      <c r="F1788" s="35" t="s">
        <v>2997</v>
      </c>
      <c r="G1788" s="35" t="s">
        <v>2997</v>
      </c>
      <c r="H1788" s="35" t="s">
        <v>2997</v>
      </c>
      <c r="O1788" s="34" t="s">
        <v>5692</v>
      </c>
    </row>
    <row r="1789" spans="1:15" ht="15" hidden="1" customHeight="1">
      <c r="A1789" s="34" t="s">
        <v>72</v>
      </c>
      <c r="B1789" s="34" t="s">
        <v>5693</v>
      </c>
      <c r="C1789" s="34" t="s">
        <v>439</v>
      </c>
      <c r="D1789" s="35">
        <v>2.2000000000000002</v>
      </c>
      <c r="E1789" s="35">
        <v>3.2</v>
      </c>
      <c r="F1789" s="35">
        <v>3.6</v>
      </c>
      <c r="G1789" s="35">
        <v>4.0999999999999996</v>
      </c>
      <c r="H1789" s="35">
        <v>4.0999999999999996</v>
      </c>
      <c r="K1789" s="36" t="s">
        <v>5694</v>
      </c>
      <c r="L1789" s="34" t="s">
        <v>5695</v>
      </c>
      <c r="M1789" s="34" t="s">
        <v>1722</v>
      </c>
      <c r="N1789" s="34" t="s">
        <v>5696</v>
      </c>
      <c r="O1789" s="34" t="s">
        <v>2995</v>
      </c>
    </row>
    <row r="1790" spans="1:15" ht="15" hidden="1" customHeight="1">
      <c r="A1790" s="34" t="s">
        <v>72</v>
      </c>
      <c r="B1790" s="34" t="s">
        <v>5697</v>
      </c>
      <c r="C1790" s="34" t="s">
        <v>439</v>
      </c>
      <c r="D1790" s="38">
        <v>1.2</v>
      </c>
      <c r="E1790" s="38">
        <v>1.2</v>
      </c>
      <c r="F1790" s="38">
        <v>1.1000000000000001</v>
      </c>
      <c r="G1790" s="38" t="s">
        <v>2997</v>
      </c>
      <c r="H1790" s="35" t="s">
        <v>2997</v>
      </c>
      <c r="I1790" s="38"/>
      <c r="J1790" s="38"/>
      <c r="K1790" s="57"/>
      <c r="L1790" s="34" t="s">
        <v>5698</v>
      </c>
      <c r="N1790" s="34" t="s">
        <v>5696</v>
      </c>
      <c r="O1790" s="34" t="s">
        <v>2995</v>
      </c>
    </row>
    <row r="1791" spans="1:15" ht="15" hidden="1" customHeight="1">
      <c r="A1791" s="37" t="s">
        <v>72</v>
      </c>
      <c r="B1791" s="37" t="s">
        <v>5699</v>
      </c>
      <c r="C1791" s="37" t="s">
        <v>468</v>
      </c>
      <c r="D1791" s="40">
        <v>3.5</v>
      </c>
      <c r="E1791" s="40">
        <v>4.7</v>
      </c>
      <c r="F1791" s="40">
        <v>5.5</v>
      </c>
      <c r="G1791" s="40">
        <v>6.6</v>
      </c>
      <c r="H1791" s="40">
        <v>8.3000000000000007</v>
      </c>
      <c r="I1791" s="40" t="s">
        <v>3309</v>
      </c>
      <c r="J1791" s="40" t="s">
        <v>5700</v>
      </c>
      <c r="K1791" s="37" t="s">
        <v>5701</v>
      </c>
      <c r="L1791" s="37" t="s">
        <v>5700</v>
      </c>
      <c r="M1791" s="5" t="s">
        <v>2191</v>
      </c>
      <c r="N1791" s="37" t="s">
        <v>469</v>
      </c>
      <c r="O1791" s="37" t="s">
        <v>5702</v>
      </c>
    </row>
    <row r="1792" spans="1:15" ht="15" hidden="1" customHeight="1">
      <c r="A1792" s="34" t="s">
        <v>72</v>
      </c>
      <c r="B1792" s="34" t="s">
        <v>5703</v>
      </c>
      <c r="C1792" s="34" t="s">
        <v>484</v>
      </c>
      <c r="D1792" s="35">
        <v>17</v>
      </c>
      <c r="E1792" s="35">
        <v>17.7</v>
      </c>
      <c r="F1792" s="35">
        <v>18.100000000000001</v>
      </c>
      <c r="G1792" s="35">
        <v>18.2</v>
      </c>
      <c r="H1792" s="35">
        <v>19.2</v>
      </c>
      <c r="I1792" s="35" t="s">
        <v>5087</v>
      </c>
      <c r="K1792" s="36" t="s">
        <v>558</v>
      </c>
      <c r="L1792" s="34" t="s">
        <v>5704</v>
      </c>
      <c r="M1792" s="34" t="s">
        <v>5705</v>
      </c>
      <c r="N1792" s="34" t="s">
        <v>5706</v>
      </c>
    </row>
    <row r="1793" spans="1:15" ht="15" hidden="1" customHeight="1">
      <c r="A1793" s="34" t="s">
        <v>72</v>
      </c>
      <c r="B1793" s="34" t="s">
        <v>5707</v>
      </c>
      <c r="C1793" s="34" t="s">
        <v>1621</v>
      </c>
      <c r="D1793" s="35">
        <v>4.5</v>
      </c>
      <c r="E1793" s="35">
        <v>5.4</v>
      </c>
      <c r="F1793" s="35">
        <v>6</v>
      </c>
      <c r="G1793" s="35">
        <v>6.6</v>
      </c>
      <c r="H1793" s="35">
        <v>6.9</v>
      </c>
      <c r="N1793" s="34" t="s">
        <v>5708</v>
      </c>
    </row>
    <row r="1794" spans="1:15" ht="15" hidden="1" customHeight="1">
      <c r="A1794" s="34" t="s">
        <v>72</v>
      </c>
      <c r="B1794" s="34" t="s">
        <v>5709</v>
      </c>
      <c r="C1794" s="34" t="s">
        <v>439</v>
      </c>
      <c r="D1794" s="35">
        <v>2.6</v>
      </c>
      <c r="E1794" s="35">
        <v>3.2</v>
      </c>
      <c r="F1794" s="35">
        <v>3.4</v>
      </c>
      <c r="G1794" s="35">
        <v>3.5</v>
      </c>
      <c r="H1794" s="35">
        <v>3.5</v>
      </c>
      <c r="K1794" s="36" t="s">
        <v>469</v>
      </c>
      <c r="M1794" s="34" t="s">
        <v>5676</v>
      </c>
      <c r="N1794" s="34" t="s">
        <v>5661</v>
      </c>
      <c r="O1794" s="34" t="s">
        <v>2995</v>
      </c>
    </row>
    <row r="1795" spans="1:15" ht="15" hidden="1" customHeight="1">
      <c r="A1795" s="34" t="s">
        <v>72</v>
      </c>
      <c r="B1795" s="34" t="s">
        <v>5710</v>
      </c>
      <c r="C1795" s="34" t="s">
        <v>484</v>
      </c>
      <c r="D1795" s="35">
        <v>1.1000000000000001</v>
      </c>
      <c r="E1795" s="35" t="s">
        <v>2988</v>
      </c>
      <c r="F1795" s="35">
        <v>1.4</v>
      </c>
      <c r="G1795" s="35">
        <v>1.5</v>
      </c>
      <c r="H1795" s="35">
        <v>1.4</v>
      </c>
      <c r="O1795" s="34" t="s">
        <v>2995</v>
      </c>
    </row>
    <row r="1796" spans="1:15" ht="15" hidden="1" customHeight="1">
      <c r="A1796" s="34" t="s">
        <v>72</v>
      </c>
      <c r="B1796" s="34" t="s">
        <v>5711</v>
      </c>
      <c r="C1796" s="34" t="s">
        <v>449</v>
      </c>
      <c r="D1796" s="35">
        <v>4.3</v>
      </c>
      <c r="E1796" s="35">
        <v>5.0999999999999996</v>
      </c>
      <c r="F1796" s="35">
        <v>5.7</v>
      </c>
      <c r="G1796" s="35">
        <v>6.3</v>
      </c>
      <c r="H1796" s="35">
        <v>7</v>
      </c>
      <c r="K1796" s="36" t="s">
        <v>465</v>
      </c>
      <c r="M1796" s="34" t="s">
        <v>1722</v>
      </c>
      <c r="N1796" s="34" t="s">
        <v>5712</v>
      </c>
      <c r="O1796" s="34" t="s">
        <v>2995</v>
      </c>
    </row>
    <row r="1797" spans="1:15" ht="15" hidden="1" customHeight="1">
      <c r="A1797" s="34" t="s">
        <v>72</v>
      </c>
      <c r="B1797" s="34" t="s">
        <v>5713</v>
      </c>
      <c r="C1797" s="34" t="s">
        <v>573</v>
      </c>
      <c r="D1797" s="35">
        <v>1.5</v>
      </c>
      <c r="E1797" s="35">
        <v>1.8</v>
      </c>
      <c r="F1797" s="35">
        <v>1.8</v>
      </c>
      <c r="G1797" s="35">
        <v>2.2000000000000002</v>
      </c>
      <c r="H1797" s="35">
        <v>2.2000000000000002</v>
      </c>
      <c r="M1797" s="34" t="s">
        <v>5714</v>
      </c>
      <c r="O1797" s="34" t="s">
        <v>5715</v>
      </c>
    </row>
    <row r="1798" spans="1:15" ht="15" hidden="1" customHeight="1">
      <c r="A1798" s="34" t="s">
        <v>72</v>
      </c>
      <c r="B1798" s="34" t="s">
        <v>5716</v>
      </c>
      <c r="C1798" s="34" t="s">
        <v>385</v>
      </c>
      <c r="D1798" s="35">
        <v>2.2000000000000002</v>
      </c>
      <c r="E1798" s="35" t="s">
        <v>2988</v>
      </c>
      <c r="F1798" s="35">
        <v>1.8</v>
      </c>
      <c r="G1798" s="35">
        <v>2</v>
      </c>
      <c r="H1798" s="35">
        <v>2.1</v>
      </c>
      <c r="O1798" s="34" t="s">
        <v>2995</v>
      </c>
    </row>
    <row r="1799" spans="1:15" ht="15" hidden="1" customHeight="1">
      <c r="A1799" s="34" t="s">
        <v>72</v>
      </c>
      <c r="B1799" s="34" t="s">
        <v>5717</v>
      </c>
      <c r="C1799" s="34" t="s">
        <v>484</v>
      </c>
      <c r="D1799" s="35">
        <v>16</v>
      </c>
      <c r="E1799" s="35">
        <v>15.6</v>
      </c>
      <c r="F1799" s="35">
        <v>15.9</v>
      </c>
      <c r="G1799" s="35">
        <v>16.3</v>
      </c>
      <c r="H1799" s="35">
        <v>17.100000000000001</v>
      </c>
      <c r="K1799" s="36" t="s">
        <v>1722</v>
      </c>
      <c r="L1799" s="34" t="s">
        <v>5718</v>
      </c>
      <c r="M1799" s="34" t="s">
        <v>1722</v>
      </c>
      <c r="N1799" s="34" t="s">
        <v>5719</v>
      </c>
      <c r="O1799" s="34" t="s">
        <v>5720</v>
      </c>
    </row>
    <row r="1800" spans="1:15" ht="15" hidden="1" customHeight="1">
      <c r="A1800" s="34" t="s">
        <v>72</v>
      </c>
      <c r="B1800" s="34" t="s">
        <v>5721</v>
      </c>
      <c r="C1800" s="34" t="s">
        <v>400</v>
      </c>
      <c r="D1800" s="35" t="s">
        <v>107</v>
      </c>
      <c r="E1800" s="35">
        <v>1.3</v>
      </c>
      <c r="F1800" s="35">
        <v>1.5</v>
      </c>
      <c r="G1800" s="35">
        <v>1.5</v>
      </c>
      <c r="H1800" s="35">
        <v>1.6</v>
      </c>
      <c r="I1800" s="35" t="s">
        <v>469</v>
      </c>
      <c r="K1800" s="36" t="s">
        <v>5722</v>
      </c>
      <c r="M1800" s="34" t="s">
        <v>5723</v>
      </c>
      <c r="N1800" s="34" t="s">
        <v>469</v>
      </c>
    </row>
    <row r="1801" spans="1:15" ht="15" hidden="1" customHeight="1">
      <c r="A1801" s="34" t="s">
        <v>72</v>
      </c>
      <c r="B1801" s="34" t="s">
        <v>5724</v>
      </c>
      <c r="C1801" s="34" t="s">
        <v>664</v>
      </c>
      <c r="D1801" s="35" t="s">
        <v>107</v>
      </c>
      <c r="E1801" s="35">
        <v>1.4</v>
      </c>
      <c r="F1801" s="35">
        <v>1.7</v>
      </c>
      <c r="G1801" s="35">
        <v>2</v>
      </c>
      <c r="H1801" s="35">
        <v>2</v>
      </c>
      <c r="I1801" s="35" t="s">
        <v>5722</v>
      </c>
    </row>
    <row r="1802" spans="1:15" ht="15" hidden="1" customHeight="1">
      <c r="A1802" s="34" t="s">
        <v>72</v>
      </c>
      <c r="B1802" s="34" t="s">
        <v>5725</v>
      </c>
      <c r="C1802" s="34" t="s">
        <v>468</v>
      </c>
      <c r="D1802" s="35" t="s">
        <v>107</v>
      </c>
      <c r="E1802" s="35">
        <v>1.3</v>
      </c>
      <c r="F1802" s="35">
        <v>1.5</v>
      </c>
      <c r="G1802" s="35">
        <v>1.7</v>
      </c>
      <c r="H1802" s="35">
        <v>1.6</v>
      </c>
    </row>
    <row r="1803" spans="1:15" ht="15" hidden="1" customHeight="1">
      <c r="A1803" s="34" t="s">
        <v>72</v>
      </c>
      <c r="B1803" s="34" t="s">
        <v>5726</v>
      </c>
      <c r="C1803" s="34" t="s">
        <v>664</v>
      </c>
      <c r="D1803" s="35" t="s">
        <v>107</v>
      </c>
      <c r="E1803" s="35">
        <v>1</v>
      </c>
      <c r="F1803" s="35">
        <v>1</v>
      </c>
      <c r="G1803" s="35">
        <v>1.1000000000000001</v>
      </c>
      <c r="H1803" s="35">
        <v>1</v>
      </c>
    </row>
    <row r="1804" spans="1:15" ht="15" hidden="1" customHeight="1">
      <c r="A1804" s="34" t="s">
        <v>72</v>
      </c>
      <c r="B1804" s="34" t="s">
        <v>5727</v>
      </c>
      <c r="C1804" s="34" t="s">
        <v>439</v>
      </c>
      <c r="D1804" s="35" t="s">
        <v>107</v>
      </c>
      <c r="E1804" s="35">
        <v>1.2</v>
      </c>
      <c r="F1804" s="35">
        <v>1.3</v>
      </c>
      <c r="G1804" s="35">
        <v>1.5</v>
      </c>
      <c r="H1804" s="35">
        <v>1.5</v>
      </c>
      <c r="I1804" s="35" t="s">
        <v>3369</v>
      </c>
      <c r="M1804" s="36" t="s">
        <v>5728</v>
      </c>
      <c r="N1804" s="34" t="s">
        <v>488</v>
      </c>
    </row>
    <row r="1805" spans="1:15" ht="15" hidden="1" customHeight="1">
      <c r="A1805" s="34" t="s">
        <v>72</v>
      </c>
      <c r="B1805" s="34" t="s">
        <v>5729</v>
      </c>
      <c r="C1805" s="34" t="s">
        <v>477</v>
      </c>
      <c r="D1805" s="35" t="s">
        <v>107</v>
      </c>
      <c r="E1805" s="35">
        <v>1.3</v>
      </c>
      <c r="F1805" s="35">
        <v>1.5</v>
      </c>
      <c r="G1805" s="35">
        <v>1.8</v>
      </c>
      <c r="H1805" s="35">
        <v>1.6</v>
      </c>
      <c r="I1805" s="35" t="s">
        <v>469</v>
      </c>
    </row>
    <row r="1806" spans="1:15" ht="15" hidden="1" customHeight="1">
      <c r="A1806" s="34" t="s">
        <v>72</v>
      </c>
      <c r="B1806" s="34" t="s">
        <v>5730</v>
      </c>
      <c r="C1806" s="34" t="s">
        <v>664</v>
      </c>
      <c r="D1806" s="35" t="s">
        <v>107</v>
      </c>
      <c r="E1806" s="35">
        <v>1.9</v>
      </c>
      <c r="F1806" s="35">
        <v>2.8</v>
      </c>
      <c r="G1806" s="35">
        <v>3.4</v>
      </c>
      <c r="H1806" s="35">
        <v>3.4</v>
      </c>
    </row>
    <row r="1807" spans="1:15" ht="15" hidden="1" customHeight="1">
      <c r="A1807" s="34" t="s">
        <v>72</v>
      </c>
      <c r="B1807" s="34" t="s">
        <v>5731</v>
      </c>
      <c r="C1807" s="34" t="s">
        <v>664</v>
      </c>
      <c r="D1807" s="35" t="s">
        <v>107</v>
      </c>
      <c r="E1807" s="35">
        <v>1.5</v>
      </c>
      <c r="F1807" s="35">
        <v>1.5</v>
      </c>
      <c r="G1807" s="35">
        <v>1.6</v>
      </c>
      <c r="H1807" s="35" t="s">
        <v>2989</v>
      </c>
      <c r="O1807" s="34" t="s">
        <v>5732</v>
      </c>
    </row>
    <row r="1808" spans="1:15" ht="15" hidden="1" customHeight="1">
      <c r="A1808" s="34" t="s">
        <v>72</v>
      </c>
      <c r="B1808" s="34" t="s">
        <v>5733</v>
      </c>
      <c r="C1808" s="34" t="s">
        <v>664</v>
      </c>
      <c r="D1808" s="35" t="s">
        <v>107</v>
      </c>
      <c r="E1808" s="35">
        <v>1.1000000000000001</v>
      </c>
      <c r="F1808" s="35">
        <v>1.5</v>
      </c>
      <c r="G1808" s="35">
        <v>1.8</v>
      </c>
      <c r="H1808" s="35">
        <v>2</v>
      </c>
      <c r="M1808" s="36" t="s">
        <v>1719</v>
      </c>
      <c r="N1808" s="34" t="s">
        <v>1719</v>
      </c>
      <c r="O1808" s="34" t="s">
        <v>5732</v>
      </c>
    </row>
    <row r="1809" spans="1:15" ht="15" hidden="1" customHeight="1">
      <c r="A1809" s="34" t="s">
        <v>72</v>
      </c>
      <c r="B1809" s="34" t="s">
        <v>5734</v>
      </c>
      <c r="C1809" s="34" t="s">
        <v>435</v>
      </c>
      <c r="D1809" s="35" t="s">
        <v>107</v>
      </c>
      <c r="E1809" s="35">
        <v>1.3</v>
      </c>
      <c r="F1809" s="35">
        <v>1.5</v>
      </c>
      <c r="G1809" s="35">
        <v>1.6</v>
      </c>
      <c r="H1809" s="35">
        <v>1.5</v>
      </c>
      <c r="I1809" s="35" t="s">
        <v>469</v>
      </c>
    </row>
    <row r="1810" spans="1:15" ht="15" hidden="1" customHeight="1">
      <c r="A1810" s="34" t="s">
        <v>72</v>
      </c>
      <c r="B1810" s="34" t="s">
        <v>5735</v>
      </c>
      <c r="C1810" s="34" t="s">
        <v>435</v>
      </c>
      <c r="D1810" s="35" t="s">
        <v>107</v>
      </c>
      <c r="E1810" s="35">
        <v>1.5</v>
      </c>
      <c r="F1810" s="35">
        <v>1.7</v>
      </c>
      <c r="G1810" s="35">
        <v>1.7</v>
      </c>
      <c r="H1810" s="35">
        <v>1.8</v>
      </c>
    </row>
    <row r="1811" spans="1:15" ht="15" hidden="1" customHeight="1">
      <c r="A1811" s="34" t="s">
        <v>72</v>
      </c>
      <c r="B1811" s="34" t="s">
        <v>5736</v>
      </c>
      <c r="C1811" s="34" t="s">
        <v>400</v>
      </c>
      <c r="D1811" s="35" t="s">
        <v>107</v>
      </c>
      <c r="E1811" s="35">
        <v>1.2</v>
      </c>
      <c r="F1811" s="35">
        <v>1.3</v>
      </c>
      <c r="G1811" s="35">
        <v>1.4</v>
      </c>
      <c r="H1811" s="35">
        <v>1.4</v>
      </c>
      <c r="I1811" s="35" t="s">
        <v>469</v>
      </c>
      <c r="M1811" s="36" t="s">
        <v>469</v>
      </c>
    </row>
    <row r="1812" spans="1:15" ht="15" hidden="1" customHeight="1">
      <c r="A1812" s="34" t="s">
        <v>72</v>
      </c>
      <c r="B1812" s="34" t="s">
        <v>5737</v>
      </c>
      <c r="C1812" s="34" t="s">
        <v>435</v>
      </c>
      <c r="D1812" s="35" t="s">
        <v>107</v>
      </c>
      <c r="E1812" s="35">
        <v>1.3</v>
      </c>
      <c r="F1812" s="35">
        <v>1.5</v>
      </c>
      <c r="G1812" s="35">
        <v>1.7</v>
      </c>
      <c r="H1812" s="35">
        <v>1.8</v>
      </c>
    </row>
    <row r="1813" spans="1:15" ht="15" hidden="1" customHeight="1">
      <c r="A1813" s="34" t="s">
        <v>72</v>
      </c>
      <c r="B1813" s="34" t="s">
        <v>5738</v>
      </c>
      <c r="C1813" s="34" t="s">
        <v>484</v>
      </c>
      <c r="D1813" s="35" t="s">
        <v>107</v>
      </c>
      <c r="E1813" s="35">
        <v>1</v>
      </c>
      <c r="F1813" s="35">
        <v>1.2</v>
      </c>
      <c r="G1813" s="35">
        <v>1.4</v>
      </c>
      <c r="H1813" s="35">
        <v>1.4</v>
      </c>
    </row>
    <row r="1814" spans="1:15" ht="15" hidden="1" customHeight="1">
      <c r="A1814" s="34" t="s">
        <v>72</v>
      </c>
      <c r="B1814" s="34" t="s">
        <v>5739</v>
      </c>
      <c r="C1814" s="34" t="s">
        <v>477</v>
      </c>
      <c r="D1814" s="35" t="s">
        <v>107</v>
      </c>
      <c r="E1814" s="35">
        <v>1.3</v>
      </c>
      <c r="F1814" s="35">
        <v>1.4</v>
      </c>
      <c r="G1814" s="35">
        <v>1.5</v>
      </c>
      <c r="H1814" s="35">
        <v>1.5</v>
      </c>
      <c r="I1814" s="35" t="s">
        <v>424</v>
      </c>
      <c r="K1814" s="36" t="s">
        <v>424</v>
      </c>
    </row>
    <row r="1815" spans="1:15" ht="15" hidden="1" customHeight="1">
      <c r="A1815" s="34" t="s">
        <v>72</v>
      </c>
      <c r="B1815" s="34" t="s">
        <v>5740</v>
      </c>
      <c r="C1815" s="34" t="s">
        <v>484</v>
      </c>
      <c r="D1815" s="35" t="s">
        <v>107</v>
      </c>
      <c r="E1815" s="35">
        <v>1</v>
      </c>
      <c r="F1815" s="35">
        <v>1.2</v>
      </c>
      <c r="G1815" s="35">
        <v>1.3</v>
      </c>
      <c r="H1815" s="35">
        <v>1.3</v>
      </c>
      <c r="M1815" s="36" t="s">
        <v>423</v>
      </c>
    </row>
    <row r="1816" spans="1:15" ht="15" hidden="1" customHeight="1">
      <c r="A1816" s="34" t="s">
        <v>72</v>
      </c>
      <c r="B1816" s="34" t="s">
        <v>5741</v>
      </c>
      <c r="C1816" s="34" t="s">
        <v>1822</v>
      </c>
      <c r="D1816" s="35" t="s">
        <v>107</v>
      </c>
      <c r="E1816" s="35">
        <v>1.2</v>
      </c>
      <c r="F1816" s="35">
        <v>1.7</v>
      </c>
      <c r="G1816" s="35">
        <v>2</v>
      </c>
      <c r="H1816" s="35">
        <v>2</v>
      </c>
      <c r="L1816" s="34" t="s">
        <v>5655</v>
      </c>
    </row>
    <row r="1817" spans="1:15" ht="15" hidden="1" customHeight="1">
      <c r="A1817" s="34" t="s">
        <v>72</v>
      </c>
      <c r="B1817" s="34" t="s">
        <v>5742</v>
      </c>
      <c r="C1817" s="34" t="s">
        <v>1822</v>
      </c>
      <c r="D1817" s="35" t="s">
        <v>107</v>
      </c>
      <c r="E1817" s="35">
        <v>1.1000000000000001</v>
      </c>
      <c r="F1817" s="35">
        <v>1.5</v>
      </c>
      <c r="G1817" s="35">
        <v>1.6</v>
      </c>
      <c r="H1817" s="35">
        <v>1.6</v>
      </c>
      <c r="L1817" s="34" t="s">
        <v>5655</v>
      </c>
    </row>
    <row r="1818" spans="1:15" ht="15" hidden="1" customHeight="1">
      <c r="A1818" s="34" t="s">
        <v>72</v>
      </c>
      <c r="B1818" s="34" t="s">
        <v>5743</v>
      </c>
      <c r="C1818" s="34" t="s">
        <v>484</v>
      </c>
      <c r="D1818" s="35" t="s">
        <v>107</v>
      </c>
      <c r="E1818" s="35">
        <v>1.2</v>
      </c>
      <c r="F1818" s="35">
        <v>1.4</v>
      </c>
      <c r="G1818" s="35">
        <v>1.5</v>
      </c>
      <c r="H1818" s="35">
        <v>1.5</v>
      </c>
    </row>
    <row r="1819" spans="1:15" ht="15" hidden="1" customHeight="1">
      <c r="A1819" s="34" t="s">
        <v>72</v>
      </c>
      <c r="B1819" s="34" t="s">
        <v>5744</v>
      </c>
      <c r="C1819" s="34" t="s">
        <v>389</v>
      </c>
      <c r="D1819" s="35" t="s">
        <v>107</v>
      </c>
      <c r="E1819" s="35">
        <v>2.2000000000000002</v>
      </c>
      <c r="F1819" s="35">
        <v>3.9</v>
      </c>
      <c r="G1819" s="35">
        <v>4.3</v>
      </c>
      <c r="H1819" s="35">
        <v>4.4000000000000004</v>
      </c>
    </row>
    <row r="1820" spans="1:15" ht="15" hidden="1" customHeight="1">
      <c r="A1820" s="34" t="s">
        <v>72</v>
      </c>
      <c r="B1820" s="34" t="s">
        <v>5745</v>
      </c>
      <c r="C1820" s="34" t="s">
        <v>477</v>
      </c>
      <c r="D1820" s="35" t="s">
        <v>107</v>
      </c>
      <c r="E1820" s="35">
        <v>1.2</v>
      </c>
      <c r="F1820" s="35">
        <v>1.3</v>
      </c>
      <c r="G1820" s="35">
        <v>1.4</v>
      </c>
      <c r="H1820" s="35">
        <v>1.3</v>
      </c>
      <c r="M1820" s="36" t="s">
        <v>1722</v>
      </c>
    </row>
    <row r="1821" spans="1:15" ht="15" hidden="1" customHeight="1">
      <c r="A1821" s="34" t="s">
        <v>72</v>
      </c>
      <c r="B1821" s="34" t="s">
        <v>5746</v>
      </c>
      <c r="C1821" s="34" t="s">
        <v>5211</v>
      </c>
      <c r="D1821" s="35" t="s">
        <v>107</v>
      </c>
      <c r="E1821" s="35">
        <v>2.1</v>
      </c>
      <c r="F1821" s="35">
        <v>2.6</v>
      </c>
      <c r="G1821" s="35">
        <v>2.9</v>
      </c>
      <c r="H1821" s="35">
        <v>3.8</v>
      </c>
      <c r="K1821" s="36" t="s">
        <v>423</v>
      </c>
      <c r="M1821" s="36" t="s">
        <v>423</v>
      </c>
    </row>
    <row r="1822" spans="1:15" ht="15" hidden="1" customHeight="1">
      <c r="A1822" s="34" t="s">
        <v>72</v>
      </c>
      <c r="B1822" s="34" t="s">
        <v>5747</v>
      </c>
      <c r="C1822" s="34" t="s">
        <v>5211</v>
      </c>
      <c r="D1822" s="35" t="s">
        <v>107</v>
      </c>
      <c r="E1822" s="35">
        <v>1.1000000000000001</v>
      </c>
      <c r="F1822" s="35" t="s">
        <v>2997</v>
      </c>
      <c r="G1822" s="35" t="s">
        <v>2997</v>
      </c>
      <c r="H1822" s="35" t="s">
        <v>2997</v>
      </c>
      <c r="J1822" s="35" t="s">
        <v>3886</v>
      </c>
      <c r="K1822" s="36" t="s">
        <v>1700</v>
      </c>
      <c r="L1822" s="36" t="s">
        <v>3250</v>
      </c>
      <c r="O1822" s="34" t="s">
        <v>5683</v>
      </c>
    </row>
    <row r="1823" spans="1:15" ht="15" hidden="1" customHeight="1">
      <c r="A1823" s="34" t="s">
        <v>72</v>
      </c>
      <c r="B1823" s="34" t="s">
        <v>5748</v>
      </c>
      <c r="C1823" s="34" t="s">
        <v>435</v>
      </c>
      <c r="D1823" s="35" t="s">
        <v>107</v>
      </c>
      <c r="E1823" s="35">
        <v>1.8</v>
      </c>
      <c r="F1823" s="35">
        <v>2.7</v>
      </c>
      <c r="G1823" s="35">
        <v>2.7</v>
      </c>
      <c r="H1823" s="35">
        <v>2.7</v>
      </c>
      <c r="I1823" s="35" t="s">
        <v>5749</v>
      </c>
      <c r="K1823" s="36" t="s">
        <v>1722</v>
      </c>
      <c r="L1823" s="34" t="s">
        <v>5750</v>
      </c>
      <c r="M1823" s="36" t="s">
        <v>5751</v>
      </c>
      <c r="N1823" s="34" t="s">
        <v>424</v>
      </c>
    </row>
    <row r="1824" spans="1:15" ht="15" hidden="1" customHeight="1">
      <c r="A1824" s="34" t="s">
        <v>72</v>
      </c>
      <c r="B1824" s="34" t="s">
        <v>5752</v>
      </c>
      <c r="C1824" t="s">
        <v>1259</v>
      </c>
      <c r="D1824" s="35" t="s">
        <v>107</v>
      </c>
      <c r="E1824" s="35">
        <v>1.4</v>
      </c>
      <c r="F1824" s="35">
        <v>2.2999999999999998</v>
      </c>
      <c r="G1824" s="35">
        <v>2.8</v>
      </c>
      <c r="H1824" s="35">
        <v>3.1</v>
      </c>
      <c r="M1824" s="34" t="s">
        <v>424</v>
      </c>
    </row>
    <row r="1825" spans="1:15" ht="15" hidden="1" customHeight="1">
      <c r="A1825" s="34" t="s">
        <v>72</v>
      </c>
      <c r="B1825" s="34" t="s">
        <v>5753</v>
      </c>
      <c r="C1825" s="34" t="s">
        <v>546</v>
      </c>
      <c r="D1825" s="35" t="s">
        <v>107</v>
      </c>
      <c r="E1825" s="35">
        <v>3.6</v>
      </c>
      <c r="F1825" s="35">
        <v>4</v>
      </c>
      <c r="G1825" s="35">
        <v>4.3</v>
      </c>
      <c r="H1825" s="35">
        <v>4.2</v>
      </c>
      <c r="M1825" s="36" t="s">
        <v>1722</v>
      </c>
      <c r="O1825" s="34" t="s">
        <v>3790</v>
      </c>
    </row>
    <row r="1826" spans="1:15" ht="15" hidden="1" customHeight="1">
      <c r="A1826" s="34" t="s">
        <v>72</v>
      </c>
      <c r="B1826" s="34" t="s">
        <v>5754</v>
      </c>
      <c r="C1826" s="34" t="s">
        <v>389</v>
      </c>
      <c r="D1826" s="35" t="s">
        <v>107</v>
      </c>
      <c r="E1826" s="35">
        <v>1.5</v>
      </c>
      <c r="F1826" s="35">
        <v>1.3</v>
      </c>
      <c r="G1826" s="35" t="s">
        <v>2997</v>
      </c>
      <c r="H1826" s="35" t="s">
        <v>2997</v>
      </c>
      <c r="K1826" s="36" t="s">
        <v>5755</v>
      </c>
      <c r="L1826" s="36" t="s">
        <v>5756</v>
      </c>
      <c r="M1826" s="36" t="s">
        <v>5757</v>
      </c>
    </row>
    <row r="1827" spans="1:15" ht="15" hidden="1" customHeight="1">
      <c r="A1827" s="34" t="s">
        <v>72</v>
      </c>
      <c r="B1827" s="34" t="s">
        <v>5758</v>
      </c>
      <c r="C1827" s="34" t="s">
        <v>389</v>
      </c>
      <c r="D1827" s="35" t="s">
        <v>107</v>
      </c>
      <c r="E1827" s="35">
        <v>1.3</v>
      </c>
      <c r="F1827" s="35">
        <v>2.2999999999999998</v>
      </c>
      <c r="G1827" s="35">
        <v>2.7</v>
      </c>
      <c r="H1827" s="35" t="s">
        <v>2997</v>
      </c>
      <c r="K1827" s="36" t="s">
        <v>3277</v>
      </c>
      <c r="M1827" s="36" t="s">
        <v>5757</v>
      </c>
    </row>
    <row r="1828" spans="1:15" ht="15" hidden="1" customHeight="1">
      <c r="A1828" s="34" t="s">
        <v>72</v>
      </c>
      <c r="B1828" s="34" t="s">
        <v>5759</v>
      </c>
      <c r="C1828" s="34" t="s">
        <v>389</v>
      </c>
      <c r="D1828" s="35" t="s">
        <v>107</v>
      </c>
      <c r="E1828" s="35" t="s">
        <v>107</v>
      </c>
      <c r="F1828" s="35">
        <v>1.2</v>
      </c>
      <c r="G1828" s="35">
        <v>1.5</v>
      </c>
      <c r="H1828" s="35" t="s">
        <v>2997</v>
      </c>
    </row>
    <row r="1829" spans="1:15" ht="15" hidden="1" customHeight="1">
      <c r="A1829" s="34" t="s">
        <v>72</v>
      </c>
      <c r="B1829" s="34" t="s">
        <v>5760</v>
      </c>
      <c r="C1829" s="34" t="s">
        <v>389</v>
      </c>
      <c r="D1829" s="35" t="s">
        <v>107</v>
      </c>
      <c r="E1829" s="35" t="s">
        <v>107</v>
      </c>
      <c r="F1829" s="35">
        <v>1.1000000000000001</v>
      </c>
      <c r="G1829" s="35">
        <v>1.4</v>
      </c>
      <c r="H1829" s="35" t="s">
        <v>2997</v>
      </c>
      <c r="L1829" s="34" t="s">
        <v>5761</v>
      </c>
      <c r="M1829" s="34" t="s">
        <v>423</v>
      </c>
    </row>
    <row r="1830" spans="1:15" ht="15" hidden="1" customHeight="1">
      <c r="A1830" s="34" t="s">
        <v>72</v>
      </c>
      <c r="B1830" s="34" t="s">
        <v>5762</v>
      </c>
      <c r="C1830" s="34" t="s">
        <v>389</v>
      </c>
      <c r="D1830" s="35" t="s">
        <v>107</v>
      </c>
      <c r="E1830" s="35">
        <v>1.4</v>
      </c>
      <c r="F1830" s="35">
        <v>1.9</v>
      </c>
      <c r="G1830" s="35">
        <v>2</v>
      </c>
      <c r="H1830" s="35">
        <v>2</v>
      </c>
    </row>
    <row r="1831" spans="1:15" ht="15" hidden="1" customHeight="1">
      <c r="A1831" s="34" t="s">
        <v>72</v>
      </c>
      <c r="B1831" s="34" t="s">
        <v>5763</v>
      </c>
      <c r="C1831" s="34" t="s">
        <v>389</v>
      </c>
      <c r="D1831" s="35" t="s">
        <v>107</v>
      </c>
      <c r="E1831" s="35">
        <v>1</v>
      </c>
      <c r="F1831" s="35">
        <v>1.2</v>
      </c>
      <c r="G1831" s="35">
        <v>1.4</v>
      </c>
      <c r="H1831" s="35">
        <v>1.4</v>
      </c>
    </row>
    <row r="1832" spans="1:15" ht="15" hidden="1" customHeight="1">
      <c r="A1832" s="34" t="s">
        <v>72</v>
      </c>
      <c r="B1832" s="34" t="s">
        <v>5764</v>
      </c>
      <c r="C1832" s="34" t="s">
        <v>540</v>
      </c>
      <c r="D1832" s="35" t="s">
        <v>107</v>
      </c>
      <c r="E1832" s="35">
        <v>2.2000000000000002</v>
      </c>
      <c r="F1832" s="35">
        <v>3.9</v>
      </c>
      <c r="G1832" s="35">
        <v>4.9000000000000004</v>
      </c>
      <c r="H1832" s="35">
        <v>5.3</v>
      </c>
    </row>
    <row r="1833" spans="1:15" ht="15" hidden="1" customHeight="1">
      <c r="A1833" s="34" t="s">
        <v>72</v>
      </c>
      <c r="B1833" s="34" t="s">
        <v>5765</v>
      </c>
      <c r="C1833" s="34" t="s">
        <v>740</v>
      </c>
      <c r="D1833" s="35" t="s">
        <v>107</v>
      </c>
      <c r="E1833" s="35">
        <v>1.3</v>
      </c>
      <c r="F1833" s="35">
        <v>3.1</v>
      </c>
      <c r="G1833" s="35">
        <v>4.0999999999999996</v>
      </c>
      <c r="H1833" s="35">
        <v>4.9000000000000004</v>
      </c>
      <c r="L1833" s="34" t="s">
        <v>4002</v>
      </c>
      <c r="M1833" s="36" t="s">
        <v>1722</v>
      </c>
    </row>
    <row r="1834" spans="1:15" ht="15" hidden="1" customHeight="1">
      <c r="A1834" s="34" t="s">
        <v>72</v>
      </c>
      <c r="B1834" s="34" t="s">
        <v>5766</v>
      </c>
      <c r="C1834" s="34" t="s">
        <v>740</v>
      </c>
      <c r="D1834" s="35" t="s">
        <v>107</v>
      </c>
      <c r="E1834" s="35">
        <v>1.2</v>
      </c>
      <c r="F1834" s="35">
        <v>1.3</v>
      </c>
      <c r="G1834" s="35" t="s">
        <v>2988</v>
      </c>
      <c r="H1834" s="35" t="s">
        <v>2989</v>
      </c>
      <c r="L1834" s="34" t="s">
        <v>5767</v>
      </c>
    </row>
    <row r="1835" spans="1:15" ht="15" hidden="1" customHeight="1">
      <c r="A1835" s="34" t="s">
        <v>72</v>
      </c>
      <c r="B1835" s="34" t="s">
        <v>5768</v>
      </c>
      <c r="C1835" s="34" t="s">
        <v>740</v>
      </c>
      <c r="D1835" s="35" t="s">
        <v>107</v>
      </c>
      <c r="E1835" s="35">
        <v>1.1000000000000001</v>
      </c>
      <c r="F1835" s="35">
        <v>1.8</v>
      </c>
      <c r="G1835" s="35">
        <v>2.2999999999999998</v>
      </c>
      <c r="H1835" s="35">
        <v>2.2999999999999998</v>
      </c>
      <c r="L1835" s="34" t="s">
        <v>4002</v>
      </c>
    </row>
    <row r="1836" spans="1:15" ht="15" hidden="1" customHeight="1">
      <c r="A1836" s="34" t="s">
        <v>72</v>
      </c>
      <c r="B1836" s="34" t="s">
        <v>5769</v>
      </c>
      <c r="C1836" s="34" t="s">
        <v>524</v>
      </c>
      <c r="D1836" s="35" t="s">
        <v>107</v>
      </c>
      <c r="E1836" s="35" t="s">
        <v>107</v>
      </c>
      <c r="F1836" s="35">
        <v>1</v>
      </c>
      <c r="G1836" s="35">
        <v>1.3</v>
      </c>
      <c r="H1836" s="35">
        <v>1.2</v>
      </c>
      <c r="M1836" s="36" t="s">
        <v>666</v>
      </c>
    </row>
    <row r="1837" spans="1:15" ht="15" hidden="1" customHeight="1">
      <c r="A1837" s="34" t="s">
        <v>72</v>
      </c>
      <c r="B1837" s="34" t="s">
        <v>5770</v>
      </c>
      <c r="C1837" s="34" t="s">
        <v>524</v>
      </c>
      <c r="D1837" s="35" t="s">
        <v>107</v>
      </c>
      <c r="E1837" s="35" t="s">
        <v>107</v>
      </c>
      <c r="F1837" s="35">
        <v>1</v>
      </c>
      <c r="G1837" s="35">
        <v>1.2</v>
      </c>
      <c r="H1837" s="35">
        <v>1.2</v>
      </c>
    </row>
    <row r="1838" spans="1:15" ht="15" hidden="1" customHeight="1">
      <c r="A1838" s="34" t="s">
        <v>72</v>
      </c>
      <c r="B1838" s="34" t="s">
        <v>5771</v>
      </c>
      <c r="C1838" s="34" t="s">
        <v>389</v>
      </c>
      <c r="D1838" s="35" t="s">
        <v>107</v>
      </c>
      <c r="E1838" s="35" t="s">
        <v>107</v>
      </c>
      <c r="F1838" s="35">
        <v>1.1000000000000001</v>
      </c>
      <c r="G1838" s="35" t="s">
        <v>2988</v>
      </c>
      <c r="H1838" s="35" t="s">
        <v>2989</v>
      </c>
      <c r="M1838" s="36" t="s">
        <v>469</v>
      </c>
    </row>
    <row r="1839" spans="1:15" ht="15" hidden="1" customHeight="1">
      <c r="A1839" s="34" t="s">
        <v>72</v>
      </c>
      <c r="B1839" s="34" t="s">
        <v>5772</v>
      </c>
      <c r="C1839" s="34" t="s">
        <v>419</v>
      </c>
      <c r="D1839" s="35" t="s">
        <v>107</v>
      </c>
      <c r="E1839" s="35" t="s">
        <v>107</v>
      </c>
      <c r="F1839" s="35">
        <v>1.4</v>
      </c>
      <c r="G1839" s="42">
        <v>1.2</v>
      </c>
      <c r="H1839" s="42" t="s">
        <v>2989</v>
      </c>
      <c r="I1839" s="42"/>
      <c r="J1839" s="42"/>
      <c r="L1839" s="34" t="s">
        <v>5773</v>
      </c>
      <c r="M1839" s="36" t="s">
        <v>1719</v>
      </c>
    </row>
    <row r="1840" spans="1:15" ht="15" hidden="1" customHeight="1">
      <c r="A1840" s="34" t="s">
        <v>72</v>
      </c>
      <c r="B1840" s="34" t="s">
        <v>5774</v>
      </c>
      <c r="C1840" s="34" t="s">
        <v>449</v>
      </c>
      <c r="D1840" s="35" t="s">
        <v>107</v>
      </c>
      <c r="E1840" s="35" t="s">
        <v>107</v>
      </c>
      <c r="F1840" s="35">
        <v>1.2</v>
      </c>
      <c r="G1840" s="42" t="s">
        <v>2997</v>
      </c>
      <c r="H1840" s="42" t="s">
        <v>2997</v>
      </c>
      <c r="I1840" s="42"/>
      <c r="J1840" s="42"/>
      <c r="L1840" s="36" t="s">
        <v>5775</v>
      </c>
    </row>
    <row r="1841" spans="1:15" ht="15" hidden="1" customHeight="1">
      <c r="A1841" s="34" t="s">
        <v>72</v>
      </c>
      <c r="B1841" s="34" t="s">
        <v>5776</v>
      </c>
      <c r="C1841" s="34" t="s">
        <v>5211</v>
      </c>
      <c r="D1841" s="35" t="s">
        <v>107</v>
      </c>
      <c r="E1841" s="35" t="s">
        <v>107</v>
      </c>
      <c r="F1841" s="35">
        <v>1.4</v>
      </c>
      <c r="G1841" s="42">
        <v>1.7</v>
      </c>
      <c r="H1841" s="42">
        <v>1.6</v>
      </c>
      <c r="I1841" s="42" t="s">
        <v>1722</v>
      </c>
      <c r="J1841" s="42"/>
    </row>
    <row r="1842" spans="1:15" ht="15" hidden="1" customHeight="1">
      <c r="A1842" s="34" t="s">
        <v>72</v>
      </c>
      <c r="B1842" s="34" t="s">
        <v>5777</v>
      </c>
      <c r="C1842" s="34" t="s">
        <v>484</v>
      </c>
      <c r="D1842" s="35" t="s">
        <v>107</v>
      </c>
      <c r="E1842" s="35" t="s">
        <v>107</v>
      </c>
      <c r="F1842" s="35">
        <v>1.3</v>
      </c>
      <c r="G1842" s="42">
        <v>1.8</v>
      </c>
      <c r="H1842" s="42">
        <v>1.8</v>
      </c>
      <c r="I1842" s="42"/>
      <c r="J1842" s="42"/>
      <c r="O1842" s="34" t="s">
        <v>5778</v>
      </c>
    </row>
    <row r="1843" spans="1:15" ht="15" hidden="1" customHeight="1">
      <c r="A1843" s="34" t="s">
        <v>72</v>
      </c>
      <c r="B1843" s="34" t="s">
        <v>5779</v>
      </c>
      <c r="C1843" s="34" t="s">
        <v>484</v>
      </c>
      <c r="D1843" s="35" t="s">
        <v>107</v>
      </c>
      <c r="E1843" s="35" t="s">
        <v>107</v>
      </c>
      <c r="F1843" s="35">
        <v>1.1000000000000001</v>
      </c>
      <c r="G1843" s="42">
        <v>1.4</v>
      </c>
      <c r="H1843" s="42">
        <v>1.2</v>
      </c>
      <c r="I1843" s="42"/>
      <c r="J1843" s="42"/>
    </row>
    <row r="1844" spans="1:15" ht="15" hidden="1" customHeight="1">
      <c r="A1844" s="34" t="s">
        <v>72</v>
      </c>
      <c r="B1844" s="34" t="s">
        <v>5780</v>
      </c>
      <c r="C1844" s="34" t="s">
        <v>435</v>
      </c>
      <c r="D1844" s="35" t="s">
        <v>107</v>
      </c>
      <c r="E1844" s="35" t="s">
        <v>107</v>
      </c>
      <c r="F1844" s="35">
        <v>1.2</v>
      </c>
      <c r="G1844" s="42" t="s">
        <v>2988</v>
      </c>
      <c r="H1844" s="42" t="s">
        <v>2989</v>
      </c>
      <c r="I1844" s="42"/>
      <c r="J1844" s="42"/>
      <c r="M1844" s="34" t="s">
        <v>1722</v>
      </c>
    </row>
    <row r="1845" spans="1:15" ht="15" hidden="1" customHeight="1">
      <c r="A1845" s="34" t="s">
        <v>72</v>
      </c>
      <c r="B1845" s="34" t="s">
        <v>5781</v>
      </c>
      <c r="C1845" s="34" t="s">
        <v>475</v>
      </c>
      <c r="D1845" s="35" t="s">
        <v>107</v>
      </c>
      <c r="E1845" s="35" t="s">
        <v>107</v>
      </c>
      <c r="F1845" s="35">
        <v>1</v>
      </c>
      <c r="G1845" s="42">
        <v>1</v>
      </c>
      <c r="H1845" s="42">
        <v>1.2</v>
      </c>
      <c r="I1845" s="42" t="s">
        <v>469</v>
      </c>
      <c r="J1845" s="42"/>
    </row>
    <row r="1846" spans="1:15" ht="15" hidden="1" customHeight="1">
      <c r="A1846" s="34" t="s">
        <v>72</v>
      </c>
      <c r="B1846" s="34" t="s">
        <v>5782</v>
      </c>
      <c r="C1846" s="34" t="s">
        <v>475</v>
      </c>
      <c r="D1846" s="35" t="s">
        <v>107</v>
      </c>
      <c r="E1846" s="35" t="s">
        <v>107</v>
      </c>
      <c r="F1846" s="35" t="s">
        <v>107</v>
      </c>
      <c r="G1846" s="35">
        <v>1.1000000000000001</v>
      </c>
      <c r="H1846" s="35">
        <v>1.3</v>
      </c>
    </row>
    <row r="1847" spans="1:15" ht="15" hidden="1" customHeight="1">
      <c r="A1847" s="34" t="s">
        <v>72</v>
      </c>
      <c r="B1847" s="34" t="s">
        <v>5783</v>
      </c>
      <c r="C1847" s="34" t="s">
        <v>457</v>
      </c>
      <c r="D1847" s="35" t="s">
        <v>107</v>
      </c>
      <c r="E1847" s="35" t="s">
        <v>107</v>
      </c>
      <c r="F1847" s="35">
        <v>1.2</v>
      </c>
      <c r="G1847" s="42">
        <v>1.4</v>
      </c>
      <c r="H1847" s="42">
        <v>1.5</v>
      </c>
      <c r="I1847" s="42"/>
      <c r="J1847" s="42"/>
    </row>
    <row r="1848" spans="1:15" ht="15" hidden="1" customHeight="1">
      <c r="A1848" s="34" t="s">
        <v>71</v>
      </c>
      <c r="B1848" s="34" t="s">
        <v>5784</v>
      </c>
      <c r="C1848" s="34" t="s">
        <v>435</v>
      </c>
      <c r="D1848" s="35">
        <v>2.2999999999999998</v>
      </c>
      <c r="E1848" s="35">
        <v>2.6</v>
      </c>
      <c r="F1848" s="35">
        <v>2.9</v>
      </c>
      <c r="G1848" s="35">
        <v>3.1</v>
      </c>
      <c r="H1848" s="35" t="s">
        <v>2989</v>
      </c>
      <c r="K1848" s="36" t="s">
        <v>4795</v>
      </c>
      <c r="M1848" s="34" t="s">
        <v>424</v>
      </c>
      <c r="N1848" s="34" t="s">
        <v>424</v>
      </c>
    </row>
    <row r="1849" spans="1:15" ht="15" hidden="1" customHeight="1">
      <c r="A1849" s="34" t="s">
        <v>71</v>
      </c>
      <c r="B1849" s="34" t="s">
        <v>5785</v>
      </c>
      <c r="C1849" s="34" t="s">
        <v>435</v>
      </c>
      <c r="D1849" s="35">
        <v>1.2</v>
      </c>
      <c r="E1849" s="35" t="s">
        <v>3039</v>
      </c>
      <c r="F1849" s="35" t="s">
        <v>2988</v>
      </c>
      <c r="G1849" s="35" t="s">
        <v>2988</v>
      </c>
      <c r="H1849" s="35" t="s">
        <v>2989</v>
      </c>
      <c r="O1849" s="34" t="s">
        <v>3747</v>
      </c>
    </row>
    <row r="1850" spans="1:15" ht="15" hidden="1" customHeight="1">
      <c r="A1850" s="34" t="s">
        <v>71</v>
      </c>
      <c r="B1850" s="34" t="s">
        <v>5786</v>
      </c>
      <c r="C1850" s="34" t="s">
        <v>432</v>
      </c>
      <c r="D1850" s="35">
        <v>1</v>
      </c>
      <c r="E1850" s="35">
        <v>1.3</v>
      </c>
      <c r="F1850" s="35">
        <v>1.3</v>
      </c>
      <c r="G1850" s="35">
        <v>1.4</v>
      </c>
      <c r="H1850" s="35" t="s">
        <v>107</v>
      </c>
      <c r="J1850" s="35" t="s">
        <v>5787</v>
      </c>
      <c r="L1850" s="34" t="s">
        <v>434</v>
      </c>
      <c r="O1850" s="34" t="s">
        <v>5788</v>
      </c>
    </row>
    <row r="1851" spans="1:15" ht="15" hidden="1" customHeight="1">
      <c r="A1851" s="34" t="s">
        <v>71</v>
      </c>
      <c r="B1851" s="34" t="s">
        <v>5789</v>
      </c>
      <c r="C1851" s="34" t="s">
        <v>409</v>
      </c>
      <c r="D1851" s="35">
        <v>2</v>
      </c>
      <c r="E1851" s="35">
        <v>2.1</v>
      </c>
      <c r="F1851" s="35">
        <v>2.2999999999999998</v>
      </c>
      <c r="G1851" s="35">
        <v>2.5</v>
      </c>
      <c r="H1851" s="35">
        <v>2.5</v>
      </c>
      <c r="K1851" s="36" t="s">
        <v>5790</v>
      </c>
      <c r="M1851" s="34" t="s">
        <v>5790</v>
      </c>
      <c r="O1851" s="34" t="s">
        <v>2995</v>
      </c>
    </row>
    <row r="1852" spans="1:15" ht="15" hidden="1" customHeight="1">
      <c r="A1852" s="34" t="s">
        <v>71</v>
      </c>
      <c r="B1852" s="34" t="s">
        <v>5791</v>
      </c>
      <c r="C1852" s="34" t="s">
        <v>409</v>
      </c>
      <c r="D1852" s="38">
        <v>1.5</v>
      </c>
      <c r="E1852" s="38">
        <v>1.6</v>
      </c>
      <c r="F1852" s="38">
        <v>1.6</v>
      </c>
      <c r="G1852" s="38">
        <v>1.7</v>
      </c>
      <c r="H1852" s="38">
        <v>1.7</v>
      </c>
      <c r="I1852" s="38"/>
      <c r="J1852" s="38"/>
      <c r="K1852" s="57"/>
      <c r="O1852" s="34" t="s">
        <v>5792</v>
      </c>
    </row>
    <row r="1853" spans="1:15" ht="15" hidden="1" customHeight="1">
      <c r="A1853" s="34" t="s">
        <v>71</v>
      </c>
      <c r="B1853" s="34" t="s">
        <v>5793</v>
      </c>
      <c r="C1853" s="34" t="s">
        <v>409</v>
      </c>
      <c r="D1853" s="38">
        <v>1.8</v>
      </c>
      <c r="E1853" s="38">
        <v>1.7</v>
      </c>
      <c r="F1853" s="38">
        <v>1.8</v>
      </c>
      <c r="G1853" s="38">
        <v>2.1</v>
      </c>
      <c r="H1853" s="38">
        <v>2.2000000000000002</v>
      </c>
      <c r="I1853" s="38"/>
      <c r="J1853" s="38"/>
      <c r="K1853" s="57"/>
    </row>
    <row r="1854" spans="1:15" ht="15" hidden="1" customHeight="1">
      <c r="A1854" s="34" t="s">
        <v>71</v>
      </c>
      <c r="B1854" s="34" t="s">
        <v>5794</v>
      </c>
      <c r="C1854" s="34" t="s">
        <v>439</v>
      </c>
      <c r="D1854" s="35">
        <v>5.5</v>
      </c>
      <c r="E1854" s="35">
        <v>6</v>
      </c>
      <c r="F1854" s="35">
        <v>6.4</v>
      </c>
      <c r="G1854" s="35">
        <v>7</v>
      </c>
      <c r="H1854" s="35">
        <v>7.2</v>
      </c>
      <c r="I1854" s="35" t="s">
        <v>465</v>
      </c>
      <c r="K1854" s="36" t="s">
        <v>465</v>
      </c>
      <c r="M1854" s="34" t="s">
        <v>465</v>
      </c>
      <c r="N1854" s="34" t="s">
        <v>465</v>
      </c>
      <c r="O1854" s="34" t="s">
        <v>2995</v>
      </c>
    </row>
    <row r="1855" spans="1:15" ht="15" hidden="1" customHeight="1">
      <c r="A1855" s="34" t="s">
        <v>71</v>
      </c>
      <c r="B1855" s="34" t="s">
        <v>5795</v>
      </c>
      <c r="C1855" s="34" t="s">
        <v>419</v>
      </c>
      <c r="D1855" s="35">
        <v>1.1000000000000001</v>
      </c>
      <c r="E1855" s="35">
        <v>1.2</v>
      </c>
      <c r="F1855" s="35" t="s">
        <v>2988</v>
      </c>
      <c r="G1855" s="35" t="s">
        <v>2988</v>
      </c>
      <c r="H1855" s="35" t="s">
        <v>2989</v>
      </c>
      <c r="O1855" s="34" t="s">
        <v>5796</v>
      </c>
    </row>
    <row r="1856" spans="1:15" ht="15" hidden="1" customHeight="1">
      <c r="A1856" s="34" t="s">
        <v>71</v>
      </c>
      <c r="B1856" s="34" t="s">
        <v>5797</v>
      </c>
      <c r="C1856" s="34" t="s">
        <v>399</v>
      </c>
      <c r="D1856" s="35">
        <v>1.2</v>
      </c>
      <c r="E1856" s="35">
        <v>1.2</v>
      </c>
      <c r="F1856" s="35">
        <v>1.4</v>
      </c>
      <c r="G1856" s="35">
        <v>1.4</v>
      </c>
      <c r="H1856" s="35">
        <v>1.5</v>
      </c>
      <c r="O1856" s="34" t="s">
        <v>2995</v>
      </c>
    </row>
    <row r="1857" spans="1:15" ht="15" hidden="1" customHeight="1">
      <c r="A1857" s="34" t="s">
        <v>71</v>
      </c>
      <c r="B1857" s="34" t="s">
        <v>5798</v>
      </c>
      <c r="C1857" s="34" t="s">
        <v>389</v>
      </c>
      <c r="D1857" s="35">
        <v>1.2</v>
      </c>
      <c r="E1857" s="35">
        <v>1.2</v>
      </c>
      <c r="F1857" s="35">
        <v>1.2</v>
      </c>
      <c r="G1857" s="35">
        <v>1.4</v>
      </c>
      <c r="H1857" s="35">
        <v>1.4</v>
      </c>
      <c r="I1857" s="35" t="s">
        <v>5012</v>
      </c>
      <c r="K1857" s="36" t="s">
        <v>5012</v>
      </c>
      <c r="M1857" s="34" t="s">
        <v>3275</v>
      </c>
      <c r="N1857" s="34" t="s">
        <v>440</v>
      </c>
      <c r="O1857" s="34" t="s">
        <v>2995</v>
      </c>
    </row>
    <row r="1858" spans="1:15" ht="15" hidden="1" customHeight="1">
      <c r="A1858" s="34" t="s">
        <v>71</v>
      </c>
      <c r="B1858" s="34" t="s">
        <v>5799</v>
      </c>
      <c r="C1858" s="34" t="s">
        <v>399</v>
      </c>
      <c r="D1858" s="35">
        <v>1.3</v>
      </c>
      <c r="E1858" s="35">
        <v>1.4</v>
      </c>
      <c r="F1858" s="35">
        <v>1.8</v>
      </c>
      <c r="G1858" s="35">
        <v>1.7</v>
      </c>
      <c r="H1858" s="35">
        <v>1.8</v>
      </c>
      <c r="M1858" s="34" t="s">
        <v>446</v>
      </c>
      <c r="O1858" s="34" t="s">
        <v>2995</v>
      </c>
    </row>
    <row r="1859" spans="1:15" ht="15" hidden="1" customHeight="1">
      <c r="A1859" s="34" t="s">
        <v>71</v>
      </c>
      <c r="B1859" s="34" t="s">
        <v>5800</v>
      </c>
      <c r="C1859" s="34" t="s">
        <v>560</v>
      </c>
      <c r="D1859" s="35">
        <v>5</v>
      </c>
      <c r="E1859" s="35">
        <v>5.4</v>
      </c>
      <c r="F1859" s="35">
        <v>5.8</v>
      </c>
      <c r="G1859" s="35">
        <v>6.3</v>
      </c>
      <c r="H1859" s="35">
        <v>6.5</v>
      </c>
      <c r="I1859" s="35" t="s">
        <v>5048</v>
      </c>
      <c r="K1859" s="36" t="s">
        <v>5048</v>
      </c>
      <c r="L1859" s="34" t="s">
        <v>5801</v>
      </c>
      <c r="M1859" s="34" t="s">
        <v>465</v>
      </c>
      <c r="N1859" s="34" t="s">
        <v>465</v>
      </c>
    </row>
    <row r="1860" spans="1:15" ht="15" hidden="1" customHeight="1">
      <c r="A1860" s="34" t="s">
        <v>71</v>
      </c>
      <c r="B1860" s="34" t="s">
        <v>5802</v>
      </c>
      <c r="C1860" s="34" t="s">
        <v>432</v>
      </c>
      <c r="D1860" s="35">
        <v>1.3</v>
      </c>
      <c r="E1860" s="35">
        <v>1.5</v>
      </c>
      <c r="F1860" s="35">
        <v>1.6</v>
      </c>
      <c r="G1860" s="35">
        <v>1.7</v>
      </c>
      <c r="H1860" s="35">
        <v>1.8</v>
      </c>
      <c r="I1860" s="35" t="s">
        <v>423</v>
      </c>
      <c r="L1860" s="34" t="s">
        <v>434</v>
      </c>
      <c r="O1860" s="34" t="s">
        <v>4639</v>
      </c>
    </row>
    <row r="1861" spans="1:15" ht="15" hidden="1" customHeight="1">
      <c r="A1861" s="34" t="s">
        <v>71</v>
      </c>
      <c r="B1861" s="34" t="s">
        <v>5803</v>
      </c>
      <c r="C1861" s="34" t="s">
        <v>421</v>
      </c>
      <c r="D1861" s="35">
        <v>1.2</v>
      </c>
      <c r="E1861" s="35">
        <v>1.2</v>
      </c>
      <c r="F1861" s="35">
        <v>1.4</v>
      </c>
      <c r="G1861" s="35">
        <v>1.6</v>
      </c>
      <c r="H1861" s="35">
        <v>1.7</v>
      </c>
      <c r="I1861" s="35" t="s">
        <v>423</v>
      </c>
      <c r="J1861" s="35" t="s">
        <v>5804</v>
      </c>
      <c r="M1861" s="34" t="s">
        <v>423</v>
      </c>
      <c r="N1861" s="34" t="s">
        <v>1719</v>
      </c>
      <c r="O1861" s="34" t="s">
        <v>2995</v>
      </c>
    </row>
    <row r="1862" spans="1:15" ht="15" hidden="1" customHeight="1">
      <c r="A1862" s="34" t="s">
        <v>71</v>
      </c>
      <c r="B1862" s="34" t="s">
        <v>5805</v>
      </c>
      <c r="C1862" s="34" t="s">
        <v>421</v>
      </c>
      <c r="D1862" s="38">
        <v>1.1000000000000001</v>
      </c>
      <c r="E1862" s="38">
        <v>1.2</v>
      </c>
      <c r="F1862" s="38">
        <v>1.4</v>
      </c>
      <c r="G1862" s="38" t="s">
        <v>107</v>
      </c>
      <c r="H1862" s="38">
        <v>1.4</v>
      </c>
      <c r="I1862" s="38"/>
      <c r="J1862" s="38"/>
      <c r="K1862" s="57"/>
      <c r="L1862" s="34" t="s">
        <v>4299</v>
      </c>
      <c r="N1862" s="34" t="s">
        <v>1719</v>
      </c>
    </row>
    <row r="1863" spans="1:15" ht="15" hidden="1" customHeight="1">
      <c r="A1863" s="34" t="s">
        <v>71</v>
      </c>
      <c r="B1863" s="34" t="s">
        <v>5806</v>
      </c>
      <c r="C1863" s="34" t="s">
        <v>540</v>
      </c>
      <c r="D1863" s="35">
        <v>9.9</v>
      </c>
      <c r="E1863" s="35">
        <v>9.8000000000000007</v>
      </c>
      <c r="F1863" s="35">
        <v>9.6</v>
      </c>
      <c r="G1863" s="35">
        <v>9.6</v>
      </c>
      <c r="H1863" s="35" t="s">
        <v>2997</v>
      </c>
      <c r="J1863" s="35" t="s">
        <v>5807</v>
      </c>
      <c r="K1863" s="36" t="s">
        <v>465</v>
      </c>
      <c r="M1863" s="34" t="s">
        <v>3145</v>
      </c>
      <c r="O1863" s="34" t="s">
        <v>2995</v>
      </c>
    </row>
    <row r="1864" spans="1:15" ht="15" hidden="1" customHeight="1">
      <c r="A1864" s="34" t="s">
        <v>71</v>
      </c>
      <c r="B1864" s="34" t="s">
        <v>5808</v>
      </c>
      <c r="C1864" s="34" t="s">
        <v>435</v>
      </c>
      <c r="D1864" s="35">
        <v>2</v>
      </c>
      <c r="E1864" s="35" t="s">
        <v>2988</v>
      </c>
      <c r="F1864" s="35" t="s">
        <v>2988</v>
      </c>
      <c r="G1864" s="35" t="s">
        <v>2988</v>
      </c>
      <c r="H1864" s="35" t="s">
        <v>2989</v>
      </c>
      <c r="L1864" s="34" t="s">
        <v>3034</v>
      </c>
      <c r="O1864" s="34" t="s">
        <v>2995</v>
      </c>
    </row>
    <row r="1865" spans="1:15" ht="15" hidden="1" customHeight="1">
      <c r="A1865" s="34" t="s">
        <v>71</v>
      </c>
      <c r="B1865" s="34" t="s">
        <v>5809</v>
      </c>
      <c r="C1865" s="34" t="s">
        <v>1659</v>
      </c>
      <c r="D1865" s="35">
        <v>25.1</v>
      </c>
      <c r="E1865" s="35">
        <v>21.4</v>
      </c>
      <c r="F1865" s="35">
        <v>21.5</v>
      </c>
      <c r="G1865" s="35">
        <v>21.4</v>
      </c>
      <c r="H1865" s="35">
        <v>21.5</v>
      </c>
      <c r="I1865" s="35" t="s">
        <v>5810</v>
      </c>
      <c r="K1865" s="36" t="s">
        <v>465</v>
      </c>
      <c r="M1865" s="34" t="s">
        <v>5811</v>
      </c>
      <c r="N1865" s="34" t="s">
        <v>5812</v>
      </c>
      <c r="O1865" s="34" t="s">
        <v>5813</v>
      </c>
    </row>
    <row r="1866" spans="1:15" ht="15" hidden="1" customHeight="1">
      <c r="A1866" s="34" t="s">
        <v>71</v>
      </c>
      <c r="B1866" s="34" t="s">
        <v>5814</v>
      </c>
      <c r="C1866" s="34" t="s">
        <v>546</v>
      </c>
      <c r="D1866" s="35">
        <v>2.1</v>
      </c>
      <c r="E1866" s="35" t="s">
        <v>2988</v>
      </c>
      <c r="F1866" s="35" t="s">
        <v>2988</v>
      </c>
      <c r="G1866" s="35">
        <v>2.2000000000000002</v>
      </c>
      <c r="H1866" s="35">
        <v>2.2000000000000002</v>
      </c>
      <c r="I1866" s="35" t="s">
        <v>465</v>
      </c>
      <c r="L1866" s="34" t="s">
        <v>4792</v>
      </c>
      <c r="O1866" s="34" t="s">
        <v>2995</v>
      </c>
    </row>
    <row r="1867" spans="1:15" ht="15" hidden="1" customHeight="1">
      <c r="A1867" s="34" t="s">
        <v>71</v>
      </c>
      <c r="B1867" s="34" t="s">
        <v>5815</v>
      </c>
      <c r="C1867" s="34" t="s">
        <v>475</v>
      </c>
      <c r="D1867" s="35">
        <v>2.2000000000000002</v>
      </c>
      <c r="E1867" s="35">
        <v>2.2000000000000002</v>
      </c>
      <c r="F1867" s="35">
        <v>2.2999999999999998</v>
      </c>
      <c r="G1867" s="35">
        <v>2.5</v>
      </c>
      <c r="H1867" s="35">
        <v>2.6</v>
      </c>
      <c r="I1867" s="35" t="s">
        <v>5816</v>
      </c>
      <c r="K1867" s="36" t="s">
        <v>465</v>
      </c>
      <c r="M1867" s="34" t="s">
        <v>465</v>
      </c>
      <c r="N1867" s="34" t="s">
        <v>3145</v>
      </c>
      <c r="O1867" s="34" t="s">
        <v>2995</v>
      </c>
    </row>
    <row r="1868" spans="1:15" ht="15" hidden="1" customHeight="1">
      <c r="A1868" s="34" t="s">
        <v>71</v>
      </c>
      <c r="B1868" s="34" t="s">
        <v>5817</v>
      </c>
      <c r="C1868" s="34" t="s">
        <v>475</v>
      </c>
      <c r="D1868" s="35">
        <v>1.8</v>
      </c>
      <c r="E1868" s="35">
        <v>1.9</v>
      </c>
      <c r="F1868" s="35">
        <v>1.9</v>
      </c>
      <c r="G1868" s="35">
        <v>2.5</v>
      </c>
      <c r="H1868" s="35">
        <v>2.7</v>
      </c>
      <c r="I1868" s="35" t="s">
        <v>424</v>
      </c>
      <c r="J1868" s="35" t="s">
        <v>3160</v>
      </c>
      <c r="K1868" t="s">
        <v>636</v>
      </c>
      <c r="L1868" s="34" t="s">
        <v>5818</v>
      </c>
      <c r="M1868" s="34" t="s">
        <v>5050</v>
      </c>
      <c r="N1868" s="34" t="s">
        <v>552</v>
      </c>
      <c r="O1868" s="34" t="s">
        <v>5819</v>
      </c>
    </row>
    <row r="1869" spans="1:15" ht="15" hidden="1" customHeight="1">
      <c r="A1869" s="34" t="s">
        <v>71</v>
      </c>
      <c r="B1869" s="34" t="s">
        <v>5820</v>
      </c>
      <c r="C1869" s="34" t="s">
        <v>475</v>
      </c>
      <c r="D1869" s="35" t="s">
        <v>107</v>
      </c>
      <c r="E1869" s="35" t="s">
        <v>107</v>
      </c>
      <c r="F1869" s="35" t="s">
        <v>107</v>
      </c>
      <c r="G1869" s="35">
        <v>1.1000000000000001</v>
      </c>
      <c r="H1869" s="35">
        <v>1.1000000000000001</v>
      </c>
    </row>
    <row r="1870" spans="1:15" ht="15" hidden="1" customHeight="1">
      <c r="A1870" s="34" t="s">
        <v>71</v>
      </c>
      <c r="B1870" s="34" t="s">
        <v>5821</v>
      </c>
      <c r="C1870" s="34" t="s">
        <v>408</v>
      </c>
      <c r="D1870" s="35">
        <v>1.3</v>
      </c>
      <c r="E1870" s="35">
        <v>1.6</v>
      </c>
      <c r="F1870" s="35">
        <v>1.7</v>
      </c>
      <c r="G1870" s="35" t="s">
        <v>107</v>
      </c>
      <c r="H1870" s="35" t="s">
        <v>107</v>
      </c>
      <c r="L1870" s="34" t="s">
        <v>3746</v>
      </c>
      <c r="M1870" s="34" t="s">
        <v>424</v>
      </c>
      <c r="O1870" s="34" t="s">
        <v>2995</v>
      </c>
    </row>
    <row r="1871" spans="1:15" ht="15" hidden="1" customHeight="1">
      <c r="A1871" s="34" t="s">
        <v>71</v>
      </c>
      <c r="B1871" s="34" t="s">
        <v>5822</v>
      </c>
      <c r="C1871" s="34" t="s">
        <v>408</v>
      </c>
      <c r="D1871" s="35" t="s">
        <v>107</v>
      </c>
      <c r="E1871" s="35">
        <v>1</v>
      </c>
      <c r="F1871" s="35">
        <v>2</v>
      </c>
      <c r="G1871" s="35">
        <v>2.4</v>
      </c>
      <c r="H1871" s="35">
        <v>2.5</v>
      </c>
      <c r="L1871" s="34" t="s">
        <v>3105</v>
      </c>
    </row>
    <row r="1872" spans="1:15" ht="15" hidden="1" customHeight="1">
      <c r="A1872" s="34" t="s">
        <v>71</v>
      </c>
      <c r="B1872" s="34" t="s">
        <v>5823</v>
      </c>
      <c r="C1872" s="34" t="s">
        <v>408</v>
      </c>
      <c r="D1872" s="35" t="s">
        <v>107</v>
      </c>
      <c r="E1872" s="35" t="s">
        <v>107</v>
      </c>
      <c r="F1872" s="35" t="s">
        <v>107</v>
      </c>
      <c r="G1872" s="35" t="s">
        <v>107</v>
      </c>
      <c r="H1872" s="35">
        <v>1.4</v>
      </c>
    </row>
    <row r="1873" spans="1:15" ht="15" hidden="1" customHeight="1">
      <c r="A1873" s="34" t="s">
        <v>71</v>
      </c>
      <c r="B1873" s="34" t="s">
        <v>5824</v>
      </c>
      <c r="C1873" s="34" t="s">
        <v>408</v>
      </c>
      <c r="D1873" s="35" t="s">
        <v>107</v>
      </c>
      <c r="E1873" s="35" t="s">
        <v>107</v>
      </c>
      <c r="F1873" s="35" t="s">
        <v>107</v>
      </c>
      <c r="G1873" s="35" t="s">
        <v>107</v>
      </c>
      <c r="H1873" s="35">
        <v>1.3</v>
      </c>
    </row>
    <row r="1874" spans="1:15" ht="15" hidden="1" customHeight="1">
      <c r="A1874" s="34" t="s">
        <v>71</v>
      </c>
      <c r="B1874" s="34" t="s">
        <v>5825</v>
      </c>
      <c r="C1874" s="34" t="s">
        <v>408</v>
      </c>
      <c r="D1874" s="35" t="s">
        <v>107</v>
      </c>
      <c r="E1874" s="35" t="s">
        <v>107</v>
      </c>
      <c r="F1874" s="35" t="s">
        <v>107</v>
      </c>
      <c r="G1874" s="35" t="s">
        <v>107</v>
      </c>
      <c r="H1874" s="35">
        <v>1.1000000000000001</v>
      </c>
    </row>
    <row r="1875" spans="1:15" ht="15" hidden="1" customHeight="1">
      <c r="A1875" s="34" t="s">
        <v>71</v>
      </c>
      <c r="B1875" s="34" t="s">
        <v>5826</v>
      </c>
      <c r="C1875" s="34" t="s">
        <v>439</v>
      </c>
      <c r="D1875" s="35">
        <v>3.3</v>
      </c>
      <c r="E1875" s="35">
        <v>4.5999999999999996</v>
      </c>
      <c r="F1875" s="35">
        <v>5.6</v>
      </c>
      <c r="G1875" s="35">
        <v>6.6</v>
      </c>
      <c r="H1875" s="35">
        <v>7.2</v>
      </c>
      <c r="I1875" s="35" t="s">
        <v>5085</v>
      </c>
      <c r="K1875" s="36" t="s">
        <v>3309</v>
      </c>
      <c r="M1875" s="34" t="s">
        <v>5827</v>
      </c>
      <c r="N1875" s="34" t="s">
        <v>423</v>
      </c>
      <c r="O1875" s="34" t="s">
        <v>2995</v>
      </c>
    </row>
    <row r="1876" spans="1:15" ht="15" hidden="1" customHeight="1">
      <c r="A1876" s="34" t="s">
        <v>71</v>
      </c>
      <c r="B1876" s="34" t="s">
        <v>5828</v>
      </c>
      <c r="C1876" s="34" t="s">
        <v>540</v>
      </c>
      <c r="D1876" s="35">
        <v>6.6</v>
      </c>
      <c r="E1876" s="35">
        <v>6.8</v>
      </c>
      <c r="F1876" s="35">
        <v>6.9</v>
      </c>
      <c r="G1876" s="35">
        <v>7</v>
      </c>
      <c r="H1876" s="35">
        <v>7</v>
      </c>
      <c r="I1876" s="35" t="s">
        <v>465</v>
      </c>
      <c r="K1876" s="36" t="s">
        <v>465</v>
      </c>
      <c r="M1876" s="34" t="s">
        <v>465</v>
      </c>
      <c r="N1876" s="34" t="s">
        <v>465</v>
      </c>
      <c r="O1876" s="34" t="s">
        <v>2995</v>
      </c>
    </row>
    <row r="1877" spans="1:15" ht="15" hidden="1" customHeight="1">
      <c r="A1877" s="34" t="s">
        <v>71</v>
      </c>
      <c r="B1877" s="34" t="s">
        <v>5829</v>
      </c>
      <c r="C1877" s="34" t="s">
        <v>540</v>
      </c>
      <c r="D1877" s="35">
        <v>4.8</v>
      </c>
      <c r="E1877" s="35">
        <v>5</v>
      </c>
      <c r="F1877" s="35">
        <v>5.2</v>
      </c>
      <c r="G1877" s="35">
        <v>5.2</v>
      </c>
      <c r="H1877" s="35">
        <v>5.4</v>
      </c>
      <c r="O1877" s="34" t="s">
        <v>2995</v>
      </c>
    </row>
    <row r="1878" spans="1:15" ht="15" hidden="1" customHeight="1">
      <c r="A1878" s="34" t="s">
        <v>71</v>
      </c>
      <c r="B1878" s="34" t="s">
        <v>5830</v>
      </c>
      <c r="C1878" s="34" t="s">
        <v>540</v>
      </c>
      <c r="D1878" s="35">
        <v>2.6</v>
      </c>
      <c r="E1878" s="35">
        <v>2.7</v>
      </c>
      <c r="F1878" s="35" t="s">
        <v>2997</v>
      </c>
      <c r="G1878" s="35" t="s">
        <v>107</v>
      </c>
      <c r="H1878" s="35" t="s">
        <v>2989</v>
      </c>
      <c r="O1878" s="34" t="s">
        <v>5831</v>
      </c>
    </row>
    <row r="1879" spans="1:15" ht="15" hidden="1" customHeight="1">
      <c r="A1879" s="34" t="s">
        <v>71</v>
      </c>
      <c r="B1879" s="34" t="s">
        <v>5832</v>
      </c>
      <c r="C1879" s="34" t="s">
        <v>421</v>
      </c>
      <c r="D1879" s="35">
        <v>1.9</v>
      </c>
      <c r="E1879" s="35">
        <v>2</v>
      </c>
      <c r="F1879" s="35">
        <v>2.4</v>
      </c>
      <c r="G1879" s="35" t="s">
        <v>107</v>
      </c>
      <c r="H1879" s="35" t="s">
        <v>107</v>
      </c>
      <c r="J1879" s="35" t="s">
        <v>3256</v>
      </c>
      <c r="L1879" s="34" t="s">
        <v>4299</v>
      </c>
      <c r="O1879" s="34" t="s">
        <v>2995</v>
      </c>
    </row>
    <row r="1880" spans="1:15" ht="15" hidden="1" customHeight="1">
      <c r="A1880" s="34" t="s">
        <v>71</v>
      </c>
      <c r="B1880" s="34" t="s">
        <v>5833</v>
      </c>
      <c r="C1880" s="34" t="s">
        <v>484</v>
      </c>
      <c r="D1880" s="35">
        <v>1.1000000000000001</v>
      </c>
      <c r="E1880" s="35" t="s">
        <v>3039</v>
      </c>
      <c r="F1880" s="35" t="s">
        <v>2988</v>
      </c>
      <c r="G1880" s="35" t="s">
        <v>2988</v>
      </c>
      <c r="H1880" s="35" t="s">
        <v>2989</v>
      </c>
      <c r="O1880" s="34" t="s">
        <v>3747</v>
      </c>
    </row>
    <row r="1881" spans="1:15" ht="15" hidden="1" customHeight="1">
      <c r="A1881" s="34" t="s">
        <v>71</v>
      </c>
      <c r="B1881" s="34" t="s">
        <v>5834</v>
      </c>
      <c r="C1881" s="34" t="s">
        <v>386</v>
      </c>
      <c r="D1881" s="35">
        <v>2</v>
      </c>
      <c r="E1881" s="35" t="s">
        <v>2988</v>
      </c>
      <c r="F1881" s="35" t="s">
        <v>3039</v>
      </c>
      <c r="G1881" s="35">
        <v>2.7</v>
      </c>
      <c r="H1881" s="35">
        <v>3</v>
      </c>
      <c r="I1881" s="35" t="s">
        <v>424</v>
      </c>
      <c r="K1881" s="36" t="s">
        <v>424</v>
      </c>
      <c r="O1881" s="34" t="s">
        <v>5835</v>
      </c>
    </row>
    <row r="1882" spans="1:15" ht="15" hidden="1" customHeight="1">
      <c r="A1882" s="34" t="s">
        <v>71</v>
      </c>
      <c r="B1882" s="34" t="s">
        <v>5836</v>
      </c>
      <c r="C1882" s="34" t="s">
        <v>419</v>
      </c>
      <c r="D1882" s="35">
        <v>3.5</v>
      </c>
      <c r="E1882" s="35">
        <v>4.2</v>
      </c>
      <c r="F1882" s="35">
        <v>5.2</v>
      </c>
      <c r="G1882" s="35">
        <v>6.1</v>
      </c>
      <c r="H1882" s="35">
        <v>6.5</v>
      </c>
      <c r="I1882" s="35" t="s">
        <v>465</v>
      </c>
      <c r="M1882" s="34" t="s">
        <v>465</v>
      </c>
      <c r="N1882" s="34" t="s">
        <v>465</v>
      </c>
    </row>
    <row r="1883" spans="1:15" ht="15" hidden="1" customHeight="1">
      <c r="A1883" s="34" t="s">
        <v>71</v>
      </c>
      <c r="B1883" s="34" t="s">
        <v>5837</v>
      </c>
      <c r="C1883" s="34" t="s">
        <v>439</v>
      </c>
      <c r="D1883" s="35">
        <v>1.7</v>
      </c>
      <c r="E1883" s="35">
        <v>2.1</v>
      </c>
      <c r="F1883" s="35">
        <v>2.4</v>
      </c>
      <c r="G1883" s="35">
        <v>2.6</v>
      </c>
      <c r="H1883" s="35">
        <v>2.8</v>
      </c>
      <c r="O1883" s="34" t="s">
        <v>2995</v>
      </c>
    </row>
    <row r="1884" spans="1:15" ht="15" hidden="1" customHeight="1">
      <c r="A1884" s="34" t="s">
        <v>71</v>
      </c>
      <c r="B1884" s="34" t="s">
        <v>5838</v>
      </c>
      <c r="C1884" s="34" t="s">
        <v>435</v>
      </c>
      <c r="D1884" s="35">
        <v>1.7</v>
      </c>
      <c r="E1884" s="35">
        <v>1.8</v>
      </c>
      <c r="F1884" s="35">
        <v>1.8</v>
      </c>
      <c r="G1884" s="35">
        <v>1.9</v>
      </c>
      <c r="H1884" s="35">
        <v>2</v>
      </c>
      <c r="I1884" s="35" t="s">
        <v>465</v>
      </c>
      <c r="K1884" s="36" t="s">
        <v>465</v>
      </c>
      <c r="L1884" s="34" t="s">
        <v>3034</v>
      </c>
      <c r="M1884" s="34" t="s">
        <v>465</v>
      </c>
      <c r="O1884" s="34" t="s">
        <v>2995</v>
      </c>
    </row>
    <row r="1885" spans="1:15" ht="15" hidden="1" customHeight="1">
      <c r="A1885" s="34" t="s">
        <v>71</v>
      </c>
      <c r="B1885" s="34" t="s">
        <v>5839</v>
      </c>
      <c r="C1885" s="34" t="s">
        <v>435</v>
      </c>
      <c r="D1885" s="35">
        <v>1</v>
      </c>
      <c r="E1885" s="35">
        <v>1</v>
      </c>
      <c r="F1885" s="35">
        <v>1.2</v>
      </c>
      <c r="G1885" s="35">
        <v>1.1000000000000001</v>
      </c>
      <c r="H1885" s="35">
        <v>1.1000000000000001</v>
      </c>
      <c r="I1885" s="35" t="s">
        <v>465</v>
      </c>
      <c r="K1885" s="36" t="s">
        <v>465</v>
      </c>
      <c r="L1885" s="34" t="s">
        <v>3034</v>
      </c>
      <c r="M1885" s="34" t="s">
        <v>465</v>
      </c>
      <c r="N1885" s="34" t="s">
        <v>465</v>
      </c>
      <c r="O1885" s="34" t="s">
        <v>2995</v>
      </c>
    </row>
    <row r="1886" spans="1:15" ht="15" hidden="1" customHeight="1">
      <c r="A1886" s="34" t="s">
        <v>71</v>
      </c>
      <c r="B1886" s="34" t="s">
        <v>5840</v>
      </c>
      <c r="C1886" s="34" t="s">
        <v>1180</v>
      </c>
      <c r="D1886" s="35">
        <v>1.4</v>
      </c>
      <c r="E1886" s="35">
        <v>1.6</v>
      </c>
      <c r="F1886" s="35">
        <v>1.8</v>
      </c>
      <c r="G1886" s="35">
        <v>2</v>
      </c>
      <c r="H1886" s="35">
        <v>2</v>
      </c>
    </row>
    <row r="1887" spans="1:15" ht="15" hidden="1" customHeight="1">
      <c r="A1887" s="34" t="s">
        <v>71</v>
      </c>
      <c r="B1887" s="34" t="s">
        <v>5841</v>
      </c>
      <c r="C1887" s="34" t="s">
        <v>546</v>
      </c>
      <c r="D1887" s="35">
        <v>24.2</v>
      </c>
      <c r="E1887" s="35">
        <v>23.6</v>
      </c>
      <c r="F1887" s="35">
        <v>24.3</v>
      </c>
      <c r="G1887" s="35">
        <v>24.3</v>
      </c>
      <c r="H1887" s="35">
        <v>24.5</v>
      </c>
      <c r="I1887" s="35" t="s">
        <v>465</v>
      </c>
      <c r="K1887" s="36" t="s">
        <v>465</v>
      </c>
      <c r="O1887" s="34" t="s">
        <v>2995</v>
      </c>
    </row>
    <row r="1888" spans="1:15" ht="15" hidden="1" customHeight="1">
      <c r="A1888" s="34" t="s">
        <v>71</v>
      </c>
      <c r="B1888" s="34" t="s">
        <v>5842</v>
      </c>
      <c r="C1888" s="34" t="s">
        <v>546</v>
      </c>
      <c r="D1888" s="38">
        <v>5.8</v>
      </c>
      <c r="E1888" s="38">
        <v>6.3</v>
      </c>
      <c r="F1888" s="38">
        <v>7.1</v>
      </c>
      <c r="G1888" s="38">
        <v>7.1</v>
      </c>
      <c r="H1888" s="38">
        <v>7.1</v>
      </c>
      <c r="I1888" s="38"/>
      <c r="J1888" s="38"/>
      <c r="K1888" s="57"/>
    </row>
    <row r="1889" spans="1:15" ht="15" hidden="1" customHeight="1">
      <c r="A1889" s="34" t="s">
        <v>71</v>
      </c>
      <c r="B1889" s="34" t="s">
        <v>5843</v>
      </c>
      <c r="C1889" s="34" t="s">
        <v>546</v>
      </c>
      <c r="D1889" s="38">
        <v>12</v>
      </c>
      <c r="E1889" s="38">
        <v>12.1</v>
      </c>
      <c r="F1889" s="38">
        <v>12.2</v>
      </c>
      <c r="G1889" s="38">
        <v>12.7</v>
      </c>
      <c r="H1889" s="38">
        <v>12.7</v>
      </c>
      <c r="I1889" s="38"/>
      <c r="J1889" s="38"/>
      <c r="K1889" s="57"/>
    </row>
    <row r="1890" spans="1:15" ht="15" hidden="1" customHeight="1">
      <c r="A1890" s="34" t="s">
        <v>71</v>
      </c>
      <c r="B1890" s="34" t="s">
        <v>5844</v>
      </c>
      <c r="C1890" s="34" t="s">
        <v>477</v>
      </c>
      <c r="D1890" s="35">
        <v>1.8</v>
      </c>
      <c r="E1890" s="35">
        <v>2.1</v>
      </c>
      <c r="F1890" s="35">
        <v>2.2000000000000002</v>
      </c>
      <c r="G1890" s="35">
        <v>2.2999999999999998</v>
      </c>
      <c r="H1890" s="35">
        <v>2.2999999999999998</v>
      </c>
    </row>
    <row r="1891" spans="1:15" ht="15" hidden="1" customHeight="1">
      <c r="A1891" s="34" t="s">
        <v>71</v>
      </c>
      <c r="B1891" s="34" t="s">
        <v>5845</v>
      </c>
      <c r="C1891" s="34" t="s">
        <v>435</v>
      </c>
      <c r="D1891" s="35">
        <v>4.5</v>
      </c>
      <c r="E1891" s="35">
        <v>4.5999999999999996</v>
      </c>
      <c r="F1891" s="35">
        <v>4.7</v>
      </c>
      <c r="G1891" s="35">
        <v>4.5999999999999996</v>
      </c>
      <c r="H1891" s="35">
        <v>4.5999999999999996</v>
      </c>
      <c r="L1891" s="34" t="s">
        <v>3034</v>
      </c>
    </row>
    <row r="1892" spans="1:15" ht="15" hidden="1" customHeight="1">
      <c r="A1892" s="34" t="s">
        <v>71</v>
      </c>
      <c r="B1892" s="34" t="s">
        <v>5846</v>
      </c>
      <c r="C1892" s="34" t="s">
        <v>484</v>
      </c>
      <c r="D1892" s="35">
        <v>2.2000000000000002</v>
      </c>
      <c r="E1892" s="35">
        <v>2.1</v>
      </c>
      <c r="F1892" s="35">
        <v>2.2999999999999998</v>
      </c>
      <c r="G1892" s="35">
        <v>2.5</v>
      </c>
      <c r="H1892" s="35">
        <v>2.5</v>
      </c>
      <c r="I1892" s="35" t="s">
        <v>5847</v>
      </c>
      <c r="K1892" s="36" t="s">
        <v>5848</v>
      </c>
      <c r="M1892" s="34" t="s">
        <v>5518</v>
      </c>
      <c r="N1892" s="34" t="s">
        <v>465</v>
      </c>
      <c r="O1892" s="34" t="s">
        <v>2995</v>
      </c>
    </row>
    <row r="1893" spans="1:15" ht="15" hidden="1" customHeight="1">
      <c r="A1893" s="34" t="s">
        <v>71</v>
      </c>
      <c r="B1893" s="34" t="s">
        <v>5849</v>
      </c>
      <c r="C1893" s="34" t="s">
        <v>389</v>
      </c>
      <c r="D1893" s="35" t="s">
        <v>107</v>
      </c>
      <c r="E1893" s="35">
        <v>1.1000000000000001</v>
      </c>
      <c r="F1893" s="35">
        <v>1.8</v>
      </c>
      <c r="G1893" s="35">
        <v>2.6</v>
      </c>
      <c r="H1893" s="35">
        <v>2.8</v>
      </c>
      <c r="K1893" s="36" t="s">
        <v>424</v>
      </c>
      <c r="N1893" s="34" t="s">
        <v>5850</v>
      </c>
    </row>
    <row r="1894" spans="1:15" ht="15" hidden="1" customHeight="1">
      <c r="A1894" s="34" t="s">
        <v>71</v>
      </c>
      <c r="B1894" s="34" t="s">
        <v>5851</v>
      </c>
      <c r="C1894" s="34" t="s">
        <v>435</v>
      </c>
      <c r="D1894" s="35" t="s">
        <v>107</v>
      </c>
      <c r="E1894" s="35">
        <v>1.1000000000000001</v>
      </c>
      <c r="F1894" s="35">
        <v>1.4</v>
      </c>
      <c r="G1894" s="35">
        <v>1.4</v>
      </c>
      <c r="H1894" s="35">
        <v>1.8</v>
      </c>
      <c r="I1894" s="35" t="s">
        <v>5852</v>
      </c>
      <c r="J1894" s="35" t="s">
        <v>5853</v>
      </c>
      <c r="K1894" s="36" t="s">
        <v>465</v>
      </c>
      <c r="N1894" s="34" t="s">
        <v>3309</v>
      </c>
    </row>
    <row r="1895" spans="1:15" ht="15" hidden="1" customHeight="1">
      <c r="A1895" s="34" t="s">
        <v>71</v>
      </c>
      <c r="B1895" s="34" t="s">
        <v>5854</v>
      </c>
      <c r="C1895" s="34" t="s">
        <v>419</v>
      </c>
      <c r="D1895" s="35" t="s">
        <v>107</v>
      </c>
      <c r="E1895" s="35">
        <v>1.1000000000000001</v>
      </c>
      <c r="F1895" s="35">
        <v>1</v>
      </c>
      <c r="G1895" s="35">
        <v>1.1000000000000001</v>
      </c>
      <c r="H1895" s="35">
        <v>1.2</v>
      </c>
      <c r="I1895" s="35" t="s">
        <v>465</v>
      </c>
      <c r="K1895" s="36" t="s">
        <v>465</v>
      </c>
      <c r="N1895" s="34" t="s">
        <v>465</v>
      </c>
    </row>
    <row r="1896" spans="1:15" ht="15" hidden="1" customHeight="1">
      <c r="A1896" s="34" t="s">
        <v>71</v>
      </c>
      <c r="B1896" s="34" t="s">
        <v>5855</v>
      </c>
      <c r="C1896" s="34" t="s">
        <v>419</v>
      </c>
      <c r="D1896" s="35" t="s">
        <v>107</v>
      </c>
      <c r="E1896" s="35" t="s">
        <v>107</v>
      </c>
      <c r="F1896" s="35" t="s">
        <v>107</v>
      </c>
      <c r="G1896" s="35">
        <v>1.1000000000000001</v>
      </c>
      <c r="H1896" s="35">
        <v>1.2</v>
      </c>
      <c r="I1896" s="35" t="s">
        <v>465</v>
      </c>
    </row>
    <row r="1897" spans="1:15" ht="15" hidden="1" customHeight="1">
      <c r="A1897" s="34" t="s">
        <v>71</v>
      </c>
      <c r="B1897" s="34" t="s">
        <v>5856</v>
      </c>
      <c r="C1897" s="34" t="s">
        <v>419</v>
      </c>
      <c r="D1897" s="35" t="s">
        <v>107</v>
      </c>
      <c r="E1897" s="35" t="s">
        <v>107</v>
      </c>
      <c r="F1897" s="35" t="s">
        <v>107</v>
      </c>
      <c r="G1897" s="35" t="s">
        <v>107</v>
      </c>
      <c r="H1897" s="35">
        <v>1</v>
      </c>
      <c r="I1897" s="35" t="s">
        <v>465</v>
      </c>
    </row>
    <row r="1898" spans="1:15" ht="15" hidden="1" customHeight="1">
      <c r="A1898" s="34" t="s">
        <v>71</v>
      </c>
      <c r="B1898" s="34" t="s">
        <v>5857</v>
      </c>
      <c r="C1898" s="34" t="s">
        <v>435</v>
      </c>
      <c r="D1898" s="35" t="s">
        <v>107</v>
      </c>
      <c r="E1898" s="35">
        <v>1.4</v>
      </c>
      <c r="F1898" s="35">
        <v>2</v>
      </c>
      <c r="G1898" s="35">
        <v>2.1</v>
      </c>
      <c r="H1898" s="35">
        <v>2.4</v>
      </c>
      <c r="I1898" s="35" t="s">
        <v>465</v>
      </c>
    </row>
    <row r="1899" spans="1:15" ht="15" hidden="1" customHeight="1">
      <c r="A1899" s="34" t="s">
        <v>71</v>
      </c>
      <c r="B1899" s="34" t="s">
        <v>5858</v>
      </c>
      <c r="C1899" s="34" t="s">
        <v>435</v>
      </c>
      <c r="D1899" s="35" t="s">
        <v>107</v>
      </c>
      <c r="E1899" s="35" t="s">
        <v>107</v>
      </c>
      <c r="F1899" s="35">
        <v>1.3</v>
      </c>
      <c r="G1899" s="35">
        <v>1.3</v>
      </c>
      <c r="H1899" s="35" t="s">
        <v>107</v>
      </c>
      <c r="J1899" s="35" t="s">
        <v>5859</v>
      </c>
      <c r="K1899" s="36" t="s">
        <v>3145</v>
      </c>
      <c r="M1899" s="34" t="s">
        <v>5860</v>
      </c>
    </row>
    <row r="1900" spans="1:15" ht="15" hidden="1" customHeight="1">
      <c r="A1900" s="34" t="s">
        <v>71</v>
      </c>
      <c r="B1900" s="34" t="s">
        <v>5861</v>
      </c>
      <c r="C1900" t="s">
        <v>457</v>
      </c>
      <c r="D1900" s="35" t="s">
        <v>107</v>
      </c>
      <c r="E1900" s="35" t="s">
        <v>107</v>
      </c>
      <c r="F1900" s="35">
        <v>1</v>
      </c>
      <c r="G1900" s="35">
        <v>1.3</v>
      </c>
      <c r="H1900" s="35">
        <v>1.5</v>
      </c>
      <c r="K1900" s="36" t="s">
        <v>424</v>
      </c>
      <c r="M1900" s="34" t="s">
        <v>424</v>
      </c>
    </row>
    <row r="1901" spans="1:15" ht="15" hidden="1" customHeight="1">
      <c r="A1901" s="34" t="s">
        <v>71</v>
      </c>
      <c r="B1901" s="34" t="s">
        <v>5862</v>
      </c>
      <c r="C1901" s="34" t="s">
        <v>399</v>
      </c>
      <c r="D1901" s="35" t="s">
        <v>107</v>
      </c>
      <c r="E1901" s="35" t="s">
        <v>107</v>
      </c>
      <c r="F1901" s="35">
        <v>1.1000000000000001</v>
      </c>
      <c r="G1901" s="35">
        <v>1</v>
      </c>
      <c r="H1901" s="35">
        <v>1.2</v>
      </c>
      <c r="I1901" s="35" t="s">
        <v>465</v>
      </c>
      <c r="K1901" s="36" t="s">
        <v>465</v>
      </c>
      <c r="M1901" s="34" t="s">
        <v>5863</v>
      </c>
    </row>
    <row r="1902" spans="1:15" ht="15" hidden="1" customHeight="1">
      <c r="A1902" s="34" t="s">
        <v>71</v>
      </c>
      <c r="B1902" s="34" t="s">
        <v>5864</v>
      </c>
      <c r="C1902" s="34" t="s">
        <v>399</v>
      </c>
      <c r="D1902" s="35" t="s">
        <v>107</v>
      </c>
      <c r="E1902" s="35" t="s">
        <v>107</v>
      </c>
      <c r="F1902" s="35">
        <v>1.3</v>
      </c>
      <c r="G1902" s="35">
        <v>1.3</v>
      </c>
      <c r="H1902" s="35">
        <v>1.4</v>
      </c>
      <c r="I1902" s="35" t="s">
        <v>440</v>
      </c>
      <c r="K1902" t="s">
        <v>440</v>
      </c>
    </row>
    <row r="1903" spans="1:15" ht="15" hidden="1" customHeight="1">
      <c r="A1903" s="34" t="s">
        <v>71</v>
      </c>
      <c r="B1903" s="34" t="s">
        <v>5865</v>
      </c>
      <c r="C1903" s="34" t="s">
        <v>389</v>
      </c>
      <c r="D1903" s="35" t="s">
        <v>107</v>
      </c>
      <c r="E1903" s="35" t="s">
        <v>107</v>
      </c>
      <c r="F1903" s="35">
        <v>1.4</v>
      </c>
      <c r="G1903" s="35" t="s">
        <v>2988</v>
      </c>
      <c r="H1903" s="35" t="s">
        <v>2989</v>
      </c>
    </row>
    <row r="1904" spans="1:15" ht="15" hidden="1" customHeight="1">
      <c r="A1904" s="34" t="s">
        <v>71</v>
      </c>
      <c r="B1904" s="34" t="s">
        <v>5866</v>
      </c>
      <c r="C1904" s="34" t="s">
        <v>399</v>
      </c>
      <c r="D1904" s="35" t="s">
        <v>107</v>
      </c>
      <c r="E1904" s="35" t="s">
        <v>107</v>
      </c>
      <c r="F1904" s="35">
        <v>1.1000000000000001</v>
      </c>
      <c r="G1904" s="35">
        <v>1.3</v>
      </c>
      <c r="H1904" s="35">
        <v>1.5</v>
      </c>
      <c r="I1904" s="35" t="s">
        <v>520</v>
      </c>
    </row>
    <row r="1905" spans="1:15" ht="15" hidden="1" customHeight="1">
      <c r="A1905" s="34" t="s">
        <v>71</v>
      </c>
      <c r="B1905" s="34" t="s">
        <v>5867</v>
      </c>
      <c r="C1905" s="34" t="s">
        <v>484</v>
      </c>
      <c r="D1905" s="35" t="s">
        <v>107</v>
      </c>
      <c r="E1905" s="35" t="s">
        <v>107</v>
      </c>
      <c r="F1905" s="35">
        <v>2.2000000000000002</v>
      </c>
      <c r="G1905" s="35">
        <v>2.4</v>
      </c>
      <c r="H1905" s="35">
        <v>2.4</v>
      </c>
      <c r="I1905" s="35" t="s">
        <v>424</v>
      </c>
      <c r="K1905" t="s">
        <v>440</v>
      </c>
      <c r="O1905" s="34" t="s">
        <v>3790</v>
      </c>
    </row>
    <row r="1906" spans="1:15" ht="15" hidden="1" customHeight="1">
      <c r="A1906" s="34" t="s">
        <v>71</v>
      </c>
      <c r="B1906" s="34" t="s">
        <v>5868</v>
      </c>
      <c r="C1906" s="34" t="s">
        <v>484</v>
      </c>
      <c r="D1906" s="35" t="s">
        <v>107</v>
      </c>
      <c r="E1906" s="35" t="s">
        <v>107</v>
      </c>
      <c r="F1906" s="35">
        <v>1.3</v>
      </c>
      <c r="G1906" s="35">
        <v>1.8</v>
      </c>
      <c r="H1906" s="35">
        <v>1.9</v>
      </c>
    </row>
    <row r="1907" spans="1:15" ht="15" hidden="1" customHeight="1">
      <c r="A1907" s="34" t="s">
        <v>71</v>
      </c>
      <c r="B1907" s="34" t="s">
        <v>5869</v>
      </c>
      <c r="C1907" s="34" t="s">
        <v>384</v>
      </c>
      <c r="D1907" s="35" t="s">
        <v>107</v>
      </c>
      <c r="E1907" s="35" t="s">
        <v>107</v>
      </c>
      <c r="F1907" s="35">
        <v>1</v>
      </c>
      <c r="G1907" s="35">
        <v>1.3</v>
      </c>
      <c r="H1907" s="35">
        <v>1.6</v>
      </c>
      <c r="I1907" s="35" t="s">
        <v>424</v>
      </c>
      <c r="K1907" s="36" t="s">
        <v>424</v>
      </c>
      <c r="L1907" s="36" t="s">
        <v>583</v>
      </c>
      <c r="M1907" s="34" t="s">
        <v>3466</v>
      </c>
    </row>
    <row r="1908" spans="1:15" ht="15" hidden="1" customHeight="1">
      <c r="A1908" s="34" t="s">
        <v>71</v>
      </c>
      <c r="B1908" s="34" t="s">
        <v>5870</v>
      </c>
      <c r="C1908" s="34" t="s">
        <v>435</v>
      </c>
      <c r="D1908" s="35" t="s">
        <v>107</v>
      </c>
      <c r="E1908" s="35" t="s">
        <v>107</v>
      </c>
      <c r="F1908" s="35" t="s">
        <v>107</v>
      </c>
      <c r="G1908" s="35">
        <v>1</v>
      </c>
      <c r="H1908" s="35">
        <v>1.1000000000000001</v>
      </c>
      <c r="I1908" s="35" t="s">
        <v>424</v>
      </c>
      <c r="K1908" s="36" t="s">
        <v>423</v>
      </c>
      <c r="L1908" s="34" t="s">
        <v>583</v>
      </c>
    </row>
    <row r="1909" spans="1:15" ht="15" hidden="1" customHeight="1">
      <c r="A1909" s="34" t="s">
        <v>71</v>
      </c>
      <c r="B1909" s="34" t="s">
        <v>5871</v>
      </c>
      <c r="C1909" s="34" t="s">
        <v>384</v>
      </c>
      <c r="D1909" s="35" t="s">
        <v>107</v>
      </c>
      <c r="E1909" s="35" t="s">
        <v>107</v>
      </c>
      <c r="F1909" s="35" t="s">
        <v>107</v>
      </c>
      <c r="G1909" s="35">
        <v>1.2</v>
      </c>
      <c r="H1909" s="35">
        <v>1.5</v>
      </c>
      <c r="I1909" s="35" t="s">
        <v>5160</v>
      </c>
      <c r="K1909" s="36" t="s">
        <v>424</v>
      </c>
    </row>
    <row r="1910" spans="1:15" ht="15" hidden="1" customHeight="1">
      <c r="A1910" s="34" t="s">
        <v>71</v>
      </c>
      <c r="B1910" s="34" t="s">
        <v>5872</v>
      </c>
      <c r="C1910" s="34" t="s">
        <v>435</v>
      </c>
      <c r="D1910" s="35" t="s">
        <v>107</v>
      </c>
      <c r="E1910" s="35" t="s">
        <v>107</v>
      </c>
      <c r="F1910" s="35" t="s">
        <v>107</v>
      </c>
      <c r="G1910" s="35">
        <v>1.3</v>
      </c>
      <c r="H1910" s="35">
        <v>1.4</v>
      </c>
      <c r="I1910" s="35" t="s">
        <v>423</v>
      </c>
      <c r="K1910" s="36" t="s">
        <v>423</v>
      </c>
      <c r="L1910" s="34" t="s">
        <v>3034</v>
      </c>
    </row>
    <row r="1911" spans="1:15" ht="15" hidden="1" customHeight="1">
      <c r="A1911" s="34" t="s">
        <v>71</v>
      </c>
      <c r="B1911" s="34" t="s">
        <v>5873</v>
      </c>
      <c r="C1911" s="34" t="s">
        <v>384</v>
      </c>
      <c r="D1911" s="35" t="s">
        <v>107</v>
      </c>
      <c r="E1911" s="35" t="s">
        <v>107</v>
      </c>
      <c r="F1911" s="35" t="s">
        <v>107</v>
      </c>
      <c r="G1911" s="35">
        <v>1.2</v>
      </c>
      <c r="H1911" s="35">
        <v>1.3</v>
      </c>
      <c r="I1911" s="35" t="s">
        <v>5874</v>
      </c>
      <c r="K1911" s="36" t="s">
        <v>423</v>
      </c>
    </row>
    <row r="1912" spans="1:15" ht="15" hidden="1" customHeight="1">
      <c r="A1912" s="34" t="s">
        <v>71</v>
      </c>
      <c r="B1912" s="34" t="s">
        <v>5875</v>
      </c>
      <c r="C1912" s="34" t="s">
        <v>384</v>
      </c>
      <c r="D1912" s="35" t="s">
        <v>107</v>
      </c>
      <c r="E1912" s="35" t="s">
        <v>107</v>
      </c>
      <c r="F1912" s="35" t="s">
        <v>107</v>
      </c>
      <c r="G1912" s="35">
        <v>1.2</v>
      </c>
      <c r="H1912" s="35">
        <v>1.4</v>
      </c>
      <c r="I1912" s="35" t="s">
        <v>424</v>
      </c>
      <c r="K1912" s="36" t="s">
        <v>424</v>
      </c>
    </row>
    <row r="1913" spans="1:15" ht="15" hidden="1" customHeight="1">
      <c r="A1913" s="34" t="s">
        <v>71</v>
      </c>
      <c r="B1913" s="34" t="s">
        <v>5876</v>
      </c>
      <c r="C1913" t="s">
        <v>403</v>
      </c>
      <c r="D1913" s="35" t="s">
        <v>107</v>
      </c>
      <c r="E1913" s="35" t="s">
        <v>107</v>
      </c>
      <c r="F1913" s="35" t="s">
        <v>107</v>
      </c>
      <c r="G1913" s="35">
        <v>1.1000000000000001</v>
      </c>
      <c r="H1913" s="35">
        <v>1.3</v>
      </c>
      <c r="L1913" s="36" t="s">
        <v>583</v>
      </c>
    </row>
    <row r="1914" spans="1:15" ht="15" hidden="1" customHeight="1">
      <c r="A1914" s="34" t="s">
        <v>71</v>
      </c>
      <c r="B1914" s="34" t="s">
        <v>5877</v>
      </c>
      <c r="C1914" s="34" t="s">
        <v>484</v>
      </c>
      <c r="D1914" s="35" t="s">
        <v>107</v>
      </c>
      <c r="E1914" s="35" t="s">
        <v>107</v>
      </c>
      <c r="F1914" s="35" t="s">
        <v>107</v>
      </c>
      <c r="G1914" s="35">
        <v>1.3</v>
      </c>
      <c r="H1914" s="35">
        <v>2.1</v>
      </c>
      <c r="I1914" s="35" t="s">
        <v>4795</v>
      </c>
      <c r="K1914" s="36" t="s">
        <v>423</v>
      </c>
    </row>
    <row r="1915" spans="1:15" ht="15" hidden="1" customHeight="1">
      <c r="A1915" s="34" t="s">
        <v>71</v>
      </c>
      <c r="B1915" s="34" t="s">
        <v>5878</v>
      </c>
      <c r="C1915" s="34" t="s">
        <v>1180</v>
      </c>
      <c r="D1915" s="35" t="s">
        <v>107</v>
      </c>
      <c r="E1915" s="35" t="s">
        <v>107</v>
      </c>
      <c r="F1915" s="35" t="s">
        <v>107</v>
      </c>
      <c r="G1915" s="35" t="s">
        <v>107</v>
      </c>
      <c r="H1915" s="35">
        <v>1.1000000000000001</v>
      </c>
    </row>
    <row r="1916" spans="1:15" ht="15" hidden="1" customHeight="1">
      <c r="A1916" s="34" t="s">
        <v>71</v>
      </c>
      <c r="B1916" s="34" t="s">
        <v>5879</v>
      </c>
      <c r="C1916" s="34" t="s">
        <v>435</v>
      </c>
      <c r="D1916" s="35" t="s">
        <v>107</v>
      </c>
      <c r="E1916" s="35" t="s">
        <v>107</v>
      </c>
      <c r="F1916" s="35" t="s">
        <v>107</v>
      </c>
      <c r="G1916" s="35" t="s">
        <v>107</v>
      </c>
      <c r="H1916" s="35">
        <v>1</v>
      </c>
    </row>
    <row r="1917" spans="1:15" ht="15" hidden="1" customHeight="1">
      <c r="A1917" s="34" t="s">
        <v>71</v>
      </c>
      <c r="B1917" s="34" t="s">
        <v>5880</v>
      </c>
      <c r="C1917" s="34" t="s">
        <v>435</v>
      </c>
      <c r="D1917" s="35" t="s">
        <v>107</v>
      </c>
      <c r="E1917" s="35" t="s">
        <v>107</v>
      </c>
      <c r="F1917" s="35" t="s">
        <v>107</v>
      </c>
      <c r="G1917" s="35" t="s">
        <v>107</v>
      </c>
      <c r="H1917" s="35">
        <v>1.2</v>
      </c>
    </row>
    <row r="1918" spans="1:15" ht="15" hidden="1" customHeight="1">
      <c r="A1918" s="34" t="s">
        <v>71</v>
      </c>
      <c r="B1918" s="34" t="s">
        <v>5881</v>
      </c>
      <c r="C1918" s="34" t="s">
        <v>389</v>
      </c>
      <c r="D1918" s="35" t="s">
        <v>107</v>
      </c>
      <c r="E1918" s="35" t="s">
        <v>107</v>
      </c>
      <c r="F1918" s="35" t="s">
        <v>107</v>
      </c>
      <c r="G1918" s="35" t="s">
        <v>107</v>
      </c>
      <c r="H1918" s="35">
        <v>1.2</v>
      </c>
      <c r="I1918" s="35" t="s">
        <v>465</v>
      </c>
    </row>
    <row r="1919" spans="1:15" ht="15" hidden="1" customHeight="1">
      <c r="A1919" s="34" t="s">
        <v>71</v>
      </c>
      <c r="B1919" s="34" t="s">
        <v>5882</v>
      </c>
      <c r="C1919" s="34" t="s">
        <v>399</v>
      </c>
      <c r="D1919" s="35" t="s">
        <v>107</v>
      </c>
      <c r="E1919" s="35" t="s">
        <v>107</v>
      </c>
      <c r="F1919" s="35" t="s">
        <v>107</v>
      </c>
      <c r="G1919" s="35" t="s">
        <v>107</v>
      </c>
      <c r="H1919" s="35">
        <v>1</v>
      </c>
      <c r="I1919" s="35" t="s">
        <v>440</v>
      </c>
    </row>
    <row r="1920" spans="1:15" ht="15" hidden="1" customHeight="1">
      <c r="A1920" s="34" t="s">
        <v>71</v>
      </c>
      <c r="B1920" s="34" t="s">
        <v>5883</v>
      </c>
      <c r="C1920" s="34" t="s">
        <v>3158</v>
      </c>
      <c r="D1920" s="35" t="s">
        <v>107</v>
      </c>
      <c r="E1920" s="35" t="s">
        <v>107</v>
      </c>
      <c r="F1920" s="35" t="s">
        <v>107</v>
      </c>
      <c r="G1920" s="35" t="s">
        <v>107</v>
      </c>
      <c r="H1920" s="35">
        <v>1</v>
      </c>
    </row>
    <row r="1921" spans="1:15" ht="15" hidden="1" customHeight="1">
      <c r="A1921" s="34" t="s">
        <v>71</v>
      </c>
      <c r="B1921" s="34" t="s">
        <v>5884</v>
      </c>
      <c r="C1921" s="34" t="s">
        <v>421</v>
      </c>
      <c r="D1921" s="35" t="s">
        <v>107</v>
      </c>
      <c r="E1921" s="35" t="s">
        <v>107</v>
      </c>
      <c r="F1921" s="35" t="s">
        <v>107</v>
      </c>
      <c r="G1921" s="35" t="s">
        <v>107</v>
      </c>
      <c r="H1921" s="35">
        <v>1</v>
      </c>
    </row>
    <row r="1922" spans="1:15" ht="15" hidden="1" customHeight="1">
      <c r="A1922" s="34" t="s">
        <v>71</v>
      </c>
      <c r="B1922" s="34" t="s">
        <v>5885</v>
      </c>
      <c r="C1922" s="34" t="s">
        <v>3158</v>
      </c>
      <c r="D1922" s="35" t="s">
        <v>107</v>
      </c>
      <c r="E1922" s="35" t="s">
        <v>107</v>
      </c>
      <c r="F1922" s="35" t="s">
        <v>107</v>
      </c>
      <c r="G1922" s="35" t="s">
        <v>107</v>
      </c>
      <c r="H1922" s="35">
        <v>1.1000000000000001</v>
      </c>
      <c r="I1922" s="35" t="s">
        <v>3309</v>
      </c>
    </row>
    <row r="1923" spans="1:15" ht="15" hidden="1" customHeight="1">
      <c r="A1923" s="34" t="s">
        <v>59</v>
      </c>
      <c r="B1923" s="34" t="s">
        <v>5886</v>
      </c>
      <c r="C1923" s="34" t="s">
        <v>1431</v>
      </c>
      <c r="D1923" s="35">
        <v>2.5</v>
      </c>
      <c r="E1923" s="35" t="s">
        <v>3039</v>
      </c>
      <c r="F1923" s="35" t="s">
        <v>2997</v>
      </c>
      <c r="G1923" s="35" t="s">
        <v>2997</v>
      </c>
      <c r="H1923" s="35" t="s">
        <v>2997</v>
      </c>
      <c r="L1923" s="36" t="s">
        <v>5887</v>
      </c>
      <c r="O1923" s="34" t="s">
        <v>5888</v>
      </c>
    </row>
    <row r="1924" spans="1:15" ht="15" hidden="1" customHeight="1">
      <c r="A1924" s="34" t="s">
        <v>59</v>
      </c>
      <c r="B1924" s="34" t="s">
        <v>5889</v>
      </c>
      <c r="C1924" s="34" t="s">
        <v>1431</v>
      </c>
      <c r="D1924" s="35">
        <v>2.1</v>
      </c>
      <c r="E1924" s="35">
        <v>2</v>
      </c>
      <c r="F1924" s="35">
        <v>2.2000000000000002</v>
      </c>
      <c r="G1924" s="35">
        <v>2.1</v>
      </c>
      <c r="H1924" s="35">
        <v>2.2000000000000002</v>
      </c>
      <c r="I1924" s="35" t="s">
        <v>1083</v>
      </c>
      <c r="K1924" s="36" t="s">
        <v>424</v>
      </c>
      <c r="M1924" s="34" t="s">
        <v>5890</v>
      </c>
      <c r="N1924" s="34" t="s">
        <v>424</v>
      </c>
    </row>
    <row r="1925" spans="1:15" ht="15" hidden="1" customHeight="1">
      <c r="A1925" s="34" t="s">
        <v>59</v>
      </c>
      <c r="B1925" s="34" t="s">
        <v>5891</v>
      </c>
      <c r="C1925" s="34" t="s">
        <v>544</v>
      </c>
      <c r="D1925" s="35">
        <v>2.5</v>
      </c>
      <c r="E1925" s="35">
        <v>3.9</v>
      </c>
      <c r="F1925" s="35">
        <v>4.5999999999999996</v>
      </c>
      <c r="G1925" s="35">
        <v>5</v>
      </c>
      <c r="H1925" s="35">
        <v>5.0999999999999996</v>
      </c>
      <c r="I1925" s="35" t="s">
        <v>769</v>
      </c>
      <c r="K1925" t="s">
        <v>769</v>
      </c>
      <c r="M1925" s="34" t="s">
        <v>424</v>
      </c>
      <c r="N1925" s="34" t="s">
        <v>5892</v>
      </c>
    </row>
    <row r="1926" spans="1:15" ht="15" hidden="1" customHeight="1">
      <c r="A1926" s="34" t="s">
        <v>59</v>
      </c>
      <c r="B1926" s="34" t="s">
        <v>5893</v>
      </c>
      <c r="C1926" s="34" t="s">
        <v>403</v>
      </c>
      <c r="D1926" s="35">
        <v>2</v>
      </c>
      <c r="E1926" s="35">
        <v>1.9</v>
      </c>
      <c r="F1926" s="35">
        <v>1.9</v>
      </c>
      <c r="G1926" s="35">
        <v>2.6</v>
      </c>
      <c r="H1926" s="35">
        <v>2.8</v>
      </c>
      <c r="I1926" s="35" t="s">
        <v>5894</v>
      </c>
      <c r="M1926" s="34" t="s">
        <v>550</v>
      </c>
      <c r="O1926" s="34" t="s">
        <v>4019</v>
      </c>
    </row>
    <row r="1927" spans="1:15" ht="15" hidden="1" customHeight="1">
      <c r="A1927" s="34" t="s">
        <v>59</v>
      </c>
      <c r="B1927" s="34" t="s">
        <v>5895</v>
      </c>
      <c r="C1927" s="34" t="s">
        <v>1793</v>
      </c>
      <c r="D1927" s="35">
        <v>2.5</v>
      </c>
      <c r="E1927" s="35">
        <v>3.1</v>
      </c>
      <c r="F1927" s="35">
        <v>3.2</v>
      </c>
      <c r="G1927" s="35">
        <v>3.4</v>
      </c>
      <c r="H1927" s="35">
        <v>3.5</v>
      </c>
      <c r="M1927" s="34" t="s">
        <v>3015</v>
      </c>
    </row>
    <row r="1928" spans="1:15" ht="15" hidden="1" customHeight="1">
      <c r="A1928" s="34" t="s">
        <v>59</v>
      </c>
      <c r="B1928" s="34" t="s">
        <v>5896</v>
      </c>
      <c r="C1928" s="34" t="s">
        <v>439</v>
      </c>
      <c r="D1928" s="35">
        <v>1.6</v>
      </c>
      <c r="E1928" s="35">
        <v>3.4</v>
      </c>
      <c r="F1928" s="35">
        <v>3.4</v>
      </c>
      <c r="G1928" s="35">
        <v>4.0999999999999996</v>
      </c>
      <c r="H1928" s="35">
        <v>5.6</v>
      </c>
      <c r="I1928" s="35" t="s">
        <v>5897</v>
      </c>
      <c r="K1928" s="36" t="s">
        <v>5898</v>
      </c>
      <c r="M1928" s="34" t="s">
        <v>2981</v>
      </c>
      <c r="N1928" s="34" t="s">
        <v>465</v>
      </c>
      <c r="O1928" s="34" t="s">
        <v>2995</v>
      </c>
    </row>
    <row r="1929" spans="1:15" ht="15" hidden="1" customHeight="1">
      <c r="A1929" s="34" t="s">
        <v>59</v>
      </c>
      <c r="B1929" s="34" t="s">
        <v>5899</v>
      </c>
      <c r="C1929" s="34" t="s">
        <v>439</v>
      </c>
      <c r="D1929" s="35" t="s">
        <v>107</v>
      </c>
      <c r="E1929" s="35">
        <v>1</v>
      </c>
      <c r="F1929" s="35">
        <v>1.4</v>
      </c>
      <c r="G1929" s="35">
        <v>1.4</v>
      </c>
      <c r="H1929" s="35" t="s">
        <v>107</v>
      </c>
      <c r="J1929" s="35" t="s">
        <v>3281</v>
      </c>
    </row>
    <row r="1930" spans="1:15" ht="15" hidden="1" customHeight="1">
      <c r="A1930" s="34" t="s">
        <v>59</v>
      </c>
      <c r="B1930" s="34" t="s">
        <v>5900</v>
      </c>
      <c r="C1930" s="34" t="s">
        <v>1511</v>
      </c>
      <c r="D1930" s="35">
        <v>7.4</v>
      </c>
      <c r="E1930" s="35">
        <v>7.3</v>
      </c>
      <c r="F1930" s="35">
        <v>7.8</v>
      </c>
      <c r="G1930" s="35">
        <v>8.5</v>
      </c>
      <c r="H1930" s="35">
        <v>9.3000000000000007</v>
      </c>
    </row>
    <row r="1931" spans="1:15" ht="15" hidden="1" customHeight="1">
      <c r="A1931" s="34" t="s">
        <v>59</v>
      </c>
      <c r="B1931" s="34" t="s">
        <v>5901</v>
      </c>
      <c r="C1931" s="34" t="s">
        <v>468</v>
      </c>
      <c r="D1931" s="35" t="s">
        <v>107</v>
      </c>
      <c r="E1931" s="35">
        <v>1.3</v>
      </c>
      <c r="F1931" s="35" t="s">
        <v>2997</v>
      </c>
      <c r="G1931" s="35" t="s">
        <v>2997</v>
      </c>
      <c r="H1931" s="35" t="s">
        <v>2989</v>
      </c>
      <c r="L1931" s="36" t="s">
        <v>5902</v>
      </c>
      <c r="O1931" s="34" t="s">
        <v>5903</v>
      </c>
    </row>
    <row r="1932" spans="1:15" ht="15" hidden="1" customHeight="1">
      <c r="A1932" s="34" t="s">
        <v>59</v>
      </c>
      <c r="B1932" s="34" t="s">
        <v>5904</v>
      </c>
      <c r="C1932" s="34" t="s">
        <v>468</v>
      </c>
      <c r="D1932" s="35">
        <v>1</v>
      </c>
      <c r="E1932" s="35">
        <v>3</v>
      </c>
      <c r="F1932" s="35">
        <v>4.5999999999999996</v>
      </c>
      <c r="G1932" s="35">
        <v>6</v>
      </c>
      <c r="H1932" s="35">
        <v>8.1999999999999993</v>
      </c>
      <c r="O1932" s="34" t="s">
        <v>2995</v>
      </c>
    </row>
    <row r="1933" spans="1:15" ht="15" hidden="1" customHeight="1">
      <c r="A1933" s="34" t="s">
        <v>59</v>
      </c>
      <c r="B1933" s="34" t="s">
        <v>5905</v>
      </c>
      <c r="C1933" s="34" t="s">
        <v>1793</v>
      </c>
      <c r="D1933" s="35">
        <v>3.5</v>
      </c>
      <c r="E1933" s="35">
        <v>3.8</v>
      </c>
      <c r="F1933" s="35">
        <v>4.2</v>
      </c>
      <c r="G1933" s="35">
        <v>4.5</v>
      </c>
      <c r="H1933" s="35">
        <v>4.7</v>
      </c>
      <c r="M1933" s="34" t="s">
        <v>2981</v>
      </c>
      <c r="N1933" s="34" t="s">
        <v>465</v>
      </c>
      <c r="O1933" s="34" t="s">
        <v>2995</v>
      </c>
    </row>
    <row r="1934" spans="1:15" ht="15" hidden="1" customHeight="1">
      <c r="A1934" s="34" t="s">
        <v>59</v>
      </c>
      <c r="B1934" s="34" t="s">
        <v>5906</v>
      </c>
      <c r="C1934" s="34" t="s">
        <v>594</v>
      </c>
      <c r="D1934" s="35">
        <v>1.7</v>
      </c>
      <c r="E1934" s="35">
        <v>1.9</v>
      </c>
      <c r="F1934" s="35">
        <v>2.1</v>
      </c>
      <c r="G1934" s="35">
        <v>2.2000000000000002</v>
      </c>
      <c r="H1934" s="35">
        <v>2.2000000000000002</v>
      </c>
      <c r="I1934" s="35" t="s">
        <v>424</v>
      </c>
      <c r="K1934" s="36" t="s">
        <v>558</v>
      </c>
      <c r="M1934" s="34" t="s">
        <v>2981</v>
      </c>
    </row>
    <row r="1935" spans="1:15" ht="15" hidden="1" customHeight="1">
      <c r="A1935" s="34" t="s">
        <v>59</v>
      </c>
      <c r="B1935" s="34" t="s">
        <v>5907</v>
      </c>
      <c r="C1935" t="s">
        <v>594</v>
      </c>
      <c r="D1935" s="35" t="s">
        <v>107</v>
      </c>
      <c r="E1935" s="35" t="s">
        <v>107</v>
      </c>
      <c r="F1935" s="35" t="s">
        <v>107</v>
      </c>
      <c r="G1935" s="35">
        <v>1.2</v>
      </c>
      <c r="H1935" s="35">
        <v>1.3</v>
      </c>
      <c r="I1935" s="35" t="s">
        <v>424</v>
      </c>
      <c r="K1935" s="36" t="s">
        <v>424</v>
      </c>
      <c r="L1935" s="36" t="s">
        <v>4406</v>
      </c>
    </row>
    <row r="1936" spans="1:15" ht="15" hidden="1" customHeight="1">
      <c r="A1936" s="34" t="s">
        <v>59</v>
      </c>
      <c r="B1936" s="34" t="s">
        <v>5908</v>
      </c>
      <c r="C1936" t="s">
        <v>594</v>
      </c>
      <c r="D1936" s="35" t="s">
        <v>107</v>
      </c>
      <c r="E1936" s="35" t="s">
        <v>107</v>
      </c>
      <c r="F1936" s="35" t="s">
        <v>107</v>
      </c>
      <c r="G1936" s="35">
        <v>1.3</v>
      </c>
      <c r="H1936" s="35">
        <v>1.2</v>
      </c>
      <c r="I1936" s="35" t="s">
        <v>769</v>
      </c>
      <c r="K1936" s="36" t="s">
        <v>769</v>
      </c>
      <c r="L1936" s="36" t="s">
        <v>4742</v>
      </c>
    </row>
    <row r="1937" spans="1:15" ht="15" hidden="1" customHeight="1">
      <c r="A1937" s="34" t="s">
        <v>59</v>
      </c>
      <c r="B1937" s="34" t="s">
        <v>5909</v>
      </c>
      <c r="C1937" s="34" t="s">
        <v>528</v>
      </c>
      <c r="D1937" s="35" t="s">
        <v>107</v>
      </c>
      <c r="E1937" s="35" t="s">
        <v>107</v>
      </c>
      <c r="F1937" s="35" t="s">
        <v>107</v>
      </c>
      <c r="G1937" s="35">
        <v>1</v>
      </c>
      <c r="H1937" s="35">
        <v>0.9</v>
      </c>
    </row>
    <row r="1938" spans="1:15" ht="15" hidden="1" customHeight="1">
      <c r="A1938" s="34" t="s">
        <v>59</v>
      </c>
      <c r="B1938" s="34" t="s">
        <v>5910</v>
      </c>
      <c r="C1938" s="34" t="s">
        <v>399</v>
      </c>
      <c r="D1938" s="35" t="s">
        <v>107</v>
      </c>
      <c r="E1938" s="35" t="s">
        <v>107</v>
      </c>
      <c r="F1938" s="35" t="s">
        <v>107</v>
      </c>
      <c r="G1938" s="35">
        <v>1</v>
      </c>
      <c r="H1938" s="35">
        <v>1</v>
      </c>
    </row>
    <row r="1939" spans="1:15" ht="15" hidden="1" customHeight="1">
      <c r="A1939" s="34" t="s">
        <v>59</v>
      </c>
      <c r="B1939" s="34" t="s">
        <v>5911</v>
      </c>
      <c r="C1939" s="34" t="s">
        <v>435</v>
      </c>
      <c r="D1939" s="35" t="s">
        <v>107</v>
      </c>
      <c r="E1939" s="35" t="s">
        <v>107</v>
      </c>
      <c r="F1939" s="35" t="s">
        <v>107</v>
      </c>
      <c r="G1939" s="35">
        <v>1</v>
      </c>
      <c r="H1939" s="35">
        <v>1</v>
      </c>
      <c r="L1939" s="34" t="s">
        <v>3034</v>
      </c>
    </row>
    <row r="1940" spans="1:15" ht="15" hidden="1" customHeight="1">
      <c r="A1940" s="34" t="s">
        <v>59</v>
      </c>
      <c r="B1940" s="34" t="s">
        <v>5912</v>
      </c>
      <c r="C1940" s="34" t="s">
        <v>711</v>
      </c>
      <c r="D1940" s="35" t="s">
        <v>107</v>
      </c>
      <c r="E1940" s="35" t="s">
        <v>107</v>
      </c>
      <c r="F1940" s="35" t="s">
        <v>107</v>
      </c>
      <c r="G1940" s="35">
        <v>1.1000000000000001</v>
      </c>
      <c r="H1940" s="35">
        <v>0.8</v>
      </c>
    </row>
    <row r="1941" spans="1:15" ht="15" hidden="1" customHeight="1">
      <c r="A1941" s="34" t="s">
        <v>59</v>
      </c>
      <c r="B1941" s="34" t="s">
        <v>5913</v>
      </c>
      <c r="C1941" s="34" t="s">
        <v>594</v>
      </c>
      <c r="D1941" s="35" t="s">
        <v>107</v>
      </c>
      <c r="E1941" s="35" t="s">
        <v>107</v>
      </c>
      <c r="F1941" s="35" t="s">
        <v>107</v>
      </c>
      <c r="G1941" s="35">
        <v>1.1000000000000001</v>
      </c>
      <c r="H1941" s="35">
        <v>1</v>
      </c>
    </row>
    <row r="1942" spans="1:15" ht="15" hidden="1" customHeight="1">
      <c r="A1942" s="34" t="s">
        <v>59</v>
      </c>
      <c r="B1942" s="34" t="s">
        <v>5914</v>
      </c>
      <c r="C1942" s="34" t="s">
        <v>594</v>
      </c>
      <c r="D1942" s="35" t="s">
        <v>107</v>
      </c>
      <c r="E1942" s="35" t="s">
        <v>107</v>
      </c>
      <c r="F1942" s="35" t="s">
        <v>107</v>
      </c>
      <c r="G1942" s="35">
        <v>2</v>
      </c>
      <c r="H1942" s="35">
        <v>2</v>
      </c>
      <c r="L1942" s="36" t="s">
        <v>3005</v>
      </c>
    </row>
    <row r="1943" spans="1:15" ht="15" hidden="1" customHeight="1">
      <c r="A1943" s="34" t="s">
        <v>59</v>
      </c>
      <c r="B1943" s="34" t="s">
        <v>5915</v>
      </c>
      <c r="C1943" s="34" t="s">
        <v>1594</v>
      </c>
      <c r="D1943" s="35" t="s">
        <v>107</v>
      </c>
      <c r="E1943" s="35" t="s">
        <v>107</v>
      </c>
      <c r="F1943" s="35" t="s">
        <v>107</v>
      </c>
      <c r="G1943" s="35">
        <v>1.7</v>
      </c>
      <c r="H1943" s="35">
        <v>4.2</v>
      </c>
    </row>
    <row r="1944" spans="1:15" ht="15" hidden="1" customHeight="1">
      <c r="A1944" s="34" t="s">
        <v>59</v>
      </c>
      <c r="B1944" s="34" t="s">
        <v>5916</v>
      </c>
      <c r="C1944" s="34" t="s">
        <v>435</v>
      </c>
      <c r="D1944" s="35" t="s">
        <v>107</v>
      </c>
      <c r="E1944" s="35" t="s">
        <v>107</v>
      </c>
      <c r="F1944" s="35" t="s">
        <v>107</v>
      </c>
      <c r="G1944" s="35">
        <v>1.3</v>
      </c>
      <c r="H1944" s="35">
        <v>1.3</v>
      </c>
      <c r="L1944" s="34" t="s">
        <v>3034</v>
      </c>
    </row>
    <row r="1945" spans="1:15" ht="15" hidden="1" customHeight="1">
      <c r="A1945" s="34" t="s">
        <v>59</v>
      </c>
      <c r="B1945" s="34" t="s">
        <v>5917</v>
      </c>
      <c r="C1945" s="34" t="s">
        <v>544</v>
      </c>
      <c r="D1945" s="35">
        <v>1.8</v>
      </c>
      <c r="E1945" s="35">
        <v>2.1</v>
      </c>
      <c r="F1945" s="35">
        <v>2.1</v>
      </c>
      <c r="G1945" s="35">
        <v>2.2999999999999998</v>
      </c>
      <c r="H1945" s="35">
        <v>2.2999999999999998</v>
      </c>
      <c r="I1945" s="35" t="s">
        <v>424</v>
      </c>
      <c r="K1945" s="36" t="s">
        <v>5918</v>
      </c>
      <c r="M1945" s="34" t="s">
        <v>5919</v>
      </c>
      <c r="O1945" s="34" t="s">
        <v>2995</v>
      </c>
    </row>
    <row r="1946" spans="1:15" ht="15" hidden="1" customHeight="1">
      <c r="A1946" s="34" t="s">
        <v>59</v>
      </c>
      <c r="B1946" s="34" t="s">
        <v>5920</v>
      </c>
      <c r="C1946" s="34" t="s">
        <v>1511</v>
      </c>
      <c r="D1946" s="35" t="s">
        <v>107</v>
      </c>
      <c r="E1946" s="35" t="s">
        <v>107</v>
      </c>
      <c r="F1946" s="35" t="s">
        <v>107</v>
      </c>
      <c r="G1946" s="35" t="s">
        <v>107</v>
      </c>
      <c r="H1946" s="35">
        <v>1.2</v>
      </c>
    </row>
    <row r="1947" spans="1:15" ht="15" hidden="1" customHeight="1">
      <c r="A1947" s="34" t="s">
        <v>59</v>
      </c>
      <c r="B1947" s="34" t="s">
        <v>5921</v>
      </c>
      <c r="C1947" s="34" t="s">
        <v>594</v>
      </c>
      <c r="D1947" s="35" t="s">
        <v>107</v>
      </c>
      <c r="E1947" s="35" t="s">
        <v>107</v>
      </c>
      <c r="F1947" s="35" t="s">
        <v>107</v>
      </c>
      <c r="G1947" s="35" t="s">
        <v>107</v>
      </c>
      <c r="H1947" s="35">
        <v>1.3</v>
      </c>
    </row>
    <row r="1948" spans="1:15" ht="15" hidden="1" customHeight="1">
      <c r="A1948" s="34" t="s">
        <v>59</v>
      </c>
      <c r="B1948" s="34" t="s">
        <v>5922</v>
      </c>
      <c r="C1948" s="34" t="s">
        <v>484</v>
      </c>
      <c r="D1948" s="35">
        <v>6.1</v>
      </c>
      <c r="E1948" s="35">
        <v>6.9</v>
      </c>
      <c r="F1948" s="35">
        <v>7.5</v>
      </c>
      <c r="G1948" s="35">
        <v>8.1999999999999993</v>
      </c>
      <c r="H1948" s="35">
        <v>8.5</v>
      </c>
      <c r="I1948" s="35" t="s">
        <v>5923</v>
      </c>
      <c r="K1948" s="36" t="s">
        <v>424</v>
      </c>
      <c r="N1948" s="34" t="s">
        <v>5924</v>
      </c>
      <c r="O1948" s="34" t="s">
        <v>2995</v>
      </c>
    </row>
    <row r="1949" spans="1:15" ht="15" hidden="1" customHeight="1">
      <c r="A1949" s="34" t="s">
        <v>59</v>
      </c>
      <c r="B1949" s="34" t="s">
        <v>5925</v>
      </c>
      <c r="C1949" s="34" t="s">
        <v>468</v>
      </c>
      <c r="D1949" s="35">
        <v>1.2</v>
      </c>
      <c r="E1949" s="35">
        <v>1.8</v>
      </c>
      <c r="F1949" s="35">
        <v>2</v>
      </c>
      <c r="G1949" s="35">
        <v>2.1</v>
      </c>
      <c r="H1949" s="35">
        <v>2.1</v>
      </c>
      <c r="M1949" s="34" t="s">
        <v>424</v>
      </c>
      <c r="N1949" s="34" t="s">
        <v>424</v>
      </c>
    </row>
    <row r="1950" spans="1:15" ht="15" hidden="1" customHeight="1">
      <c r="A1950" s="34" t="s">
        <v>59</v>
      </c>
      <c r="B1950" s="34" t="s">
        <v>5926</v>
      </c>
      <c r="C1950" s="34" t="s">
        <v>484</v>
      </c>
      <c r="D1950" s="35">
        <v>2.5</v>
      </c>
      <c r="E1950" s="35">
        <v>3.2</v>
      </c>
      <c r="F1950" s="35">
        <v>3.3</v>
      </c>
      <c r="G1950" s="35">
        <v>3.4</v>
      </c>
      <c r="H1950" s="35">
        <v>3.4</v>
      </c>
      <c r="I1950" s="35" t="s">
        <v>424</v>
      </c>
      <c r="M1950" s="34" t="s">
        <v>424</v>
      </c>
      <c r="N1950" s="34" t="s">
        <v>424</v>
      </c>
    </row>
    <row r="1951" spans="1:15" ht="15" hidden="1" customHeight="1">
      <c r="A1951" s="34" t="s">
        <v>59</v>
      </c>
      <c r="B1951" s="34" t="s">
        <v>5927</v>
      </c>
      <c r="C1951" s="34" t="s">
        <v>1813</v>
      </c>
      <c r="D1951" s="35">
        <v>7.7</v>
      </c>
      <c r="E1951" s="35">
        <v>9</v>
      </c>
      <c r="F1951" s="35">
        <v>10</v>
      </c>
      <c r="G1951" s="35">
        <v>10.6</v>
      </c>
      <c r="H1951" s="35">
        <v>11.3</v>
      </c>
      <c r="I1951" s="35" t="s">
        <v>5928</v>
      </c>
      <c r="K1951" s="36" t="s">
        <v>5929</v>
      </c>
      <c r="M1951" s="34" t="s">
        <v>5928</v>
      </c>
      <c r="N1951" s="34" t="s">
        <v>5928</v>
      </c>
      <c r="O1951" s="34" t="s">
        <v>2995</v>
      </c>
    </row>
    <row r="1952" spans="1:15" ht="15" hidden="1" customHeight="1">
      <c r="A1952" s="34" t="s">
        <v>59</v>
      </c>
      <c r="B1952" s="34" t="s">
        <v>5930</v>
      </c>
      <c r="C1952" s="34" t="s">
        <v>536</v>
      </c>
      <c r="D1952" s="35">
        <v>2.5</v>
      </c>
      <c r="E1952" s="35">
        <v>3.3</v>
      </c>
      <c r="F1952" s="35">
        <v>3.5</v>
      </c>
      <c r="G1952" s="35">
        <v>4</v>
      </c>
      <c r="H1952" s="35">
        <v>4</v>
      </c>
      <c r="K1952" s="36" t="s">
        <v>5931</v>
      </c>
      <c r="M1952" s="34" t="s">
        <v>550</v>
      </c>
      <c r="N1952" s="34" t="s">
        <v>550</v>
      </c>
    </row>
    <row r="1953" spans="1:15" ht="15" hidden="1" customHeight="1">
      <c r="A1953" s="34" t="s">
        <v>59</v>
      </c>
      <c r="B1953" s="34" t="s">
        <v>5932</v>
      </c>
      <c r="C1953" s="34" t="s">
        <v>541</v>
      </c>
      <c r="D1953" s="35">
        <v>2.5</v>
      </c>
      <c r="E1953" s="35">
        <v>7</v>
      </c>
      <c r="F1953" s="35">
        <v>10</v>
      </c>
      <c r="G1953" s="35">
        <v>12.5</v>
      </c>
      <c r="H1953" s="35">
        <v>14.6</v>
      </c>
      <c r="O1953" s="34" t="s">
        <v>2995</v>
      </c>
    </row>
    <row r="1954" spans="1:15" ht="15" hidden="1" customHeight="1">
      <c r="A1954" s="34" t="s">
        <v>59</v>
      </c>
      <c r="B1954" s="34" t="s">
        <v>5933</v>
      </c>
      <c r="C1954" s="34" t="s">
        <v>439</v>
      </c>
      <c r="D1954" s="35">
        <v>1.7</v>
      </c>
      <c r="E1954" s="35">
        <v>3.4</v>
      </c>
      <c r="F1954" s="35">
        <v>3.8</v>
      </c>
      <c r="G1954" s="35">
        <v>4.3</v>
      </c>
      <c r="H1954" s="35">
        <v>4.2</v>
      </c>
    </row>
    <row r="1955" spans="1:15" ht="15" hidden="1" customHeight="1">
      <c r="A1955" s="34" t="s">
        <v>59</v>
      </c>
      <c r="B1955" s="34" t="s">
        <v>5934</v>
      </c>
      <c r="C1955" s="34" t="s">
        <v>439</v>
      </c>
      <c r="D1955" s="35" t="s">
        <v>107</v>
      </c>
      <c r="E1955" s="35">
        <v>1.4</v>
      </c>
      <c r="F1955" s="35">
        <v>1.6</v>
      </c>
      <c r="G1955" s="35">
        <v>1.7</v>
      </c>
      <c r="H1955" s="35">
        <v>1.7</v>
      </c>
    </row>
    <row r="1956" spans="1:15" ht="15" hidden="1" customHeight="1">
      <c r="A1956" s="34" t="s">
        <v>59</v>
      </c>
      <c r="B1956" s="34" t="s">
        <v>5935</v>
      </c>
      <c r="C1956" s="34" t="s">
        <v>439</v>
      </c>
      <c r="D1956" s="35" t="s">
        <v>107</v>
      </c>
      <c r="E1956" s="35" t="s">
        <v>107</v>
      </c>
      <c r="F1956" s="35">
        <v>1.4</v>
      </c>
      <c r="G1956" s="35">
        <v>1.5</v>
      </c>
      <c r="H1956" s="35">
        <v>1.4</v>
      </c>
      <c r="L1956" s="34" t="s">
        <v>3081</v>
      </c>
    </row>
    <row r="1957" spans="1:15" ht="15" hidden="1" customHeight="1">
      <c r="A1957" s="34" t="s">
        <v>59</v>
      </c>
      <c r="B1957" s="34" t="s">
        <v>5936</v>
      </c>
      <c r="C1957" s="34" t="s">
        <v>439</v>
      </c>
      <c r="D1957" s="35" t="s">
        <v>107</v>
      </c>
      <c r="E1957" s="35" t="s">
        <v>107</v>
      </c>
      <c r="F1957" s="35" t="s">
        <v>107</v>
      </c>
      <c r="G1957" s="35">
        <v>1.2</v>
      </c>
      <c r="H1957" s="35">
        <v>1.2</v>
      </c>
    </row>
    <row r="1958" spans="1:15" ht="15" hidden="1" customHeight="1">
      <c r="A1958" s="34" t="s">
        <v>59</v>
      </c>
      <c r="B1958" s="34" t="s">
        <v>5937</v>
      </c>
      <c r="C1958" s="34" t="s">
        <v>536</v>
      </c>
      <c r="D1958" s="35">
        <v>1.4</v>
      </c>
      <c r="E1958" s="35">
        <v>2.5</v>
      </c>
      <c r="F1958" s="35">
        <v>2.9</v>
      </c>
      <c r="G1958" s="35">
        <v>3.2</v>
      </c>
      <c r="H1958" s="35">
        <v>3.1</v>
      </c>
      <c r="I1958" s="35" t="s">
        <v>769</v>
      </c>
      <c r="O1958" s="34" t="s">
        <v>3060</v>
      </c>
    </row>
    <row r="1959" spans="1:15" ht="15" hidden="1" customHeight="1">
      <c r="A1959" s="34" t="s">
        <v>59</v>
      </c>
      <c r="B1959" s="34" t="s">
        <v>5938</v>
      </c>
      <c r="C1959" s="34" t="s">
        <v>528</v>
      </c>
      <c r="D1959" s="35">
        <v>1.3</v>
      </c>
      <c r="E1959" s="35">
        <v>1</v>
      </c>
      <c r="F1959" s="40">
        <v>0.9</v>
      </c>
      <c r="G1959" s="40" t="s">
        <v>107</v>
      </c>
      <c r="H1959" s="40" t="s">
        <v>107</v>
      </c>
      <c r="I1959" s="40"/>
      <c r="J1959" s="40" t="s">
        <v>3256</v>
      </c>
      <c r="L1959" s="34" t="s">
        <v>3746</v>
      </c>
      <c r="O1959" s="34" t="s">
        <v>5939</v>
      </c>
    </row>
    <row r="1960" spans="1:15" ht="15" hidden="1" customHeight="1">
      <c r="A1960" s="34" t="s">
        <v>59</v>
      </c>
      <c r="B1960" s="34" t="s">
        <v>5940</v>
      </c>
      <c r="C1960" s="34" t="s">
        <v>740</v>
      </c>
      <c r="D1960" s="35">
        <v>1.5</v>
      </c>
      <c r="E1960" s="35">
        <v>2.8</v>
      </c>
      <c r="F1960" s="35">
        <v>3</v>
      </c>
      <c r="G1960" s="35">
        <v>3</v>
      </c>
      <c r="H1960" s="35" t="s">
        <v>2997</v>
      </c>
      <c r="J1960" s="35" t="s">
        <v>5941</v>
      </c>
      <c r="O1960" s="34" t="s">
        <v>3091</v>
      </c>
    </row>
    <row r="1961" spans="1:15" ht="15" hidden="1" customHeight="1">
      <c r="A1961" s="34" t="s">
        <v>59</v>
      </c>
      <c r="B1961" s="34" t="s">
        <v>5942</v>
      </c>
      <c r="C1961" s="34" t="s">
        <v>740</v>
      </c>
      <c r="D1961" s="38">
        <v>1.5</v>
      </c>
      <c r="E1961" s="38">
        <v>3.2</v>
      </c>
      <c r="F1961" s="38">
        <v>4.8</v>
      </c>
      <c r="G1961" s="38">
        <v>6.2</v>
      </c>
      <c r="H1961" s="38">
        <v>6.9</v>
      </c>
      <c r="I1961" s="38"/>
      <c r="J1961" s="38"/>
      <c r="K1961" s="57"/>
      <c r="M1961" s="34" t="s">
        <v>1806</v>
      </c>
    </row>
    <row r="1962" spans="1:15" ht="15" hidden="1" customHeight="1">
      <c r="A1962" s="34" t="s">
        <v>59</v>
      </c>
      <c r="B1962" s="34" t="s">
        <v>5943</v>
      </c>
      <c r="C1962" s="34" t="s">
        <v>536</v>
      </c>
      <c r="D1962" s="35">
        <v>2.2000000000000002</v>
      </c>
      <c r="E1962" s="35">
        <v>2.9</v>
      </c>
      <c r="F1962" s="35">
        <v>3.3</v>
      </c>
      <c r="G1962" s="35">
        <v>3.5</v>
      </c>
      <c r="H1962" s="35">
        <v>3.4</v>
      </c>
      <c r="M1962" s="34" t="s">
        <v>3181</v>
      </c>
      <c r="N1962" s="34" t="s">
        <v>5944</v>
      </c>
    </row>
    <row r="1963" spans="1:15" ht="15" hidden="1" customHeight="1">
      <c r="A1963" s="34" t="s">
        <v>59</v>
      </c>
      <c r="B1963" s="34" t="s">
        <v>5945</v>
      </c>
      <c r="C1963" s="34" t="s">
        <v>594</v>
      </c>
      <c r="D1963" s="35">
        <v>2.1</v>
      </c>
      <c r="E1963" s="35">
        <v>2.2000000000000002</v>
      </c>
      <c r="F1963" s="35">
        <v>2.2000000000000002</v>
      </c>
      <c r="G1963" s="35">
        <v>2.2999999999999998</v>
      </c>
      <c r="H1963" s="35">
        <v>2</v>
      </c>
      <c r="J1963" s="35" t="s">
        <v>5946</v>
      </c>
      <c r="L1963" s="34" t="s">
        <v>3005</v>
      </c>
      <c r="M1963" s="34" t="s">
        <v>2981</v>
      </c>
      <c r="N1963" s="34" t="s">
        <v>465</v>
      </c>
      <c r="O1963" s="34" t="s">
        <v>3060</v>
      </c>
    </row>
    <row r="1964" spans="1:15" ht="15" hidden="1" customHeight="1">
      <c r="A1964" s="34" t="s">
        <v>59</v>
      </c>
      <c r="B1964" s="34" t="s">
        <v>5947</v>
      </c>
      <c r="C1964" s="34" t="s">
        <v>541</v>
      </c>
      <c r="D1964" s="35">
        <v>1.3</v>
      </c>
      <c r="E1964" s="35">
        <v>1.8</v>
      </c>
      <c r="F1964" s="35">
        <v>2.5</v>
      </c>
      <c r="G1964" s="35">
        <v>3.4</v>
      </c>
      <c r="H1964" s="35">
        <v>4.0999999999999996</v>
      </c>
      <c r="I1964" s="35" t="s">
        <v>424</v>
      </c>
      <c r="K1964" s="36" t="s">
        <v>424</v>
      </c>
      <c r="L1964" s="34" t="s">
        <v>5948</v>
      </c>
      <c r="M1964" s="34" t="s">
        <v>424</v>
      </c>
      <c r="N1964" s="34" t="s">
        <v>424</v>
      </c>
      <c r="O1964" s="34" t="s">
        <v>2995</v>
      </c>
    </row>
    <row r="1965" spans="1:15" ht="15" hidden="1" customHeight="1">
      <c r="A1965" s="34" t="s">
        <v>59</v>
      </c>
      <c r="B1965" s="34" t="s">
        <v>5949</v>
      </c>
      <c r="C1965" s="34" t="s">
        <v>479</v>
      </c>
      <c r="D1965" s="35">
        <v>1.2</v>
      </c>
      <c r="E1965" s="35">
        <v>1.6</v>
      </c>
      <c r="F1965" s="35">
        <v>1.6</v>
      </c>
      <c r="G1965" s="35">
        <v>1.7</v>
      </c>
      <c r="H1965" s="35">
        <v>1.8</v>
      </c>
      <c r="I1965" s="35" t="s">
        <v>424</v>
      </c>
      <c r="K1965" s="36" t="s">
        <v>424</v>
      </c>
      <c r="N1965" s="34" t="s">
        <v>424</v>
      </c>
    </row>
    <row r="1966" spans="1:15" ht="15" hidden="1" customHeight="1">
      <c r="A1966" s="34" t="s">
        <v>59</v>
      </c>
      <c r="B1966" s="34" t="s">
        <v>5950</v>
      </c>
      <c r="C1966" s="34" t="s">
        <v>468</v>
      </c>
      <c r="D1966" s="35">
        <v>1.4</v>
      </c>
      <c r="E1966" s="35">
        <v>2.4</v>
      </c>
      <c r="F1966" s="35">
        <v>3.3</v>
      </c>
      <c r="G1966" s="35">
        <v>3.4</v>
      </c>
      <c r="H1966" s="35">
        <v>3.5</v>
      </c>
      <c r="I1966" s="35" t="s">
        <v>424</v>
      </c>
      <c r="K1966" s="36" t="s">
        <v>424</v>
      </c>
      <c r="M1966" s="34" t="s">
        <v>5944</v>
      </c>
      <c r="N1966" s="34" t="s">
        <v>424</v>
      </c>
      <c r="O1966" s="34" t="s">
        <v>2995</v>
      </c>
    </row>
    <row r="1967" spans="1:15" ht="15" hidden="1" customHeight="1">
      <c r="A1967" s="34" t="s">
        <v>59</v>
      </c>
      <c r="B1967" s="34" t="s">
        <v>5951</v>
      </c>
      <c r="C1967" s="34" t="s">
        <v>711</v>
      </c>
      <c r="D1967" s="35">
        <v>1.2</v>
      </c>
      <c r="E1967" s="35">
        <v>1.4</v>
      </c>
      <c r="F1967" s="35">
        <v>1.3</v>
      </c>
      <c r="G1967" s="35" t="s">
        <v>2997</v>
      </c>
      <c r="H1967" s="35" t="s">
        <v>2989</v>
      </c>
      <c r="L1967" s="34" t="s">
        <v>3812</v>
      </c>
      <c r="O1967" s="34" t="s">
        <v>5952</v>
      </c>
    </row>
    <row r="1968" spans="1:15" ht="15" hidden="1" customHeight="1">
      <c r="A1968" s="34" t="s">
        <v>59</v>
      </c>
      <c r="B1968" s="34" t="s">
        <v>5953</v>
      </c>
      <c r="C1968" s="34" t="s">
        <v>711</v>
      </c>
      <c r="D1968" s="35" t="s">
        <v>107</v>
      </c>
      <c r="E1968" s="35">
        <v>1</v>
      </c>
      <c r="F1968" s="35">
        <v>1</v>
      </c>
      <c r="G1968" s="35" t="s">
        <v>2997</v>
      </c>
      <c r="H1968" s="35" t="s">
        <v>2989</v>
      </c>
      <c r="L1968" s="34" t="s">
        <v>5954</v>
      </c>
    </row>
    <row r="1969" spans="1:15" ht="15" hidden="1" customHeight="1">
      <c r="A1969" s="34" t="s">
        <v>59</v>
      </c>
      <c r="B1969" s="34" t="s">
        <v>5955</v>
      </c>
      <c r="C1969" s="34" t="s">
        <v>711</v>
      </c>
      <c r="D1969" s="35">
        <v>1.1000000000000001</v>
      </c>
      <c r="E1969" s="35">
        <v>1.8</v>
      </c>
      <c r="F1969" s="35">
        <v>1.5</v>
      </c>
      <c r="G1969" s="35" t="s">
        <v>2997</v>
      </c>
      <c r="H1969" s="35" t="s">
        <v>2989</v>
      </c>
      <c r="L1969" s="34" t="s">
        <v>4701</v>
      </c>
      <c r="O1969" s="34" t="s">
        <v>5956</v>
      </c>
    </row>
    <row r="1970" spans="1:15" ht="15" hidden="1" customHeight="1">
      <c r="A1970" s="34" t="s">
        <v>59</v>
      </c>
      <c r="B1970" s="34" t="s">
        <v>5957</v>
      </c>
      <c r="C1970" s="34" t="s">
        <v>1808</v>
      </c>
      <c r="D1970" s="35">
        <v>1.5</v>
      </c>
      <c r="E1970" s="35">
        <v>1.7</v>
      </c>
      <c r="F1970" s="35">
        <v>1.8</v>
      </c>
      <c r="G1970" s="35">
        <v>1.9</v>
      </c>
      <c r="H1970" s="35" t="s">
        <v>2997</v>
      </c>
      <c r="J1970" s="35" t="s">
        <v>3978</v>
      </c>
    </row>
    <row r="1971" spans="1:15" ht="15" hidden="1" customHeight="1">
      <c r="A1971" s="34" t="s">
        <v>59</v>
      </c>
      <c r="B1971" s="34" t="s">
        <v>5958</v>
      </c>
      <c r="C1971" s="34" t="s">
        <v>468</v>
      </c>
      <c r="D1971" s="35">
        <v>3.4</v>
      </c>
      <c r="E1971" s="35">
        <v>5.6</v>
      </c>
      <c r="F1971" s="35">
        <v>7.2</v>
      </c>
      <c r="G1971" s="35">
        <v>8.5</v>
      </c>
      <c r="H1971" s="35">
        <v>10</v>
      </c>
      <c r="I1971" s="35" t="s">
        <v>550</v>
      </c>
      <c r="O1971" s="34" t="s">
        <v>5959</v>
      </c>
    </row>
    <row r="1972" spans="1:15" ht="15" hidden="1" customHeight="1">
      <c r="A1972" s="34" t="s">
        <v>59</v>
      </c>
      <c r="B1972" s="34" t="s">
        <v>5960</v>
      </c>
      <c r="C1972" s="34" t="s">
        <v>594</v>
      </c>
      <c r="D1972" s="35">
        <v>1.3</v>
      </c>
      <c r="E1972" s="35">
        <v>1.6</v>
      </c>
      <c r="F1972" s="35">
        <v>1.8</v>
      </c>
      <c r="G1972" s="35">
        <v>1.9</v>
      </c>
      <c r="H1972" s="35">
        <v>1.9</v>
      </c>
    </row>
    <row r="1973" spans="1:15" ht="15" hidden="1" customHeight="1">
      <c r="A1973" s="34" t="s">
        <v>59</v>
      </c>
      <c r="B1973" s="34" t="s">
        <v>5961</v>
      </c>
      <c r="C1973" s="34" t="s">
        <v>435</v>
      </c>
      <c r="D1973" s="35">
        <v>2.2999999999999998</v>
      </c>
      <c r="E1973" s="35">
        <v>3.5</v>
      </c>
      <c r="F1973" s="35">
        <v>3.2</v>
      </c>
      <c r="G1973" s="35">
        <v>3.4</v>
      </c>
      <c r="H1973" s="35">
        <v>3.2</v>
      </c>
      <c r="I1973" s="35" t="s">
        <v>1806</v>
      </c>
      <c r="M1973" s="34" t="s">
        <v>1806</v>
      </c>
      <c r="N1973" s="34" t="s">
        <v>465</v>
      </c>
    </row>
    <row r="1974" spans="1:15" ht="15" hidden="1" customHeight="1">
      <c r="A1974" s="34" t="s">
        <v>59</v>
      </c>
      <c r="B1974" s="34" t="s">
        <v>5962</v>
      </c>
      <c r="C1974" s="34" t="s">
        <v>711</v>
      </c>
      <c r="D1974" s="35">
        <v>1.8</v>
      </c>
      <c r="E1974" s="35">
        <v>2</v>
      </c>
      <c r="F1974" s="35">
        <v>2</v>
      </c>
      <c r="G1974" s="35" t="s">
        <v>2997</v>
      </c>
      <c r="H1974" s="35" t="s">
        <v>2997</v>
      </c>
      <c r="J1974" s="35" t="s">
        <v>4908</v>
      </c>
      <c r="L1974" s="34" t="s">
        <v>4908</v>
      </c>
      <c r="O1974" s="34" t="s">
        <v>2995</v>
      </c>
    </row>
    <row r="1975" spans="1:15" ht="15" hidden="1" customHeight="1">
      <c r="A1975" s="34" t="s">
        <v>59</v>
      </c>
      <c r="B1975" s="34" t="s">
        <v>5963</v>
      </c>
      <c r="C1975" s="34" t="s">
        <v>711</v>
      </c>
      <c r="D1975" s="35" t="s">
        <v>107</v>
      </c>
      <c r="E1975" s="35">
        <v>1.2</v>
      </c>
      <c r="F1975" s="35">
        <v>1.2</v>
      </c>
      <c r="G1975" s="35" t="s">
        <v>2997</v>
      </c>
      <c r="H1975" s="35" t="s">
        <v>2989</v>
      </c>
      <c r="L1975" s="34" t="s">
        <v>3560</v>
      </c>
    </row>
    <row r="1976" spans="1:15" ht="15" hidden="1" customHeight="1">
      <c r="A1976" s="34" t="s">
        <v>59</v>
      </c>
      <c r="B1976" s="34" t="s">
        <v>5964</v>
      </c>
      <c r="C1976" s="34" t="s">
        <v>711</v>
      </c>
      <c r="D1976" s="35" t="s">
        <v>107</v>
      </c>
      <c r="E1976" s="35">
        <v>1.3</v>
      </c>
      <c r="F1976" s="35">
        <v>1.3</v>
      </c>
      <c r="G1976" s="35" t="s">
        <v>2997</v>
      </c>
      <c r="H1976" s="35" t="s">
        <v>2989</v>
      </c>
      <c r="L1976" s="34" t="s">
        <v>3812</v>
      </c>
      <c r="O1976" s="34" t="s">
        <v>5965</v>
      </c>
    </row>
    <row r="1977" spans="1:15" ht="15" hidden="1" customHeight="1">
      <c r="A1977" s="34" t="s">
        <v>59</v>
      </c>
      <c r="B1977" s="34" t="s">
        <v>5966</v>
      </c>
      <c r="C1977" s="34" t="s">
        <v>711</v>
      </c>
      <c r="D1977" s="35" t="s">
        <v>107</v>
      </c>
      <c r="E1977" s="35">
        <v>1.5</v>
      </c>
      <c r="F1977" s="35">
        <v>1.5</v>
      </c>
      <c r="G1977" s="35" t="s">
        <v>2997</v>
      </c>
      <c r="H1977" s="35" t="s">
        <v>2989</v>
      </c>
      <c r="L1977" s="34" t="s">
        <v>3830</v>
      </c>
      <c r="O1977" s="34" t="s">
        <v>5965</v>
      </c>
    </row>
    <row r="1978" spans="1:15" ht="15" hidden="1" customHeight="1">
      <c r="A1978" s="34" t="s">
        <v>59</v>
      </c>
      <c r="B1978" s="34" t="s">
        <v>5967</v>
      </c>
      <c r="C1978" s="34" t="s">
        <v>594</v>
      </c>
      <c r="D1978" s="35">
        <v>1.3</v>
      </c>
      <c r="E1978" s="35">
        <v>2.2999999999999998</v>
      </c>
      <c r="F1978" s="35">
        <v>2.4</v>
      </c>
      <c r="G1978" s="35">
        <v>1.6</v>
      </c>
      <c r="H1978" s="35">
        <v>2.4</v>
      </c>
      <c r="M1978" s="34" t="s">
        <v>3181</v>
      </c>
      <c r="N1978" s="34" t="s">
        <v>1806</v>
      </c>
    </row>
    <row r="1979" spans="1:15" ht="15" hidden="1" customHeight="1">
      <c r="A1979" s="34" t="s">
        <v>59</v>
      </c>
      <c r="B1979" s="34" t="s">
        <v>5968</v>
      </c>
      <c r="C1979" s="34" t="s">
        <v>594</v>
      </c>
      <c r="D1979" s="35">
        <v>1.5</v>
      </c>
      <c r="E1979" s="35">
        <v>1.2</v>
      </c>
      <c r="F1979" s="35">
        <v>1.1000000000000001</v>
      </c>
      <c r="G1979" s="35">
        <v>1.1000000000000001</v>
      </c>
      <c r="H1979" s="35">
        <v>1.1000000000000001</v>
      </c>
      <c r="M1979" s="34" t="s">
        <v>5160</v>
      </c>
      <c r="N1979" s="34" t="s">
        <v>424</v>
      </c>
    </row>
    <row r="1980" spans="1:15" ht="15" hidden="1" customHeight="1">
      <c r="A1980" s="34" t="s">
        <v>59</v>
      </c>
      <c r="B1980" s="34" t="s">
        <v>5969</v>
      </c>
      <c r="C1980" s="34" t="s">
        <v>605</v>
      </c>
      <c r="D1980" s="35">
        <v>1</v>
      </c>
      <c r="E1980" s="35">
        <v>1.1000000000000001</v>
      </c>
      <c r="F1980" s="35">
        <v>1</v>
      </c>
      <c r="G1980" s="35">
        <v>0.9</v>
      </c>
      <c r="H1980" s="35" t="s">
        <v>2997</v>
      </c>
      <c r="L1980" s="34" t="s">
        <v>3081</v>
      </c>
      <c r="O1980" s="34" t="s">
        <v>4639</v>
      </c>
    </row>
    <row r="1981" spans="1:15" ht="15" hidden="1" customHeight="1">
      <c r="A1981" s="34" t="s">
        <v>59</v>
      </c>
      <c r="B1981" s="34" t="s">
        <v>5970</v>
      </c>
      <c r="C1981" s="34" t="s">
        <v>605</v>
      </c>
      <c r="D1981" s="35" t="s">
        <v>107</v>
      </c>
      <c r="E1981" s="35">
        <v>1.1000000000000001</v>
      </c>
      <c r="F1981" s="35">
        <v>1.2</v>
      </c>
      <c r="G1981" s="35">
        <v>1.2</v>
      </c>
      <c r="H1981" s="35">
        <v>1.3</v>
      </c>
    </row>
    <row r="1982" spans="1:15" ht="15" hidden="1" customHeight="1">
      <c r="A1982" s="34" t="s">
        <v>59</v>
      </c>
      <c r="B1982" s="34" t="s">
        <v>5971</v>
      </c>
      <c r="C1982" s="34" t="s">
        <v>605</v>
      </c>
      <c r="D1982" s="35" t="s">
        <v>107</v>
      </c>
      <c r="E1982" s="35">
        <v>1.3</v>
      </c>
      <c r="F1982" s="35">
        <v>1.3</v>
      </c>
      <c r="G1982" s="35">
        <v>1.3</v>
      </c>
      <c r="H1982" s="35">
        <v>1.4</v>
      </c>
      <c r="M1982" s="36" t="s">
        <v>423</v>
      </c>
    </row>
    <row r="1983" spans="1:15" ht="15" hidden="1" customHeight="1">
      <c r="A1983" s="34" t="s">
        <v>59</v>
      </c>
      <c r="B1983" s="34" t="s">
        <v>5972</v>
      </c>
      <c r="C1983" s="34" t="s">
        <v>605</v>
      </c>
      <c r="D1983" s="35" t="s">
        <v>107</v>
      </c>
      <c r="E1983" s="35">
        <v>1.9</v>
      </c>
      <c r="F1983" s="35">
        <v>2.1</v>
      </c>
      <c r="G1983" s="35">
        <v>2.1</v>
      </c>
      <c r="H1983" s="35">
        <v>2.2000000000000002</v>
      </c>
    </row>
    <row r="1984" spans="1:15" ht="15" hidden="1" customHeight="1">
      <c r="A1984" s="34" t="s">
        <v>59</v>
      </c>
      <c r="B1984" s="34" t="s">
        <v>5973</v>
      </c>
      <c r="C1984" s="34" t="s">
        <v>605</v>
      </c>
      <c r="D1984" s="35" t="s">
        <v>107</v>
      </c>
      <c r="E1984" s="35">
        <v>1.7</v>
      </c>
      <c r="F1984" s="35">
        <v>1.6</v>
      </c>
      <c r="G1984" s="35">
        <v>1.8</v>
      </c>
      <c r="H1984" s="35">
        <v>1.8</v>
      </c>
    </row>
    <row r="1985" spans="1:15" ht="15" hidden="1" customHeight="1">
      <c r="A1985" s="34" t="s">
        <v>59</v>
      </c>
      <c r="B1985" s="34" t="s">
        <v>5974</v>
      </c>
      <c r="C1985" s="34" t="s">
        <v>605</v>
      </c>
      <c r="D1985" s="35">
        <v>1.2</v>
      </c>
      <c r="E1985" s="35" t="s">
        <v>2988</v>
      </c>
      <c r="F1985" s="35" t="s">
        <v>2997</v>
      </c>
      <c r="G1985" s="35" t="s">
        <v>2997</v>
      </c>
      <c r="H1985" s="35" t="s">
        <v>2997</v>
      </c>
      <c r="O1985" s="34" t="s">
        <v>5975</v>
      </c>
    </row>
    <row r="1986" spans="1:15" ht="15" hidden="1" customHeight="1">
      <c r="A1986" s="34" t="s">
        <v>59</v>
      </c>
      <c r="B1986" s="34" t="s">
        <v>5976</v>
      </c>
      <c r="C1986" s="34" t="s">
        <v>439</v>
      </c>
      <c r="D1986" s="35">
        <v>1.2</v>
      </c>
      <c r="E1986" s="35">
        <v>2.2000000000000002</v>
      </c>
      <c r="F1986" s="35">
        <v>2.6</v>
      </c>
      <c r="G1986" s="35">
        <v>3.4</v>
      </c>
      <c r="H1986" s="35">
        <v>3.7</v>
      </c>
      <c r="I1986" s="35" t="s">
        <v>5977</v>
      </c>
      <c r="K1986" s="36" t="s">
        <v>762</v>
      </c>
      <c r="M1986" s="34" t="s">
        <v>5978</v>
      </c>
      <c r="N1986" s="34" t="s">
        <v>762</v>
      </c>
      <c r="O1986" s="34" t="s">
        <v>2995</v>
      </c>
    </row>
    <row r="1987" spans="1:15" ht="15" hidden="1" customHeight="1">
      <c r="A1987" s="34" t="s">
        <v>59</v>
      </c>
      <c r="B1987" s="34" t="s">
        <v>5979</v>
      </c>
      <c r="C1987" s="34" t="s">
        <v>594</v>
      </c>
      <c r="D1987" s="35">
        <v>1.2</v>
      </c>
      <c r="E1987" s="35">
        <v>1.2</v>
      </c>
      <c r="F1987" s="35">
        <v>1.1000000000000001</v>
      </c>
      <c r="G1987" s="35">
        <v>1.6</v>
      </c>
      <c r="H1987" s="35">
        <v>1.4</v>
      </c>
      <c r="I1987" s="35" t="s">
        <v>1819</v>
      </c>
      <c r="M1987" s="34" t="s">
        <v>2981</v>
      </c>
      <c r="N1987" s="34" t="s">
        <v>465</v>
      </c>
    </row>
    <row r="1988" spans="1:15" ht="15" hidden="1" customHeight="1">
      <c r="A1988" s="34" t="s">
        <v>59</v>
      </c>
      <c r="B1988" s="34" t="s">
        <v>5980</v>
      </c>
      <c r="C1988" s="34" t="s">
        <v>1793</v>
      </c>
      <c r="D1988" s="35">
        <v>10</v>
      </c>
      <c r="E1988" s="35">
        <v>12.8</v>
      </c>
      <c r="F1988" s="35">
        <v>14.3</v>
      </c>
      <c r="G1988" s="35">
        <v>15.4</v>
      </c>
      <c r="H1988" s="35">
        <v>15.4</v>
      </c>
      <c r="I1988" s="35" t="s">
        <v>5981</v>
      </c>
      <c r="M1988" s="34" t="s">
        <v>5982</v>
      </c>
      <c r="N1988" s="34" t="s">
        <v>5983</v>
      </c>
    </row>
    <row r="1989" spans="1:15" ht="15" hidden="1" customHeight="1">
      <c r="A1989" s="34" t="s">
        <v>59</v>
      </c>
      <c r="B1989" s="34" t="s">
        <v>5984</v>
      </c>
      <c r="C1989" s="34" t="s">
        <v>484</v>
      </c>
      <c r="D1989" s="35">
        <v>15.8</v>
      </c>
      <c r="E1989" s="35">
        <v>15.6</v>
      </c>
      <c r="F1989" s="35">
        <v>15.9</v>
      </c>
      <c r="G1989" s="35">
        <v>16.100000000000001</v>
      </c>
      <c r="H1989" s="35">
        <v>16.3</v>
      </c>
      <c r="I1989" s="35" t="s">
        <v>1819</v>
      </c>
      <c r="K1989" s="36" t="s">
        <v>5985</v>
      </c>
      <c r="M1989" s="49" t="s">
        <v>5986</v>
      </c>
      <c r="N1989" s="34" t="s">
        <v>5983</v>
      </c>
    </row>
    <row r="1990" spans="1:15" ht="15" hidden="1" customHeight="1">
      <c r="A1990" s="34" t="s">
        <v>59</v>
      </c>
      <c r="B1990" s="34" t="s">
        <v>5987</v>
      </c>
      <c r="C1990" s="34" t="s">
        <v>484</v>
      </c>
      <c r="D1990" s="38">
        <v>13.5</v>
      </c>
      <c r="E1990" s="38">
        <v>13.8</v>
      </c>
      <c r="F1990" s="38">
        <v>14.2</v>
      </c>
      <c r="G1990" s="38">
        <v>14.7</v>
      </c>
      <c r="H1990" s="38">
        <v>14.8</v>
      </c>
      <c r="I1990" s="35" t="s">
        <v>5988</v>
      </c>
      <c r="J1990" s="38"/>
      <c r="K1990" s="57" t="s">
        <v>5989</v>
      </c>
      <c r="M1990" s="34" t="s">
        <v>5990</v>
      </c>
    </row>
    <row r="1991" spans="1:15" ht="15" hidden="1" customHeight="1">
      <c r="A1991" s="34" t="s">
        <v>59</v>
      </c>
      <c r="B1991" s="34" t="s">
        <v>5991</v>
      </c>
      <c r="C1991" s="34" t="s">
        <v>484</v>
      </c>
      <c r="D1991" s="38">
        <v>11.3</v>
      </c>
      <c r="E1991" s="38">
        <v>11.4</v>
      </c>
      <c r="F1991" s="38">
        <v>11.4</v>
      </c>
      <c r="G1991" s="38">
        <v>11.8</v>
      </c>
      <c r="H1991" s="38">
        <v>11.7</v>
      </c>
      <c r="I1991" s="35" t="s">
        <v>5992</v>
      </c>
      <c r="J1991" s="38"/>
      <c r="K1991" s="57" t="s">
        <v>465</v>
      </c>
      <c r="M1991" s="34" t="s">
        <v>5990</v>
      </c>
    </row>
    <row r="1992" spans="1:15" ht="15" hidden="1" customHeight="1">
      <c r="A1992" s="34" t="s">
        <v>59</v>
      </c>
      <c r="B1992" s="34" t="s">
        <v>5993</v>
      </c>
      <c r="C1992" s="34" t="s">
        <v>484</v>
      </c>
      <c r="D1992" s="38">
        <v>9.6</v>
      </c>
      <c r="E1992" s="38">
        <v>9.4</v>
      </c>
      <c r="F1992" s="38">
        <v>9.5</v>
      </c>
      <c r="G1992" s="38">
        <v>9.6</v>
      </c>
      <c r="H1992" s="38">
        <v>9.5</v>
      </c>
      <c r="I1992" s="35" t="s">
        <v>1806</v>
      </c>
      <c r="J1992" s="38"/>
      <c r="K1992" s="57" t="s">
        <v>1806</v>
      </c>
      <c r="M1992" s="34" t="s">
        <v>1806</v>
      </c>
    </row>
    <row r="1993" spans="1:15" ht="15" hidden="1" customHeight="1">
      <c r="A1993" s="34" t="s">
        <v>59</v>
      </c>
      <c r="B1993" s="34" t="s">
        <v>5994</v>
      </c>
      <c r="C1993" s="34" t="s">
        <v>475</v>
      </c>
      <c r="D1993" s="35">
        <v>23.9</v>
      </c>
      <c r="E1993" s="35">
        <v>23.9</v>
      </c>
      <c r="F1993" s="35">
        <v>24.5</v>
      </c>
      <c r="G1993" s="35">
        <v>24.5</v>
      </c>
      <c r="H1993" s="35">
        <v>33.9</v>
      </c>
      <c r="I1993" s="35" t="s">
        <v>5989</v>
      </c>
      <c r="K1993" s="36" t="s">
        <v>5989</v>
      </c>
      <c r="M1993" s="34" t="s">
        <v>5995</v>
      </c>
      <c r="N1993" s="34" t="s">
        <v>1806</v>
      </c>
      <c r="O1993" s="34" t="s">
        <v>5996</v>
      </c>
    </row>
    <row r="1994" spans="1:15" ht="15" hidden="1" customHeight="1">
      <c r="A1994" s="34" t="s">
        <v>59</v>
      </c>
      <c r="B1994" s="34" t="s">
        <v>5997</v>
      </c>
      <c r="C1994" s="34" t="s">
        <v>475</v>
      </c>
      <c r="D1994" s="35" t="s">
        <v>107</v>
      </c>
      <c r="E1994" s="35" t="s">
        <v>107</v>
      </c>
      <c r="F1994" s="35" t="s">
        <v>107</v>
      </c>
      <c r="G1994" s="35" t="s">
        <v>107</v>
      </c>
      <c r="H1994" s="35">
        <v>1.1000000000000001</v>
      </c>
    </row>
    <row r="1995" spans="1:15" ht="15" hidden="1" customHeight="1">
      <c r="A1995" s="34" t="s">
        <v>59</v>
      </c>
      <c r="B1995" s="34" t="s">
        <v>5998</v>
      </c>
      <c r="C1995" s="34" t="s">
        <v>1107</v>
      </c>
      <c r="D1995" s="35">
        <v>4</v>
      </c>
      <c r="E1995" s="35">
        <v>4.7</v>
      </c>
      <c r="F1995" s="35">
        <v>5.5</v>
      </c>
      <c r="G1995" s="35">
        <v>5.9</v>
      </c>
      <c r="H1995" s="35">
        <v>5.7</v>
      </c>
      <c r="I1995" s="35" t="s">
        <v>1806</v>
      </c>
      <c r="K1995" s="36" t="s">
        <v>5999</v>
      </c>
      <c r="M1995" s="34" t="s">
        <v>6000</v>
      </c>
      <c r="N1995" s="34" t="s">
        <v>5208</v>
      </c>
      <c r="O1995" s="34" t="s">
        <v>3790</v>
      </c>
    </row>
    <row r="1996" spans="1:15" ht="15" hidden="1" customHeight="1">
      <c r="A1996" s="34" t="s">
        <v>59</v>
      </c>
      <c r="B1996" s="34" t="s">
        <v>6001</v>
      </c>
      <c r="C1996" s="34" t="s">
        <v>477</v>
      </c>
      <c r="D1996" s="35">
        <v>4.2</v>
      </c>
      <c r="E1996" s="35">
        <v>5.0999999999999996</v>
      </c>
      <c r="F1996" s="35">
        <v>5.3</v>
      </c>
      <c r="G1996" s="35">
        <v>5.6</v>
      </c>
      <c r="H1996" s="35">
        <v>5.5</v>
      </c>
      <c r="I1996" s="35" t="s">
        <v>424</v>
      </c>
      <c r="K1996" s="36" t="s">
        <v>424</v>
      </c>
      <c r="M1996" s="34" t="s">
        <v>423</v>
      </c>
      <c r="N1996" s="34" t="s">
        <v>424</v>
      </c>
      <c r="O1996" s="34" t="s">
        <v>3790</v>
      </c>
    </row>
    <row r="1997" spans="1:15" ht="15" hidden="1" customHeight="1">
      <c r="A1997" s="34" t="s">
        <v>59</v>
      </c>
      <c r="B1997" s="34" t="s">
        <v>6002</v>
      </c>
      <c r="C1997" s="34" t="s">
        <v>737</v>
      </c>
      <c r="D1997" s="35">
        <v>2.2999999999999998</v>
      </c>
      <c r="E1997" s="35">
        <v>2.2999999999999998</v>
      </c>
      <c r="F1997" s="35">
        <v>2</v>
      </c>
      <c r="G1997" s="35">
        <v>2.2999999999999998</v>
      </c>
      <c r="H1997" s="35" t="s">
        <v>2997</v>
      </c>
      <c r="N1997" s="34" t="s">
        <v>465</v>
      </c>
      <c r="O1997" s="34" t="s">
        <v>2995</v>
      </c>
    </row>
    <row r="1998" spans="1:15" ht="15" hidden="1" customHeight="1">
      <c r="A1998" s="34" t="s">
        <v>59</v>
      </c>
      <c r="B1998" s="34" t="s">
        <v>6003</v>
      </c>
      <c r="C1998" s="34" t="s">
        <v>737</v>
      </c>
      <c r="D1998" s="35" t="s">
        <v>107</v>
      </c>
      <c r="E1998" s="35">
        <v>2.2000000000000002</v>
      </c>
      <c r="F1998" s="35">
        <v>2.8</v>
      </c>
      <c r="G1998" s="35">
        <v>3.6</v>
      </c>
      <c r="H1998" s="35">
        <v>4.0999999999999996</v>
      </c>
      <c r="I1998" s="35" t="s">
        <v>465</v>
      </c>
    </row>
    <row r="1999" spans="1:15" ht="15" hidden="1" customHeight="1">
      <c r="A1999" s="34" t="s">
        <v>59</v>
      </c>
      <c r="B1999" s="34" t="s">
        <v>6004</v>
      </c>
      <c r="C1999" s="34" t="s">
        <v>536</v>
      </c>
      <c r="D1999" s="35">
        <v>1.1000000000000001</v>
      </c>
      <c r="E1999" s="35">
        <v>1.4</v>
      </c>
      <c r="F1999" s="35">
        <v>1.5</v>
      </c>
      <c r="G1999" s="35">
        <v>1.7</v>
      </c>
      <c r="H1999" s="35">
        <v>2</v>
      </c>
    </row>
    <row r="2000" spans="1:15" ht="15" hidden="1" customHeight="1">
      <c r="A2000" s="34" t="s">
        <v>59</v>
      </c>
      <c r="B2000" s="34" t="s">
        <v>6005</v>
      </c>
      <c r="C2000" s="34" t="s">
        <v>605</v>
      </c>
      <c r="D2000" s="35">
        <v>1</v>
      </c>
      <c r="E2000" s="35" t="s">
        <v>3039</v>
      </c>
      <c r="F2000" s="35">
        <v>0.9</v>
      </c>
      <c r="G2000" s="35">
        <v>0.9</v>
      </c>
      <c r="H2000" s="35" t="s">
        <v>107</v>
      </c>
      <c r="J2000" s="35" t="s">
        <v>3256</v>
      </c>
      <c r="L2000" s="34" t="s">
        <v>6006</v>
      </c>
      <c r="O2000" s="34" t="s">
        <v>6007</v>
      </c>
    </row>
    <row r="2001" spans="1:15" ht="15" hidden="1" customHeight="1">
      <c r="A2001" s="34" t="s">
        <v>59</v>
      </c>
      <c r="B2001" s="34" t="s">
        <v>6008</v>
      </c>
      <c r="C2001" s="34" t="s">
        <v>605</v>
      </c>
      <c r="D2001" s="35" t="s">
        <v>107</v>
      </c>
      <c r="E2001" s="35">
        <v>1.2</v>
      </c>
      <c r="F2001" s="35">
        <v>1.5</v>
      </c>
      <c r="G2001" s="35">
        <v>1.5</v>
      </c>
      <c r="H2001" s="35" t="s">
        <v>107</v>
      </c>
      <c r="J2001" s="35" t="s">
        <v>3256</v>
      </c>
      <c r="L2001" s="34" t="s">
        <v>6009</v>
      </c>
    </row>
    <row r="2002" spans="1:15" ht="15" hidden="1" customHeight="1">
      <c r="A2002" s="34" t="s">
        <v>59</v>
      </c>
      <c r="B2002" s="34" t="s">
        <v>6010</v>
      </c>
      <c r="C2002" s="34" t="s">
        <v>605</v>
      </c>
      <c r="D2002" s="35" t="s">
        <v>107</v>
      </c>
      <c r="E2002" s="35" t="s">
        <v>107</v>
      </c>
      <c r="F2002" s="35" t="s">
        <v>107</v>
      </c>
      <c r="G2002" s="35">
        <v>1.3</v>
      </c>
      <c r="H2002" s="35" t="s">
        <v>107</v>
      </c>
      <c r="J2002" s="35" t="s">
        <v>3256</v>
      </c>
      <c r="L2002" s="36" t="s">
        <v>6009</v>
      </c>
    </row>
    <row r="2003" spans="1:15" ht="15" hidden="1" customHeight="1">
      <c r="A2003" s="34" t="s">
        <v>59</v>
      </c>
      <c r="B2003" s="34" t="s">
        <v>6011</v>
      </c>
      <c r="C2003" s="34" t="s">
        <v>536</v>
      </c>
      <c r="D2003" s="35">
        <v>3.2</v>
      </c>
      <c r="E2003" s="35">
        <v>3.5</v>
      </c>
      <c r="F2003" s="35">
        <v>3.6</v>
      </c>
      <c r="G2003" s="35">
        <v>3.8</v>
      </c>
      <c r="H2003" s="35">
        <v>3.7</v>
      </c>
      <c r="K2003" s="36" t="s">
        <v>558</v>
      </c>
      <c r="L2003" s="34" t="s">
        <v>6012</v>
      </c>
      <c r="M2003" s="34" t="s">
        <v>2981</v>
      </c>
      <c r="N2003" s="34" t="s">
        <v>3309</v>
      </c>
    </row>
    <row r="2004" spans="1:15" ht="15" hidden="1" customHeight="1">
      <c r="A2004" s="34" t="s">
        <v>59</v>
      </c>
      <c r="B2004" s="34" t="s">
        <v>6013</v>
      </c>
      <c r="C2004" s="34" t="s">
        <v>536</v>
      </c>
      <c r="D2004" s="35">
        <v>3.8</v>
      </c>
      <c r="E2004" s="35">
        <v>3.9</v>
      </c>
      <c r="F2004" s="35">
        <v>3.8</v>
      </c>
      <c r="G2004" s="35">
        <v>4</v>
      </c>
      <c r="H2004" s="35">
        <v>4</v>
      </c>
      <c r="O2004" s="34" t="s">
        <v>6014</v>
      </c>
    </row>
    <row r="2005" spans="1:15" ht="15" hidden="1" customHeight="1">
      <c r="A2005" s="34" t="s">
        <v>59</v>
      </c>
      <c r="B2005" s="34" t="s">
        <v>6015</v>
      </c>
      <c r="C2005" s="34" t="s">
        <v>2385</v>
      </c>
      <c r="D2005" s="35">
        <v>1.7</v>
      </c>
      <c r="E2005" s="35">
        <v>3.8</v>
      </c>
      <c r="F2005" s="35">
        <v>5.0999999999999996</v>
      </c>
      <c r="G2005" s="35">
        <v>6</v>
      </c>
      <c r="H2005" s="35">
        <v>6.2</v>
      </c>
      <c r="M2005" s="34" t="s">
        <v>550</v>
      </c>
    </row>
    <row r="2006" spans="1:15" ht="15" hidden="1" customHeight="1">
      <c r="A2006" s="34" t="s">
        <v>59</v>
      </c>
      <c r="B2006" s="34" t="s">
        <v>6016</v>
      </c>
      <c r="C2006" s="34" t="s">
        <v>389</v>
      </c>
      <c r="D2006" s="35" t="s">
        <v>107</v>
      </c>
      <c r="E2006" s="35">
        <v>1.1000000000000001</v>
      </c>
      <c r="F2006" s="35">
        <v>2</v>
      </c>
      <c r="G2006" s="35">
        <v>2.8</v>
      </c>
      <c r="H2006" s="35">
        <v>2.7</v>
      </c>
      <c r="I2006" s="35" t="s">
        <v>423</v>
      </c>
      <c r="M2006" s="36" t="s">
        <v>4811</v>
      </c>
    </row>
    <row r="2007" spans="1:15" ht="15" hidden="1" customHeight="1">
      <c r="A2007" s="34" t="s">
        <v>59</v>
      </c>
      <c r="B2007" s="34" t="s">
        <v>6017</v>
      </c>
      <c r="C2007" s="34" t="s">
        <v>389</v>
      </c>
      <c r="D2007" s="35" t="s">
        <v>107</v>
      </c>
      <c r="E2007" s="35" t="s">
        <v>107</v>
      </c>
      <c r="F2007" s="35">
        <v>1</v>
      </c>
      <c r="G2007" s="35">
        <v>1.2</v>
      </c>
      <c r="H2007" s="35" t="s">
        <v>107</v>
      </c>
      <c r="J2007" s="35" t="s">
        <v>6018</v>
      </c>
    </row>
    <row r="2008" spans="1:15" ht="15" hidden="1" customHeight="1">
      <c r="A2008" s="34" t="s">
        <v>59</v>
      </c>
      <c r="B2008" s="34" t="s">
        <v>6019</v>
      </c>
      <c r="C2008" s="34" t="s">
        <v>457</v>
      </c>
      <c r="D2008" s="35" t="s">
        <v>107</v>
      </c>
      <c r="E2008" s="35">
        <v>1.9</v>
      </c>
      <c r="F2008" s="35">
        <v>2.6</v>
      </c>
      <c r="G2008" s="35">
        <v>3.2</v>
      </c>
      <c r="H2008" s="35">
        <v>3.5</v>
      </c>
      <c r="I2008" s="35" t="s">
        <v>424</v>
      </c>
      <c r="N2008" s="34" t="s">
        <v>488</v>
      </c>
    </row>
    <row r="2009" spans="1:15" ht="15" hidden="1" customHeight="1">
      <c r="A2009" s="34" t="s">
        <v>59</v>
      </c>
      <c r="B2009" s="34" t="s">
        <v>6020</v>
      </c>
      <c r="C2009" s="34" t="s">
        <v>737</v>
      </c>
      <c r="D2009" s="35" t="s">
        <v>107</v>
      </c>
      <c r="E2009" s="35">
        <v>1.2</v>
      </c>
      <c r="F2009" s="35" t="s">
        <v>2988</v>
      </c>
      <c r="G2009" s="35" t="s">
        <v>2988</v>
      </c>
      <c r="H2009" s="35" t="s">
        <v>2989</v>
      </c>
    </row>
    <row r="2010" spans="1:15" ht="15" hidden="1" customHeight="1">
      <c r="A2010" s="34" t="s">
        <v>59</v>
      </c>
      <c r="B2010" s="34" t="s">
        <v>6021</v>
      </c>
      <c r="C2010" s="34" t="s">
        <v>1822</v>
      </c>
      <c r="D2010" s="35" t="s">
        <v>107</v>
      </c>
      <c r="E2010" s="35">
        <v>1.5</v>
      </c>
      <c r="F2010" s="35">
        <v>2.2000000000000002</v>
      </c>
      <c r="G2010" s="35">
        <v>2.7</v>
      </c>
      <c r="H2010" s="35">
        <v>3</v>
      </c>
      <c r="I2010" s="35" t="s">
        <v>6022</v>
      </c>
      <c r="K2010" s="36" t="s">
        <v>6023</v>
      </c>
      <c r="L2010" s="34" t="s">
        <v>5655</v>
      </c>
      <c r="M2010" s="55" t="s">
        <v>6024</v>
      </c>
    </row>
    <row r="2011" spans="1:15" ht="15" hidden="1" customHeight="1">
      <c r="A2011" s="34" t="s">
        <v>59</v>
      </c>
      <c r="B2011" s="34" t="s">
        <v>6025</v>
      </c>
      <c r="C2011" s="34" t="s">
        <v>449</v>
      </c>
      <c r="D2011" s="35" t="s">
        <v>107</v>
      </c>
      <c r="E2011" s="35">
        <v>1.6</v>
      </c>
      <c r="F2011" s="35">
        <v>2.6</v>
      </c>
      <c r="G2011" s="35">
        <v>3.2</v>
      </c>
      <c r="H2011" s="35">
        <v>3.2</v>
      </c>
      <c r="I2011" s="35" t="s">
        <v>1806</v>
      </c>
      <c r="K2011" s="36" t="s">
        <v>423</v>
      </c>
      <c r="O2011" s="34" t="s">
        <v>6026</v>
      </c>
    </row>
    <row r="2012" spans="1:15" ht="15" hidden="1" customHeight="1">
      <c r="A2012" s="34" t="s">
        <v>59</v>
      </c>
      <c r="B2012" s="34" t="s">
        <v>6027</v>
      </c>
      <c r="C2012" s="34" t="s">
        <v>449</v>
      </c>
      <c r="D2012" s="35" t="s">
        <v>107</v>
      </c>
      <c r="E2012" s="35">
        <v>1</v>
      </c>
      <c r="F2012" s="35">
        <v>1.2</v>
      </c>
      <c r="G2012" s="35">
        <v>1.5</v>
      </c>
      <c r="H2012" s="35">
        <v>1.2</v>
      </c>
    </row>
    <row r="2013" spans="1:15" ht="15" hidden="1" customHeight="1">
      <c r="A2013" s="34" t="s">
        <v>59</v>
      </c>
      <c r="B2013" s="34" t="s">
        <v>6028</v>
      </c>
      <c r="C2013" s="34" t="s">
        <v>449</v>
      </c>
      <c r="D2013" s="35" t="s">
        <v>107</v>
      </c>
      <c r="E2013" s="35">
        <v>1</v>
      </c>
      <c r="F2013" s="35">
        <v>1.3</v>
      </c>
      <c r="G2013" s="35">
        <v>1.4</v>
      </c>
      <c r="H2013" s="35">
        <v>1.4</v>
      </c>
    </row>
    <row r="2014" spans="1:15" ht="15" hidden="1" customHeight="1">
      <c r="A2014" s="34" t="s">
        <v>59</v>
      </c>
      <c r="B2014" s="34" t="s">
        <v>6029</v>
      </c>
      <c r="C2014" s="34" t="s">
        <v>449</v>
      </c>
      <c r="D2014" s="35" t="s">
        <v>107</v>
      </c>
      <c r="E2014" s="35">
        <v>1.3</v>
      </c>
      <c r="F2014" s="35">
        <v>1.5</v>
      </c>
      <c r="G2014" s="35">
        <v>1.5</v>
      </c>
      <c r="H2014" s="35">
        <v>1.5</v>
      </c>
      <c r="O2014" s="34" t="s">
        <v>6030</v>
      </c>
    </row>
    <row r="2015" spans="1:15" ht="15" hidden="1" customHeight="1">
      <c r="A2015" s="34" t="s">
        <v>59</v>
      </c>
      <c r="B2015" s="34" t="s">
        <v>6031</v>
      </c>
      <c r="C2015" s="34" t="s">
        <v>449</v>
      </c>
      <c r="D2015" s="35" t="s">
        <v>107</v>
      </c>
      <c r="E2015" s="35" t="s">
        <v>107</v>
      </c>
      <c r="F2015" s="35">
        <v>1.1000000000000001</v>
      </c>
      <c r="G2015" s="35">
        <v>1.2</v>
      </c>
      <c r="H2015" s="35">
        <v>1</v>
      </c>
    </row>
    <row r="2016" spans="1:15" ht="15" hidden="1" customHeight="1">
      <c r="A2016" s="34" t="s">
        <v>59</v>
      </c>
      <c r="B2016" s="34" t="s">
        <v>6032</v>
      </c>
      <c r="C2016" s="34" t="s">
        <v>536</v>
      </c>
      <c r="D2016" s="35" t="s">
        <v>107</v>
      </c>
      <c r="E2016" s="35">
        <v>1</v>
      </c>
      <c r="F2016" s="35">
        <v>1.1000000000000001</v>
      </c>
      <c r="G2016" s="35">
        <v>1.2</v>
      </c>
      <c r="H2016" s="35">
        <v>1.3</v>
      </c>
    </row>
    <row r="2017" spans="1:15" ht="15" hidden="1" customHeight="1">
      <c r="A2017" s="34" t="s">
        <v>59</v>
      </c>
      <c r="B2017" s="34" t="s">
        <v>6033</v>
      </c>
      <c r="C2017" s="34" t="s">
        <v>737</v>
      </c>
      <c r="D2017" s="35" t="s">
        <v>107</v>
      </c>
      <c r="E2017" s="35">
        <v>2</v>
      </c>
      <c r="F2017" s="35">
        <v>3.1</v>
      </c>
      <c r="G2017" s="35">
        <v>3.4</v>
      </c>
      <c r="H2017" s="35">
        <v>3.5</v>
      </c>
      <c r="M2017" s="36" t="s">
        <v>550</v>
      </c>
    </row>
    <row r="2018" spans="1:15" ht="15" hidden="1" customHeight="1">
      <c r="A2018" s="34" t="s">
        <v>59</v>
      </c>
      <c r="B2018" s="34" t="s">
        <v>6034</v>
      </c>
      <c r="C2018" s="34" t="s">
        <v>590</v>
      </c>
      <c r="D2018" s="35" t="s">
        <v>107</v>
      </c>
      <c r="E2018" s="35">
        <v>1.6</v>
      </c>
      <c r="F2018" s="35">
        <v>2.2000000000000002</v>
      </c>
      <c r="G2018" s="35">
        <v>2.6</v>
      </c>
      <c r="H2018" s="35">
        <v>2.7</v>
      </c>
    </row>
    <row r="2019" spans="1:15" ht="15" hidden="1" customHeight="1">
      <c r="A2019" s="34" t="s">
        <v>59</v>
      </c>
      <c r="B2019" s="34" t="s">
        <v>6035</v>
      </c>
      <c r="C2019" s="34" t="s">
        <v>1813</v>
      </c>
      <c r="D2019" s="35" t="s">
        <v>107</v>
      </c>
      <c r="E2019" s="35">
        <v>1.2</v>
      </c>
      <c r="F2019" s="35">
        <v>1.3</v>
      </c>
      <c r="G2019" s="35">
        <v>1.4</v>
      </c>
      <c r="H2019" s="35">
        <v>1.5</v>
      </c>
    </row>
    <row r="2020" spans="1:15" ht="15" hidden="1" customHeight="1">
      <c r="A2020" s="34" t="s">
        <v>59</v>
      </c>
      <c r="B2020" s="34" t="s">
        <v>6036</v>
      </c>
      <c r="C2020" s="34" t="s">
        <v>475</v>
      </c>
      <c r="D2020" s="35" t="s">
        <v>107</v>
      </c>
      <c r="E2020" s="35">
        <v>1.1000000000000001</v>
      </c>
      <c r="F2020" s="35">
        <v>1.7</v>
      </c>
      <c r="G2020" s="35">
        <v>2</v>
      </c>
      <c r="H2020" s="35">
        <v>1.9</v>
      </c>
    </row>
    <row r="2021" spans="1:15" ht="15" hidden="1" customHeight="1">
      <c r="A2021" s="34" t="s">
        <v>59</v>
      </c>
      <c r="B2021" s="34" t="s">
        <v>6037</v>
      </c>
      <c r="C2021" s="34" t="s">
        <v>623</v>
      </c>
      <c r="D2021" s="35" t="s">
        <v>107</v>
      </c>
      <c r="E2021" s="35">
        <v>1.5</v>
      </c>
      <c r="F2021" s="35">
        <v>2</v>
      </c>
      <c r="G2021" s="35">
        <v>2.5</v>
      </c>
      <c r="H2021" s="35">
        <v>2.5</v>
      </c>
    </row>
    <row r="2022" spans="1:15" ht="15" hidden="1" customHeight="1">
      <c r="A2022" s="34" t="s">
        <v>59</v>
      </c>
      <c r="B2022" s="34" t="s">
        <v>6038</v>
      </c>
      <c r="C2022" s="34" t="s">
        <v>623</v>
      </c>
      <c r="D2022" s="35" t="s">
        <v>107</v>
      </c>
      <c r="E2022" s="35">
        <v>1.2</v>
      </c>
      <c r="F2022" s="35">
        <v>1.7</v>
      </c>
      <c r="G2022" s="35">
        <v>2</v>
      </c>
      <c r="H2022" s="35">
        <v>2</v>
      </c>
      <c r="I2022" s="35" t="s">
        <v>6039</v>
      </c>
      <c r="K2022" s="36" t="s">
        <v>762</v>
      </c>
      <c r="N2022" s="34" t="s">
        <v>1173</v>
      </c>
    </row>
    <row r="2023" spans="1:15" ht="15" hidden="1" customHeight="1">
      <c r="A2023" s="34" t="s">
        <v>59</v>
      </c>
      <c r="B2023" s="34" t="s">
        <v>6040</v>
      </c>
      <c r="C2023" s="34" t="s">
        <v>623</v>
      </c>
      <c r="D2023" s="35" t="s">
        <v>107</v>
      </c>
      <c r="E2023" s="35" t="s">
        <v>107</v>
      </c>
      <c r="F2023" s="35">
        <v>1.4</v>
      </c>
      <c r="G2023" s="35">
        <v>1.5</v>
      </c>
      <c r="H2023" s="35">
        <v>1.1000000000000001</v>
      </c>
    </row>
    <row r="2024" spans="1:15" ht="15" hidden="1" customHeight="1">
      <c r="A2024" s="34" t="s">
        <v>59</v>
      </c>
      <c r="B2024" s="34" t="s">
        <v>6041</v>
      </c>
      <c r="C2024" s="34" t="s">
        <v>435</v>
      </c>
      <c r="D2024" s="35" t="s">
        <v>107</v>
      </c>
      <c r="E2024" s="35">
        <v>1.2</v>
      </c>
      <c r="F2024" s="35">
        <v>1.6</v>
      </c>
      <c r="G2024" s="35">
        <v>1.8</v>
      </c>
      <c r="H2024" s="35">
        <v>1.8</v>
      </c>
      <c r="M2024" s="36" t="s">
        <v>424</v>
      </c>
      <c r="N2024" s="34" t="s">
        <v>424</v>
      </c>
    </row>
    <row r="2025" spans="1:15" ht="15" hidden="1" customHeight="1">
      <c r="A2025" s="34" t="s">
        <v>59</v>
      </c>
      <c r="B2025" s="34" t="s">
        <v>6042</v>
      </c>
      <c r="C2025" s="34" t="s">
        <v>435</v>
      </c>
      <c r="D2025" s="35" t="s">
        <v>107</v>
      </c>
      <c r="E2025" s="35">
        <v>1.3</v>
      </c>
      <c r="F2025" s="35">
        <v>1.4</v>
      </c>
      <c r="G2025" s="35">
        <v>1.5</v>
      </c>
      <c r="H2025" s="35">
        <v>1.6</v>
      </c>
      <c r="L2025" s="34" t="s">
        <v>3034</v>
      </c>
    </row>
    <row r="2026" spans="1:15" ht="15" hidden="1" customHeight="1">
      <c r="A2026" s="34" t="s">
        <v>59</v>
      </c>
      <c r="B2026" s="34" t="s">
        <v>6043</v>
      </c>
      <c r="C2026" s="34" t="s">
        <v>590</v>
      </c>
      <c r="D2026" s="35" t="s">
        <v>107</v>
      </c>
      <c r="E2026" s="35">
        <v>1.4</v>
      </c>
      <c r="F2026" s="35">
        <v>1.2</v>
      </c>
      <c r="G2026" s="35">
        <v>1.3</v>
      </c>
      <c r="H2026" s="35">
        <v>1.2</v>
      </c>
      <c r="L2026" s="34" t="s">
        <v>3081</v>
      </c>
      <c r="O2026" s="34" t="s">
        <v>3371</v>
      </c>
    </row>
    <row r="2027" spans="1:15" ht="15" hidden="1" customHeight="1">
      <c r="A2027" s="34" t="s">
        <v>59</v>
      </c>
      <c r="B2027" s="34" t="s">
        <v>6044</v>
      </c>
      <c r="C2027" s="34" t="s">
        <v>528</v>
      </c>
      <c r="D2027" s="35" t="s">
        <v>107</v>
      </c>
      <c r="E2027" s="35">
        <v>1.5</v>
      </c>
      <c r="F2027" s="35" t="s">
        <v>2988</v>
      </c>
      <c r="G2027" s="35">
        <v>1.7</v>
      </c>
      <c r="H2027" s="35">
        <v>1.7</v>
      </c>
    </row>
    <row r="2028" spans="1:15" ht="15" hidden="1" customHeight="1">
      <c r="A2028" s="34" t="s">
        <v>59</v>
      </c>
      <c r="B2028" s="34" t="s">
        <v>6045</v>
      </c>
      <c r="C2028" s="34" t="s">
        <v>1797</v>
      </c>
      <c r="D2028" s="35" t="s">
        <v>107</v>
      </c>
      <c r="E2028" s="35">
        <v>1.5</v>
      </c>
      <c r="F2028" s="35">
        <v>1.9</v>
      </c>
      <c r="G2028" s="35">
        <v>2.2999999999999998</v>
      </c>
      <c r="H2028" s="35">
        <v>2.2999999999999998</v>
      </c>
      <c r="I2028" s="35" t="s">
        <v>550</v>
      </c>
    </row>
    <row r="2029" spans="1:15" ht="15" hidden="1" customHeight="1">
      <c r="A2029" s="34" t="s">
        <v>59</v>
      </c>
      <c r="B2029" s="34" t="s">
        <v>6046</v>
      </c>
      <c r="C2029" s="34" t="s">
        <v>664</v>
      </c>
      <c r="D2029" s="35" t="s">
        <v>107</v>
      </c>
      <c r="E2029" s="35">
        <v>1.2</v>
      </c>
      <c r="F2029" s="35">
        <v>1.2</v>
      </c>
      <c r="G2029" s="35">
        <v>1.2</v>
      </c>
      <c r="H2029" s="35">
        <v>1.4</v>
      </c>
    </row>
    <row r="2030" spans="1:15" ht="15" hidden="1" customHeight="1">
      <c r="A2030" s="34" t="s">
        <v>59</v>
      </c>
      <c r="B2030" s="34" t="s">
        <v>6047</v>
      </c>
      <c r="C2030" s="34" t="s">
        <v>1808</v>
      </c>
      <c r="D2030" s="35" t="s">
        <v>107</v>
      </c>
      <c r="E2030" s="35">
        <v>1.3</v>
      </c>
      <c r="F2030" s="35">
        <v>1.6</v>
      </c>
      <c r="G2030" s="35">
        <v>1.6</v>
      </c>
      <c r="H2030" s="35">
        <v>1.6</v>
      </c>
    </row>
    <row r="2031" spans="1:15" ht="15" hidden="1" customHeight="1">
      <c r="A2031" s="34" t="s">
        <v>59</v>
      </c>
      <c r="B2031" s="34" t="s">
        <v>6048</v>
      </c>
      <c r="C2031" s="34" t="s">
        <v>1808</v>
      </c>
      <c r="D2031" s="35" t="s">
        <v>107</v>
      </c>
      <c r="E2031" s="35">
        <v>1</v>
      </c>
      <c r="F2031" s="35">
        <v>1.1000000000000001</v>
      </c>
      <c r="G2031" s="35">
        <v>1.1000000000000001</v>
      </c>
      <c r="H2031" s="35">
        <v>1.3</v>
      </c>
    </row>
    <row r="2032" spans="1:15" ht="15" hidden="1" customHeight="1">
      <c r="A2032" s="34" t="s">
        <v>59</v>
      </c>
      <c r="B2032" s="34" t="s">
        <v>6049</v>
      </c>
      <c r="C2032" s="34" t="s">
        <v>1797</v>
      </c>
      <c r="D2032" s="35" t="s">
        <v>107</v>
      </c>
      <c r="E2032" s="35">
        <v>1.7</v>
      </c>
      <c r="F2032" s="35">
        <v>2</v>
      </c>
      <c r="G2032" s="35">
        <v>2.2999999999999998</v>
      </c>
      <c r="H2032" s="35">
        <v>2.2999999999999998</v>
      </c>
      <c r="I2032" s="35" t="s">
        <v>423</v>
      </c>
      <c r="K2032" s="36" t="s">
        <v>5931</v>
      </c>
    </row>
    <row r="2033" spans="1:15" ht="15" hidden="1" customHeight="1">
      <c r="A2033" s="34" t="s">
        <v>59</v>
      </c>
      <c r="B2033" s="34" t="s">
        <v>6050</v>
      </c>
      <c r="C2033" s="34" t="s">
        <v>645</v>
      </c>
      <c r="D2033" s="35" t="s">
        <v>107</v>
      </c>
      <c r="E2033" s="35">
        <v>3.2</v>
      </c>
      <c r="F2033" s="35">
        <v>4.2</v>
      </c>
      <c r="G2033" s="35">
        <v>4.8</v>
      </c>
      <c r="H2033" s="35">
        <v>5.3</v>
      </c>
      <c r="I2033" s="35" t="s">
        <v>1806</v>
      </c>
      <c r="M2033" s="36" t="s">
        <v>1806</v>
      </c>
      <c r="N2033" s="34" t="s">
        <v>423</v>
      </c>
    </row>
    <row r="2034" spans="1:15" ht="15" hidden="1" customHeight="1">
      <c r="A2034" s="34" t="s">
        <v>59</v>
      </c>
      <c r="B2034" s="34" t="s">
        <v>6051</v>
      </c>
      <c r="C2034" s="34" t="s">
        <v>645</v>
      </c>
      <c r="D2034" s="35" t="s">
        <v>107</v>
      </c>
      <c r="E2034" s="35">
        <v>2.8</v>
      </c>
      <c r="F2034" s="35">
        <v>4.0999999999999996</v>
      </c>
      <c r="G2034" s="35">
        <v>4.5999999999999996</v>
      </c>
      <c r="H2034" s="35">
        <v>4.5999999999999996</v>
      </c>
      <c r="I2034" s="35" t="s">
        <v>1806</v>
      </c>
    </row>
    <row r="2035" spans="1:15" ht="15" hidden="1" customHeight="1">
      <c r="A2035" s="34" t="s">
        <v>59</v>
      </c>
      <c r="B2035" s="34" t="s">
        <v>6052</v>
      </c>
      <c r="C2035" s="34" t="s">
        <v>439</v>
      </c>
      <c r="D2035" s="35" t="s">
        <v>107</v>
      </c>
      <c r="E2035" s="35">
        <v>1.4</v>
      </c>
      <c r="F2035" s="35">
        <v>1.8</v>
      </c>
      <c r="G2035" s="35">
        <v>1.9</v>
      </c>
      <c r="H2035" s="35">
        <v>1.9</v>
      </c>
      <c r="M2035" s="34" t="s">
        <v>550</v>
      </c>
      <c r="N2035" s="34" t="s">
        <v>550</v>
      </c>
    </row>
    <row r="2036" spans="1:15" ht="15" hidden="1" customHeight="1">
      <c r="A2036" s="37" t="s">
        <v>59</v>
      </c>
      <c r="B2036" s="37" t="s">
        <v>6053</v>
      </c>
      <c r="C2036" s="37" t="s">
        <v>1809</v>
      </c>
      <c r="D2036" s="40" t="s">
        <v>107</v>
      </c>
      <c r="E2036" s="40" t="s">
        <v>107</v>
      </c>
      <c r="F2036" s="40" t="s">
        <v>107</v>
      </c>
      <c r="G2036" s="40" t="s">
        <v>107</v>
      </c>
      <c r="H2036" s="40">
        <v>1.2</v>
      </c>
      <c r="I2036" s="40" t="s">
        <v>1615</v>
      </c>
      <c r="J2036" s="40"/>
      <c r="K2036" s="54"/>
      <c r="L2036" s="37" t="s">
        <v>3830</v>
      </c>
      <c r="M2036" s="37"/>
      <c r="N2036" s="37"/>
      <c r="O2036" s="37" t="s">
        <v>6054</v>
      </c>
    </row>
    <row r="2037" spans="1:15" ht="15" hidden="1" customHeight="1">
      <c r="A2037" s="34" t="s">
        <v>59</v>
      </c>
      <c r="B2037" s="34" t="s">
        <v>6055</v>
      </c>
      <c r="C2037" s="34" t="s">
        <v>540</v>
      </c>
      <c r="D2037" s="35" t="s">
        <v>107</v>
      </c>
      <c r="E2037" s="35">
        <v>1.9</v>
      </c>
      <c r="F2037" s="35">
        <v>3.1</v>
      </c>
      <c r="G2037" s="35">
        <v>4</v>
      </c>
      <c r="H2037" s="35">
        <v>4.7</v>
      </c>
      <c r="M2037" s="34" t="s">
        <v>550</v>
      </c>
    </row>
    <row r="2038" spans="1:15" ht="15" hidden="1" customHeight="1">
      <c r="A2038" s="34" t="s">
        <v>59</v>
      </c>
      <c r="B2038" s="34" t="s">
        <v>6056</v>
      </c>
      <c r="C2038" s="34" t="s">
        <v>594</v>
      </c>
      <c r="D2038" s="35" t="s">
        <v>107</v>
      </c>
      <c r="E2038" s="35">
        <v>1.5</v>
      </c>
      <c r="F2038" s="35">
        <v>1.4</v>
      </c>
      <c r="G2038" s="35">
        <v>1.5</v>
      </c>
      <c r="H2038" s="35">
        <v>1.5</v>
      </c>
    </row>
    <row r="2039" spans="1:15" ht="15" hidden="1" customHeight="1">
      <c r="A2039" s="34" t="s">
        <v>59</v>
      </c>
      <c r="B2039" s="34" t="s">
        <v>6057</v>
      </c>
      <c r="C2039" s="34" t="s">
        <v>1594</v>
      </c>
      <c r="D2039" s="35" t="s">
        <v>107</v>
      </c>
      <c r="E2039" s="35">
        <v>1</v>
      </c>
      <c r="F2039" s="35">
        <v>1.2</v>
      </c>
      <c r="G2039" s="35">
        <v>1.3</v>
      </c>
      <c r="H2039" s="35" t="s">
        <v>2997</v>
      </c>
      <c r="J2039" s="35" t="s">
        <v>3886</v>
      </c>
      <c r="N2039" s="34" t="s">
        <v>1806</v>
      </c>
    </row>
    <row r="2040" spans="1:15" ht="15" hidden="1" customHeight="1">
      <c r="A2040" s="34" t="s">
        <v>59</v>
      </c>
      <c r="B2040" s="34" t="s">
        <v>6058</v>
      </c>
      <c r="C2040" s="34" t="s">
        <v>605</v>
      </c>
      <c r="D2040" s="35" t="s">
        <v>107</v>
      </c>
      <c r="E2040" s="35">
        <v>1.1000000000000001</v>
      </c>
      <c r="F2040" s="35">
        <v>1.3</v>
      </c>
      <c r="G2040" s="35">
        <v>1.4</v>
      </c>
      <c r="H2040" s="35">
        <v>1.4</v>
      </c>
      <c r="J2040" s="35" t="s">
        <v>6059</v>
      </c>
      <c r="N2040" s="34" t="s">
        <v>1452</v>
      </c>
      <c r="O2040" s="34" t="s">
        <v>6060</v>
      </c>
    </row>
    <row r="2041" spans="1:15" ht="15" hidden="1" customHeight="1">
      <c r="A2041" s="34" t="s">
        <v>59</v>
      </c>
      <c r="B2041" s="34" t="s">
        <v>6061</v>
      </c>
      <c r="C2041" s="34" t="s">
        <v>2385</v>
      </c>
      <c r="D2041" s="35" t="s">
        <v>107</v>
      </c>
      <c r="E2041" s="35">
        <v>2.2000000000000002</v>
      </c>
      <c r="F2041" s="35">
        <v>2.7</v>
      </c>
      <c r="G2041" s="35">
        <v>3</v>
      </c>
      <c r="H2041" s="35">
        <v>3.4</v>
      </c>
    </row>
    <row r="2042" spans="1:15" ht="15" hidden="1" customHeight="1">
      <c r="A2042" s="34" t="s">
        <v>59</v>
      </c>
      <c r="B2042" s="34" t="s">
        <v>6062</v>
      </c>
      <c r="C2042" s="34" t="s">
        <v>2385</v>
      </c>
      <c r="D2042" s="35" t="s">
        <v>107</v>
      </c>
      <c r="E2042" s="35">
        <v>3.8</v>
      </c>
      <c r="F2042" s="35">
        <v>3.8</v>
      </c>
      <c r="G2042" s="35">
        <v>3.8</v>
      </c>
      <c r="H2042" s="35">
        <v>3.9</v>
      </c>
      <c r="J2042" s="35" t="s">
        <v>6063</v>
      </c>
    </row>
    <row r="2043" spans="1:15" ht="15" hidden="1" customHeight="1">
      <c r="A2043" s="34" t="s">
        <v>59</v>
      </c>
      <c r="B2043" s="34" t="s">
        <v>6064</v>
      </c>
      <c r="C2043" s="34" t="s">
        <v>484</v>
      </c>
      <c r="D2043" s="35" t="s">
        <v>107</v>
      </c>
      <c r="E2043" s="35" t="s">
        <v>107</v>
      </c>
      <c r="F2043" s="35">
        <v>1.4</v>
      </c>
      <c r="G2043" s="35">
        <v>1.5</v>
      </c>
      <c r="H2043" s="35">
        <v>1.4</v>
      </c>
      <c r="I2043" s="35" t="s">
        <v>424</v>
      </c>
      <c r="K2043" s="36" t="s">
        <v>424</v>
      </c>
      <c r="M2043" s="34" t="s">
        <v>424</v>
      </c>
    </row>
    <row r="2044" spans="1:15" ht="15" hidden="1" customHeight="1">
      <c r="A2044" s="34" t="s">
        <v>59</v>
      </c>
      <c r="B2044" s="34" t="s">
        <v>6065</v>
      </c>
      <c r="C2044" s="34" t="s">
        <v>594</v>
      </c>
      <c r="D2044" s="35" t="s">
        <v>107</v>
      </c>
      <c r="E2044" s="35" t="s">
        <v>107</v>
      </c>
      <c r="F2044" s="35">
        <v>1.2</v>
      </c>
      <c r="G2044" s="35">
        <v>1.3</v>
      </c>
      <c r="H2044" s="35">
        <v>2</v>
      </c>
      <c r="J2044" s="35" t="s">
        <v>3081</v>
      </c>
      <c r="O2044" s="34" t="s">
        <v>6066</v>
      </c>
    </row>
    <row r="2045" spans="1:15" ht="15" hidden="1" customHeight="1">
      <c r="A2045" s="34" t="s">
        <v>59</v>
      </c>
      <c r="B2045" s="34" t="s">
        <v>6067</v>
      </c>
      <c r="C2045" s="34" t="s">
        <v>528</v>
      </c>
      <c r="D2045" s="35" t="s">
        <v>107</v>
      </c>
      <c r="E2045" s="35" t="s">
        <v>107</v>
      </c>
      <c r="F2045" s="35">
        <v>1.1000000000000001</v>
      </c>
      <c r="G2045" s="35" t="s">
        <v>2988</v>
      </c>
      <c r="H2045" s="35" t="s">
        <v>2989</v>
      </c>
    </row>
    <row r="2046" spans="1:15" ht="15" hidden="1" customHeight="1">
      <c r="A2046" s="34" t="s">
        <v>59</v>
      </c>
      <c r="B2046" s="34" t="s">
        <v>6068</v>
      </c>
      <c r="C2046" s="34" t="s">
        <v>737</v>
      </c>
      <c r="D2046" s="35" t="s">
        <v>107</v>
      </c>
      <c r="E2046" s="35" t="s">
        <v>107</v>
      </c>
      <c r="F2046" s="35">
        <v>1.5</v>
      </c>
      <c r="G2046" s="35">
        <v>1.8</v>
      </c>
      <c r="H2046" s="35" t="s">
        <v>2997</v>
      </c>
      <c r="J2046" s="35" t="s">
        <v>5489</v>
      </c>
    </row>
    <row r="2047" spans="1:15" ht="15" hidden="1" customHeight="1">
      <c r="A2047" s="34" t="s">
        <v>59</v>
      </c>
      <c r="B2047" s="34" t="s">
        <v>6069</v>
      </c>
      <c r="C2047" s="34" t="s">
        <v>859</v>
      </c>
      <c r="D2047" s="35" t="s">
        <v>107</v>
      </c>
      <c r="E2047" s="35" t="s">
        <v>107</v>
      </c>
      <c r="F2047" s="35">
        <v>1.1000000000000001</v>
      </c>
      <c r="G2047" s="35">
        <v>1.3</v>
      </c>
      <c r="H2047" s="35">
        <v>1.2</v>
      </c>
      <c r="M2047" s="34" t="s">
        <v>4811</v>
      </c>
    </row>
    <row r="2048" spans="1:15" ht="15" hidden="1" customHeight="1">
      <c r="A2048" s="34" t="s">
        <v>59</v>
      </c>
      <c r="B2048" s="34" t="s">
        <v>6070</v>
      </c>
      <c r="C2048" s="34" t="s">
        <v>389</v>
      </c>
      <c r="D2048" s="35" t="s">
        <v>107</v>
      </c>
      <c r="E2048" s="35" t="s">
        <v>107</v>
      </c>
      <c r="F2048" s="35">
        <v>1.5</v>
      </c>
      <c r="G2048" s="35">
        <v>2.2000000000000002</v>
      </c>
      <c r="H2048" s="35" t="s">
        <v>2997</v>
      </c>
      <c r="J2048" s="35" t="s">
        <v>4707</v>
      </c>
    </row>
    <row r="2049" spans="1:15" ht="15" hidden="1" customHeight="1">
      <c r="A2049" s="34" t="s">
        <v>59</v>
      </c>
      <c r="B2049" s="34" t="s">
        <v>6071</v>
      </c>
      <c r="C2049" s="34" t="s">
        <v>1431</v>
      </c>
      <c r="D2049" s="35" t="s">
        <v>107</v>
      </c>
      <c r="E2049" s="35" t="s">
        <v>107</v>
      </c>
      <c r="F2049" s="35">
        <v>1.1000000000000001</v>
      </c>
      <c r="G2049" s="35">
        <v>1.4</v>
      </c>
      <c r="H2049" s="35" t="s">
        <v>2997</v>
      </c>
      <c r="J2049" s="35" t="s">
        <v>3560</v>
      </c>
      <c r="O2049" s="34" t="s">
        <v>6072</v>
      </c>
    </row>
    <row r="2050" spans="1:15" ht="15" hidden="1" customHeight="1">
      <c r="A2050" s="34" t="s">
        <v>59</v>
      </c>
      <c r="B2050" s="34" t="s">
        <v>6073</v>
      </c>
      <c r="C2050" s="34" t="s">
        <v>1431</v>
      </c>
      <c r="D2050" s="35" t="s">
        <v>107</v>
      </c>
      <c r="E2050" s="35" t="s">
        <v>107</v>
      </c>
      <c r="F2050" s="35">
        <v>1</v>
      </c>
      <c r="G2050" s="35">
        <v>1.4</v>
      </c>
      <c r="H2050" s="35" t="s">
        <v>2997</v>
      </c>
      <c r="J2050" s="35" t="s">
        <v>3559</v>
      </c>
      <c r="O2050" s="34" t="s">
        <v>6072</v>
      </c>
    </row>
    <row r="2051" spans="1:15" ht="15" hidden="1" customHeight="1">
      <c r="A2051" s="34" t="s">
        <v>59</v>
      </c>
      <c r="B2051" s="34" t="s">
        <v>6074</v>
      </c>
      <c r="C2051" s="34" t="s">
        <v>439</v>
      </c>
      <c r="D2051" s="35" t="s">
        <v>107</v>
      </c>
      <c r="E2051" s="35" t="s">
        <v>107</v>
      </c>
      <c r="F2051" s="35">
        <v>1.6</v>
      </c>
      <c r="G2051" s="35">
        <v>2.4</v>
      </c>
      <c r="H2051" s="35">
        <v>2.4</v>
      </c>
    </row>
    <row r="2052" spans="1:15" ht="15" hidden="1" customHeight="1">
      <c r="A2052" s="34" t="s">
        <v>59</v>
      </c>
      <c r="B2052" s="34" t="s">
        <v>6075</v>
      </c>
      <c r="C2052" s="34" t="s">
        <v>439</v>
      </c>
      <c r="D2052" s="35" t="s">
        <v>107</v>
      </c>
      <c r="E2052" s="35" t="s">
        <v>107</v>
      </c>
      <c r="F2052" s="35">
        <v>1.1000000000000001</v>
      </c>
      <c r="G2052" s="35">
        <v>1.4</v>
      </c>
      <c r="H2052" s="35">
        <v>1.5</v>
      </c>
      <c r="M2052" s="34" t="s">
        <v>762</v>
      </c>
    </row>
    <row r="2053" spans="1:15" ht="15" hidden="1" customHeight="1">
      <c r="A2053" s="34" t="s">
        <v>59</v>
      </c>
      <c r="B2053" s="34" t="s">
        <v>6076</v>
      </c>
      <c r="C2053" s="34" t="s">
        <v>484</v>
      </c>
      <c r="D2053" s="35" t="s">
        <v>107</v>
      </c>
      <c r="E2053" s="35" t="s">
        <v>107</v>
      </c>
      <c r="F2053" s="35">
        <v>1.2</v>
      </c>
      <c r="G2053" s="35">
        <v>1.4</v>
      </c>
      <c r="H2053" s="35">
        <v>1.5</v>
      </c>
    </row>
    <row r="2054" spans="1:15" ht="15" hidden="1" customHeight="1">
      <c r="A2054" s="34" t="s">
        <v>59</v>
      </c>
      <c r="B2054" s="34" t="s">
        <v>6077</v>
      </c>
      <c r="C2054" s="34" t="s">
        <v>484</v>
      </c>
      <c r="D2054" s="35" t="s">
        <v>107</v>
      </c>
      <c r="E2054" s="35" t="s">
        <v>107</v>
      </c>
      <c r="F2054" s="35">
        <v>1.1000000000000001</v>
      </c>
      <c r="G2054" s="35">
        <v>1.3</v>
      </c>
      <c r="H2054" s="35">
        <v>1.4</v>
      </c>
      <c r="M2054" s="34" t="s">
        <v>424</v>
      </c>
    </row>
    <row r="2055" spans="1:15" ht="15" hidden="1" customHeight="1">
      <c r="A2055" s="34" t="s">
        <v>59</v>
      </c>
      <c r="B2055" s="34" t="s">
        <v>6078</v>
      </c>
      <c r="C2055" s="34" t="s">
        <v>422</v>
      </c>
      <c r="D2055" s="35" t="s">
        <v>107</v>
      </c>
      <c r="E2055" s="35" t="s">
        <v>107</v>
      </c>
      <c r="F2055" s="35">
        <v>1.3</v>
      </c>
      <c r="G2055" s="35">
        <v>1.5</v>
      </c>
      <c r="H2055" s="35" t="s">
        <v>2997</v>
      </c>
    </row>
    <row r="2056" spans="1:15" ht="15" hidden="1" customHeight="1">
      <c r="A2056" s="34" t="s">
        <v>59</v>
      </c>
      <c r="B2056" s="34" t="s">
        <v>6079</v>
      </c>
      <c r="C2056" s="34" t="s">
        <v>605</v>
      </c>
      <c r="D2056" s="35" t="s">
        <v>107</v>
      </c>
      <c r="E2056" s="35" t="s">
        <v>107</v>
      </c>
      <c r="F2056" s="35">
        <v>1.1000000000000001</v>
      </c>
      <c r="G2056" s="35" t="s">
        <v>2988</v>
      </c>
      <c r="H2056" s="35">
        <v>1.5</v>
      </c>
    </row>
    <row r="2057" spans="1:15" ht="15" hidden="1" customHeight="1">
      <c r="A2057" s="34" t="s">
        <v>59</v>
      </c>
      <c r="B2057" s="34" t="s">
        <v>6080</v>
      </c>
      <c r="C2057" s="34" t="s">
        <v>711</v>
      </c>
      <c r="D2057" s="35" t="s">
        <v>107</v>
      </c>
      <c r="E2057" s="35" t="s">
        <v>107</v>
      </c>
      <c r="F2057" s="35">
        <v>1.9</v>
      </c>
      <c r="G2057" s="35">
        <v>1.9</v>
      </c>
      <c r="H2057" s="35">
        <v>2</v>
      </c>
    </row>
    <row r="2058" spans="1:15" ht="15" hidden="1" customHeight="1">
      <c r="A2058" s="34" t="s">
        <v>59</v>
      </c>
      <c r="B2058" s="34" t="s">
        <v>6081</v>
      </c>
      <c r="C2058" s="34" t="s">
        <v>422</v>
      </c>
      <c r="D2058" s="35" t="s">
        <v>107</v>
      </c>
      <c r="E2058" s="35" t="s">
        <v>107</v>
      </c>
      <c r="F2058" s="35">
        <v>1.3</v>
      </c>
      <c r="G2058" s="35">
        <v>1.4</v>
      </c>
      <c r="H2058" s="35" t="s">
        <v>2997</v>
      </c>
      <c r="J2058" s="35" t="s">
        <v>3886</v>
      </c>
    </row>
    <row r="2059" spans="1:15" ht="15" hidden="1" customHeight="1">
      <c r="A2059" s="34" t="s">
        <v>59</v>
      </c>
      <c r="B2059" s="34" t="s">
        <v>6082</v>
      </c>
      <c r="C2059" s="34" t="s">
        <v>605</v>
      </c>
      <c r="D2059" s="35" t="s">
        <v>107</v>
      </c>
      <c r="E2059" s="35" t="s">
        <v>107</v>
      </c>
      <c r="F2059" s="35">
        <v>1.8</v>
      </c>
      <c r="G2059" s="35">
        <v>2.2999999999999998</v>
      </c>
      <c r="H2059" s="35">
        <v>1.9</v>
      </c>
      <c r="J2059" s="35" t="s">
        <v>3081</v>
      </c>
    </row>
    <row r="2060" spans="1:15" ht="15" hidden="1" customHeight="1">
      <c r="A2060" s="34" t="s">
        <v>59</v>
      </c>
      <c r="B2060" s="34" t="s">
        <v>6083</v>
      </c>
      <c r="C2060" t="s">
        <v>594</v>
      </c>
      <c r="D2060" s="35" t="s">
        <v>107</v>
      </c>
      <c r="E2060" s="35" t="s">
        <v>107</v>
      </c>
      <c r="F2060" s="35" t="s">
        <v>107</v>
      </c>
      <c r="G2060" s="35">
        <v>1</v>
      </c>
      <c r="H2060" s="35">
        <v>1</v>
      </c>
    </row>
    <row r="2061" spans="1:15" ht="15" hidden="1" customHeight="1">
      <c r="A2061" s="34" t="s">
        <v>59</v>
      </c>
      <c r="B2061" s="34" t="s">
        <v>6084</v>
      </c>
      <c r="C2061" s="34" t="s">
        <v>920</v>
      </c>
      <c r="D2061" s="35" t="s">
        <v>107</v>
      </c>
      <c r="E2061" s="35" t="s">
        <v>107</v>
      </c>
      <c r="F2061" s="35" t="s">
        <v>107</v>
      </c>
      <c r="G2061" s="35">
        <v>1.5</v>
      </c>
      <c r="H2061" s="35" t="s">
        <v>2997</v>
      </c>
      <c r="L2061" s="36" t="s">
        <v>6085</v>
      </c>
    </row>
    <row r="2062" spans="1:15" ht="15" hidden="1" customHeight="1">
      <c r="A2062" s="34" t="s">
        <v>59</v>
      </c>
      <c r="B2062" s="34" t="s">
        <v>6086</v>
      </c>
      <c r="C2062" s="34" t="s">
        <v>920</v>
      </c>
      <c r="D2062" s="35" t="s">
        <v>107</v>
      </c>
      <c r="E2062" s="35" t="s">
        <v>107</v>
      </c>
      <c r="F2062" s="35" t="s">
        <v>107</v>
      </c>
      <c r="G2062" s="35">
        <v>2</v>
      </c>
      <c r="H2062" s="35" t="s">
        <v>2997</v>
      </c>
      <c r="L2062" s="34" t="s">
        <v>6085</v>
      </c>
    </row>
    <row r="2063" spans="1:15" ht="15" hidden="1" customHeight="1">
      <c r="A2063" s="34" t="s">
        <v>59</v>
      </c>
      <c r="B2063" s="34" t="s">
        <v>6087</v>
      </c>
      <c r="C2063" s="34" t="s">
        <v>468</v>
      </c>
      <c r="D2063" s="35" t="s">
        <v>107</v>
      </c>
      <c r="E2063" s="35" t="s">
        <v>107</v>
      </c>
      <c r="F2063" s="35" t="s">
        <v>107</v>
      </c>
      <c r="G2063" s="35">
        <v>1</v>
      </c>
      <c r="H2063" s="35">
        <v>1</v>
      </c>
    </row>
    <row r="2064" spans="1:15" ht="15" hidden="1" customHeight="1">
      <c r="A2064" s="34" t="s">
        <v>59</v>
      </c>
      <c r="B2064" s="34" t="s">
        <v>6088</v>
      </c>
      <c r="C2064" s="34" t="s">
        <v>594</v>
      </c>
      <c r="D2064" s="35" t="s">
        <v>107</v>
      </c>
      <c r="E2064" s="35" t="s">
        <v>107</v>
      </c>
      <c r="F2064" s="35" t="s">
        <v>107</v>
      </c>
      <c r="G2064" s="35">
        <v>1</v>
      </c>
      <c r="H2064" s="35">
        <v>1.3</v>
      </c>
      <c r="K2064" s="36" t="s">
        <v>762</v>
      </c>
    </row>
    <row r="2065" spans="1:15" ht="15" hidden="1" customHeight="1">
      <c r="A2065" s="34" t="s">
        <v>58</v>
      </c>
      <c r="B2065" s="34" t="s">
        <v>6089</v>
      </c>
      <c r="C2065" s="34" t="s">
        <v>859</v>
      </c>
      <c r="D2065" s="35">
        <v>1.9</v>
      </c>
      <c r="E2065" s="35">
        <v>2.8</v>
      </c>
      <c r="F2065" s="35">
        <v>3.1</v>
      </c>
      <c r="G2065" s="35">
        <v>3.4</v>
      </c>
      <c r="H2065" s="35">
        <v>3.4</v>
      </c>
      <c r="I2065" s="35" t="s">
        <v>6090</v>
      </c>
      <c r="N2065" s="34" t="s">
        <v>465</v>
      </c>
    </row>
    <row r="2066" spans="1:15" ht="15" hidden="1" customHeight="1">
      <c r="A2066" s="34" t="s">
        <v>58</v>
      </c>
      <c r="B2066" s="34" t="s">
        <v>6091</v>
      </c>
      <c r="C2066" s="34" t="s">
        <v>477</v>
      </c>
      <c r="D2066" s="35">
        <v>1.3</v>
      </c>
      <c r="E2066" s="35">
        <v>2.2999999999999998</v>
      </c>
      <c r="F2066" s="35" t="s">
        <v>2988</v>
      </c>
      <c r="G2066" s="35">
        <v>2</v>
      </c>
      <c r="H2066" s="35">
        <v>2.4</v>
      </c>
      <c r="J2066" s="35" t="s">
        <v>6092</v>
      </c>
      <c r="L2066" s="34" t="s">
        <v>6093</v>
      </c>
    </row>
    <row r="2067" spans="1:15" ht="15" hidden="1" customHeight="1">
      <c r="A2067" s="34" t="s">
        <v>58</v>
      </c>
      <c r="B2067" s="34" t="s">
        <v>6094</v>
      </c>
      <c r="C2067" s="34" t="s">
        <v>1516</v>
      </c>
      <c r="D2067" s="35">
        <v>4.7</v>
      </c>
      <c r="E2067" s="35">
        <v>4.8</v>
      </c>
      <c r="F2067" s="35">
        <v>4.5999999999999996</v>
      </c>
      <c r="G2067" s="35" t="s">
        <v>2997</v>
      </c>
      <c r="H2067" s="35">
        <v>4.5</v>
      </c>
      <c r="J2067" s="35" t="s">
        <v>6095</v>
      </c>
      <c r="L2067" s="34" t="s">
        <v>6096</v>
      </c>
      <c r="N2067" s="34" t="s">
        <v>465</v>
      </c>
    </row>
    <row r="2068" spans="1:15" ht="15" hidden="1" customHeight="1">
      <c r="A2068" s="34" t="s">
        <v>58</v>
      </c>
      <c r="B2068" s="34" t="s">
        <v>6097</v>
      </c>
      <c r="C2068" s="34" t="s">
        <v>1516</v>
      </c>
      <c r="D2068" s="35">
        <v>1.2</v>
      </c>
      <c r="E2068" s="35">
        <v>2.7</v>
      </c>
      <c r="F2068" s="35">
        <v>3.4</v>
      </c>
      <c r="G2068" s="35">
        <v>3.9</v>
      </c>
      <c r="H2068" s="35">
        <v>4.3</v>
      </c>
      <c r="I2068" s="35" t="s">
        <v>465</v>
      </c>
      <c r="K2068" s="36" t="s">
        <v>465</v>
      </c>
      <c r="M2068" s="34" t="s">
        <v>465</v>
      </c>
      <c r="N2068" s="34" t="s">
        <v>465</v>
      </c>
      <c r="O2068" s="34" t="s">
        <v>6098</v>
      </c>
    </row>
    <row r="2069" spans="1:15" ht="15" hidden="1" customHeight="1">
      <c r="A2069" s="34" t="s">
        <v>58</v>
      </c>
      <c r="B2069" s="34" t="s">
        <v>6099</v>
      </c>
      <c r="C2069" s="34" t="s">
        <v>477</v>
      </c>
      <c r="D2069" s="35">
        <v>2.4</v>
      </c>
      <c r="E2069" s="35">
        <v>2.9</v>
      </c>
      <c r="F2069" s="35">
        <v>3.3</v>
      </c>
      <c r="G2069" s="35">
        <v>3.2</v>
      </c>
      <c r="H2069" s="35">
        <v>3.3</v>
      </c>
      <c r="I2069" s="35" t="s">
        <v>465</v>
      </c>
      <c r="K2069" s="36" t="s">
        <v>465</v>
      </c>
      <c r="M2069" s="34" t="s">
        <v>465</v>
      </c>
      <c r="N2069" s="34" t="s">
        <v>465</v>
      </c>
    </row>
    <row r="2070" spans="1:15" ht="15" hidden="1" customHeight="1">
      <c r="A2070" s="34" t="s">
        <v>58</v>
      </c>
      <c r="B2070" s="34" t="s">
        <v>6100</v>
      </c>
      <c r="C2070" s="34" t="s">
        <v>477</v>
      </c>
      <c r="D2070" s="35">
        <v>5.0999999999999996</v>
      </c>
      <c r="E2070" s="35">
        <v>5.3</v>
      </c>
      <c r="F2070" s="35">
        <v>5.7</v>
      </c>
      <c r="G2070" s="35">
        <v>5.8</v>
      </c>
      <c r="H2070" s="35">
        <v>6.1</v>
      </c>
      <c r="I2070" s="35" t="s">
        <v>465</v>
      </c>
      <c r="K2070" s="36" t="s">
        <v>465</v>
      </c>
      <c r="N2070" s="34" t="s">
        <v>465</v>
      </c>
    </row>
    <row r="2071" spans="1:15" ht="15" hidden="1" customHeight="1">
      <c r="A2071" s="34" t="s">
        <v>58</v>
      </c>
      <c r="B2071" s="34" t="s">
        <v>6101</v>
      </c>
      <c r="C2071" s="34" t="s">
        <v>477</v>
      </c>
      <c r="D2071" s="35">
        <v>5.0999999999999996</v>
      </c>
      <c r="E2071" s="35">
        <v>6.4</v>
      </c>
      <c r="F2071" s="35">
        <v>7.8</v>
      </c>
      <c r="G2071" s="35">
        <v>7.6</v>
      </c>
      <c r="H2071" s="35">
        <v>8.1</v>
      </c>
      <c r="I2071" s="35" t="s">
        <v>465</v>
      </c>
      <c r="K2071" s="36" t="s">
        <v>465</v>
      </c>
      <c r="M2071" s="34" t="s">
        <v>465</v>
      </c>
      <c r="N2071" s="34" t="s">
        <v>465</v>
      </c>
    </row>
    <row r="2072" spans="1:15" ht="15" hidden="1" customHeight="1">
      <c r="A2072" s="34" t="s">
        <v>58</v>
      </c>
      <c r="B2072" s="34" t="s">
        <v>6102</v>
      </c>
      <c r="C2072" s="34" t="s">
        <v>477</v>
      </c>
      <c r="D2072" s="35">
        <v>2.6</v>
      </c>
      <c r="E2072" s="35">
        <v>3.7</v>
      </c>
      <c r="F2072" s="35">
        <v>3.6</v>
      </c>
      <c r="G2072" s="35">
        <v>3.9</v>
      </c>
      <c r="H2072" s="35">
        <v>3.9</v>
      </c>
      <c r="M2072" s="34" t="s">
        <v>465</v>
      </c>
      <c r="N2072" s="34" t="s">
        <v>6103</v>
      </c>
    </row>
    <row r="2073" spans="1:15" ht="15" hidden="1" customHeight="1">
      <c r="A2073" s="34" t="s">
        <v>58</v>
      </c>
      <c r="B2073" s="34" t="s">
        <v>6104</v>
      </c>
      <c r="C2073" s="34" t="s">
        <v>477</v>
      </c>
      <c r="D2073" s="35">
        <v>3.2</v>
      </c>
      <c r="E2073" s="35">
        <v>4.8</v>
      </c>
      <c r="F2073" s="35">
        <v>5.5</v>
      </c>
      <c r="G2073" s="35">
        <v>5.9</v>
      </c>
      <c r="H2073" s="35">
        <v>6.4</v>
      </c>
      <c r="M2073" s="34" t="s">
        <v>6105</v>
      </c>
      <c r="N2073" s="34" t="s">
        <v>6106</v>
      </c>
    </row>
    <row r="2074" spans="1:15" ht="15" hidden="1" customHeight="1">
      <c r="A2074" s="34" t="s">
        <v>58</v>
      </c>
      <c r="B2074" s="34" t="s">
        <v>6107</v>
      </c>
      <c r="C2074" s="34" t="s">
        <v>477</v>
      </c>
      <c r="D2074" s="35">
        <v>5.2</v>
      </c>
      <c r="E2074" s="35">
        <v>6.1</v>
      </c>
      <c r="F2074" s="35">
        <v>6.6</v>
      </c>
      <c r="G2074" s="35">
        <v>6.4</v>
      </c>
      <c r="H2074" s="35">
        <v>6.6</v>
      </c>
      <c r="I2074" s="35" t="s">
        <v>465</v>
      </c>
      <c r="K2074" s="36" t="s">
        <v>465</v>
      </c>
      <c r="M2074" s="34" t="s">
        <v>6108</v>
      </c>
      <c r="N2074" s="34" t="s">
        <v>6109</v>
      </c>
    </row>
    <row r="2075" spans="1:15" ht="15" hidden="1" customHeight="1">
      <c r="A2075" s="34" t="s">
        <v>58</v>
      </c>
      <c r="B2075" s="34" t="s">
        <v>6110</v>
      </c>
      <c r="C2075" s="34" t="s">
        <v>435</v>
      </c>
      <c r="D2075" s="35" t="s">
        <v>107</v>
      </c>
      <c r="E2075" s="35" t="s">
        <v>107</v>
      </c>
      <c r="F2075" s="35" t="s">
        <v>107</v>
      </c>
      <c r="G2075" s="35" t="s">
        <v>107</v>
      </c>
      <c r="H2075" s="35">
        <v>1.1000000000000001</v>
      </c>
    </row>
    <row r="2076" spans="1:15" ht="15" hidden="1" customHeight="1">
      <c r="A2076" s="34" t="s">
        <v>58</v>
      </c>
      <c r="B2076" s="34" t="s">
        <v>6111</v>
      </c>
      <c r="C2076" s="34" t="s">
        <v>454</v>
      </c>
      <c r="D2076" s="35" t="s">
        <v>107</v>
      </c>
      <c r="E2076" s="35" t="s">
        <v>107</v>
      </c>
      <c r="F2076" s="35" t="s">
        <v>107</v>
      </c>
      <c r="G2076" s="35" t="s">
        <v>107</v>
      </c>
      <c r="H2076" s="35">
        <v>1</v>
      </c>
    </row>
    <row r="2077" spans="1:15" ht="15" hidden="1" customHeight="1">
      <c r="A2077" s="34" t="s">
        <v>58</v>
      </c>
      <c r="B2077" s="34" t="s">
        <v>6112</v>
      </c>
      <c r="C2077" s="34" t="s">
        <v>457</v>
      </c>
      <c r="D2077" s="35" t="s">
        <v>107</v>
      </c>
      <c r="E2077" s="35" t="s">
        <v>107</v>
      </c>
      <c r="F2077" s="35" t="s">
        <v>107</v>
      </c>
      <c r="G2077" s="35" t="s">
        <v>107</v>
      </c>
      <c r="H2077" s="35">
        <v>1.1000000000000001</v>
      </c>
    </row>
    <row r="2078" spans="1:15" ht="15" hidden="1" customHeight="1">
      <c r="A2078" s="34" t="s">
        <v>58</v>
      </c>
      <c r="B2078" s="34" t="s">
        <v>6113</v>
      </c>
      <c r="C2078" s="34" t="s">
        <v>546</v>
      </c>
      <c r="D2078" s="35" t="s">
        <v>107</v>
      </c>
      <c r="E2078" s="35" t="s">
        <v>107</v>
      </c>
      <c r="F2078" s="35" t="s">
        <v>107</v>
      </c>
      <c r="G2078" s="35" t="s">
        <v>107</v>
      </c>
      <c r="H2078" s="35">
        <v>1</v>
      </c>
    </row>
    <row r="2079" spans="1:15" ht="15" hidden="1" customHeight="1">
      <c r="A2079" s="34" t="s">
        <v>58</v>
      </c>
      <c r="B2079" s="34" t="s">
        <v>6114</v>
      </c>
      <c r="C2079" s="34" t="s">
        <v>546</v>
      </c>
      <c r="D2079" s="35" t="s">
        <v>107</v>
      </c>
      <c r="E2079" s="35" t="s">
        <v>107</v>
      </c>
      <c r="F2079" s="35" t="s">
        <v>107</v>
      </c>
      <c r="G2079" s="35" t="s">
        <v>107</v>
      </c>
      <c r="H2079" s="35">
        <v>1</v>
      </c>
    </row>
    <row r="2080" spans="1:15" ht="15" hidden="1" customHeight="1">
      <c r="A2080" s="34" t="s">
        <v>58</v>
      </c>
      <c r="B2080" s="34" t="s">
        <v>6115</v>
      </c>
      <c r="C2080" s="34" t="s">
        <v>594</v>
      </c>
      <c r="D2080" s="35" t="s">
        <v>107</v>
      </c>
      <c r="E2080" s="35" t="s">
        <v>107</v>
      </c>
      <c r="F2080" s="35" t="s">
        <v>107</v>
      </c>
      <c r="G2080" s="35" t="s">
        <v>107</v>
      </c>
      <c r="H2080" s="35">
        <v>1</v>
      </c>
    </row>
    <row r="2081" spans="1:15" ht="15" hidden="1" customHeight="1">
      <c r="A2081" s="34" t="s">
        <v>58</v>
      </c>
      <c r="B2081" s="34" t="s">
        <v>6116</v>
      </c>
      <c r="C2081" s="34" t="s">
        <v>457</v>
      </c>
      <c r="D2081" s="35" t="s">
        <v>107</v>
      </c>
      <c r="E2081" s="35" t="s">
        <v>107</v>
      </c>
      <c r="F2081" s="35" t="s">
        <v>107</v>
      </c>
      <c r="G2081" s="35" t="s">
        <v>107</v>
      </c>
      <c r="H2081" s="35">
        <v>1.6</v>
      </c>
    </row>
    <row r="2082" spans="1:15" ht="15" hidden="1" customHeight="1">
      <c r="A2082" s="34" t="s">
        <v>58</v>
      </c>
      <c r="B2082" s="34" t="s">
        <v>6117</v>
      </c>
      <c r="C2082" s="34" t="s">
        <v>457</v>
      </c>
      <c r="D2082" s="35" t="s">
        <v>107</v>
      </c>
      <c r="E2082" s="35" t="s">
        <v>107</v>
      </c>
      <c r="F2082" s="35" t="s">
        <v>107</v>
      </c>
      <c r="G2082" s="35" t="s">
        <v>107</v>
      </c>
      <c r="H2082" s="35">
        <v>1</v>
      </c>
    </row>
    <row r="2083" spans="1:15" ht="15" hidden="1" customHeight="1">
      <c r="A2083" s="34" t="s">
        <v>58</v>
      </c>
      <c r="B2083" s="34" t="s">
        <v>6118</v>
      </c>
      <c r="C2083" s="34" t="s">
        <v>408</v>
      </c>
      <c r="D2083" s="35" t="s">
        <v>107</v>
      </c>
      <c r="E2083" s="35" t="s">
        <v>107</v>
      </c>
      <c r="F2083" s="35" t="s">
        <v>107</v>
      </c>
      <c r="G2083" s="35" t="s">
        <v>107</v>
      </c>
      <c r="H2083" s="35">
        <v>1.3</v>
      </c>
    </row>
    <row r="2084" spans="1:15" ht="15" hidden="1" customHeight="1">
      <c r="A2084" s="34" t="s">
        <v>58</v>
      </c>
      <c r="B2084" s="34" t="s">
        <v>6119</v>
      </c>
      <c r="C2084" s="34" t="s">
        <v>477</v>
      </c>
      <c r="D2084" s="35">
        <v>2.1</v>
      </c>
      <c r="E2084" s="35">
        <v>2.9</v>
      </c>
      <c r="F2084" s="35">
        <v>3.3</v>
      </c>
      <c r="G2084" s="35">
        <v>3.8</v>
      </c>
      <c r="H2084" s="35">
        <v>4.0999999999999996</v>
      </c>
      <c r="I2084" s="35" t="s">
        <v>6120</v>
      </c>
      <c r="K2084" s="36" t="s">
        <v>5180</v>
      </c>
      <c r="M2084" s="34" t="s">
        <v>6121</v>
      </c>
      <c r="N2084" s="34" t="s">
        <v>6122</v>
      </c>
    </row>
    <row r="2085" spans="1:15" ht="15" hidden="1" customHeight="1">
      <c r="A2085" s="34" t="s">
        <v>58</v>
      </c>
      <c r="B2085" s="34" t="s">
        <v>6123</v>
      </c>
      <c r="C2085" s="34" t="s">
        <v>399</v>
      </c>
      <c r="D2085" s="35">
        <v>23.8</v>
      </c>
      <c r="E2085" s="35">
        <v>23.5</v>
      </c>
      <c r="F2085" s="35">
        <v>23.6</v>
      </c>
      <c r="G2085" s="35" t="s">
        <v>2997</v>
      </c>
      <c r="H2085" s="35" t="s">
        <v>2997</v>
      </c>
      <c r="L2085" s="34" t="s">
        <v>4701</v>
      </c>
      <c r="M2085" s="34" t="s">
        <v>465</v>
      </c>
      <c r="N2085" s="34" t="s">
        <v>6120</v>
      </c>
    </row>
    <row r="2086" spans="1:15" ht="15" hidden="1" customHeight="1">
      <c r="A2086" s="34" t="s">
        <v>58</v>
      </c>
      <c r="B2086" s="34" t="s">
        <v>6124</v>
      </c>
      <c r="C2086" s="34" t="s">
        <v>546</v>
      </c>
      <c r="D2086" s="35">
        <v>17.8</v>
      </c>
      <c r="E2086" s="35">
        <v>20</v>
      </c>
      <c r="F2086" s="35">
        <v>19.2</v>
      </c>
      <c r="G2086" s="35">
        <v>21.4</v>
      </c>
      <c r="H2086" s="35">
        <v>21.7</v>
      </c>
      <c r="I2086" s="35" t="s">
        <v>465</v>
      </c>
      <c r="K2086" s="36" t="s">
        <v>424</v>
      </c>
      <c r="M2086" s="34" t="s">
        <v>6125</v>
      </c>
      <c r="N2086" s="34" t="s">
        <v>465</v>
      </c>
      <c r="O2086" s="34" t="s">
        <v>6126</v>
      </c>
    </row>
    <row r="2087" spans="1:15" ht="15" hidden="1" customHeight="1">
      <c r="A2087" s="34" t="s">
        <v>58</v>
      </c>
      <c r="B2087" s="34" t="s">
        <v>6127</v>
      </c>
      <c r="C2087" s="34" t="s">
        <v>546</v>
      </c>
      <c r="D2087" s="35">
        <v>17.3</v>
      </c>
      <c r="E2087" s="35">
        <v>17.8</v>
      </c>
      <c r="F2087" s="35">
        <v>18.399999999999999</v>
      </c>
      <c r="G2087" s="35">
        <v>18.5</v>
      </c>
      <c r="H2087" s="35">
        <v>19.2</v>
      </c>
      <c r="I2087" s="35" t="s">
        <v>465</v>
      </c>
      <c r="K2087" s="36" t="s">
        <v>465</v>
      </c>
      <c r="M2087" s="34" t="s">
        <v>465</v>
      </c>
      <c r="N2087" s="34" t="s">
        <v>465</v>
      </c>
      <c r="O2087" s="34" t="s">
        <v>2995</v>
      </c>
    </row>
    <row r="2088" spans="1:15" ht="15" hidden="1" customHeight="1">
      <c r="A2088" s="34" t="s">
        <v>58</v>
      </c>
      <c r="B2088" s="34" t="s">
        <v>6128</v>
      </c>
      <c r="C2088" s="34" t="s">
        <v>546</v>
      </c>
      <c r="D2088" s="38">
        <v>15.5</v>
      </c>
      <c r="E2088" s="38">
        <v>15.8</v>
      </c>
      <c r="F2088" s="38">
        <v>16.5</v>
      </c>
      <c r="G2088" s="38">
        <v>16.5</v>
      </c>
      <c r="H2088" s="38">
        <v>16.7</v>
      </c>
      <c r="I2088" s="35" t="s">
        <v>465</v>
      </c>
      <c r="J2088" s="38"/>
      <c r="K2088" s="57"/>
      <c r="M2088" s="34" t="s">
        <v>465</v>
      </c>
      <c r="N2088" s="34" t="s">
        <v>465</v>
      </c>
      <c r="O2088" s="34" t="s">
        <v>2995</v>
      </c>
    </row>
    <row r="2089" spans="1:15" ht="15" hidden="1" customHeight="1">
      <c r="A2089" s="34" t="s">
        <v>58</v>
      </c>
      <c r="B2089" s="34" t="s">
        <v>6129</v>
      </c>
      <c r="C2089" s="34" t="s">
        <v>484</v>
      </c>
      <c r="D2089" s="35">
        <v>5.6</v>
      </c>
      <c r="E2089" s="35">
        <v>6.7</v>
      </c>
      <c r="F2089" s="35">
        <v>7.5</v>
      </c>
      <c r="G2089" s="35">
        <v>8.1</v>
      </c>
      <c r="H2089" s="35">
        <v>8.4</v>
      </c>
      <c r="M2089" s="34" t="s">
        <v>465</v>
      </c>
      <c r="N2089" s="34" t="s">
        <v>465</v>
      </c>
    </row>
    <row r="2090" spans="1:15" ht="15" hidden="1" customHeight="1">
      <c r="A2090" s="34" t="s">
        <v>58</v>
      </c>
      <c r="B2090" s="34" t="s">
        <v>6130</v>
      </c>
      <c r="C2090" s="34" t="s">
        <v>477</v>
      </c>
      <c r="D2090" s="35">
        <v>4.5</v>
      </c>
      <c r="E2090" s="35">
        <v>4.5999999999999996</v>
      </c>
      <c r="F2090" s="35">
        <v>5.4</v>
      </c>
      <c r="G2090" s="35">
        <v>5.5</v>
      </c>
      <c r="H2090" s="35">
        <v>5.0999999999999996</v>
      </c>
      <c r="I2090" s="35" t="s">
        <v>552</v>
      </c>
      <c r="J2090" s="35" t="s">
        <v>3081</v>
      </c>
      <c r="L2090" s="34" t="s">
        <v>6131</v>
      </c>
      <c r="M2090" s="34" t="s">
        <v>465</v>
      </c>
      <c r="N2090" s="34" t="s">
        <v>5048</v>
      </c>
      <c r="O2090" s="34" t="s">
        <v>5290</v>
      </c>
    </row>
    <row r="2091" spans="1:15" ht="15" hidden="1" customHeight="1">
      <c r="A2091" s="34" t="s">
        <v>58</v>
      </c>
      <c r="B2091" s="34" t="s">
        <v>6132</v>
      </c>
      <c r="C2091" s="34" t="s">
        <v>477</v>
      </c>
      <c r="D2091" s="35" t="s">
        <v>107</v>
      </c>
      <c r="E2091" s="35" t="s">
        <v>107</v>
      </c>
      <c r="F2091" s="35">
        <v>1.3</v>
      </c>
      <c r="G2091" s="35" t="s">
        <v>2988</v>
      </c>
      <c r="H2091" s="35" t="s">
        <v>2989</v>
      </c>
      <c r="L2091" s="36" t="s">
        <v>6133</v>
      </c>
    </row>
    <row r="2092" spans="1:15" ht="15" hidden="1" customHeight="1">
      <c r="A2092" s="34" t="s">
        <v>58</v>
      </c>
      <c r="B2092" s="34" t="s">
        <v>6134</v>
      </c>
      <c r="C2092" s="34" t="s">
        <v>477</v>
      </c>
      <c r="D2092" s="35" t="s">
        <v>107</v>
      </c>
      <c r="E2092" s="35" t="s">
        <v>107</v>
      </c>
      <c r="F2092" s="35">
        <v>1.3</v>
      </c>
      <c r="G2092" s="35" t="s">
        <v>2988</v>
      </c>
      <c r="H2092" s="35" t="s">
        <v>2989</v>
      </c>
      <c r="L2092" s="36" t="s">
        <v>6133</v>
      </c>
    </row>
    <row r="2093" spans="1:15" ht="15" hidden="1" customHeight="1">
      <c r="A2093" s="34" t="s">
        <v>58</v>
      </c>
      <c r="B2093" s="34" t="s">
        <v>6135</v>
      </c>
      <c r="C2093" s="34" t="s">
        <v>477</v>
      </c>
      <c r="D2093" s="35" t="s">
        <v>107</v>
      </c>
      <c r="E2093" s="35">
        <v>1.9</v>
      </c>
      <c r="F2093" s="35">
        <v>2.6</v>
      </c>
      <c r="G2093" s="35">
        <v>2.9</v>
      </c>
      <c r="H2093" s="35">
        <v>3</v>
      </c>
    </row>
    <row r="2094" spans="1:15" ht="15" hidden="1" customHeight="1">
      <c r="A2094" s="34" t="s">
        <v>58</v>
      </c>
      <c r="B2094" s="34" t="s">
        <v>6136</v>
      </c>
      <c r="C2094" s="34" t="s">
        <v>594</v>
      </c>
      <c r="D2094" s="35" t="s">
        <v>107</v>
      </c>
      <c r="E2094" s="35">
        <v>1</v>
      </c>
      <c r="F2094" s="35">
        <v>1.4</v>
      </c>
      <c r="G2094" s="35">
        <v>1.4</v>
      </c>
      <c r="H2094" s="35">
        <v>1.5</v>
      </c>
    </row>
    <row r="2095" spans="1:15" ht="15" hidden="1" customHeight="1">
      <c r="A2095" s="34" t="s">
        <v>58</v>
      </c>
      <c r="B2095" s="34" t="s">
        <v>6137</v>
      </c>
      <c r="C2095" s="34" t="s">
        <v>594</v>
      </c>
      <c r="D2095" s="35" t="s">
        <v>107</v>
      </c>
      <c r="E2095" s="35" t="s">
        <v>107</v>
      </c>
      <c r="F2095" s="35">
        <v>1.1000000000000001</v>
      </c>
      <c r="G2095" s="35">
        <v>1.1000000000000001</v>
      </c>
      <c r="H2095" s="35">
        <v>1.3</v>
      </c>
    </row>
    <row r="2096" spans="1:15" ht="15" hidden="1" customHeight="1">
      <c r="A2096" s="34" t="s">
        <v>58</v>
      </c>
      <c r="B2096" s="34" t="s">
        <v>6138</v>
      </c>
      <c r="C2096" s="34" t="s">
        <v>477</v>
      </c>
      <c r="D2096" s="35" t="s">
        <v>107</v>
      </c>
      <c r="E2096" s="35">
        <v>1.8</v>
      </c>
      <c r="F2096" s="35">
        <v>2.2000000000000002</v>
      </c>
      <c r="G2096" s="35">
        <v>2.5</v>
      </c>
      <c r="H2096" s="35">
        <v>2.8</v>
      </c>
    </row>
    <row r="2097" spans="1:15" ht="15" hidden="1" customHeight="1">
      <c r="A2097" s="34" t="s">
        <v>58</v>
      </c>
      <c r="B2097" s="34" t="s">
        <v>6139</v>
      </c>
      <c r="C2097" s="34" t="s">
        <v>468</v>
      </c>
      <c r="D2097" s="35" t="s">
        <v>107</v>
      </c>
      <c r="E2097" s="35">
        <v>1.1000000000000001</v>
      </c>
      <c r="F2097" s="35">
        <v>2.1</v>
      </c>
      <c r="G2097" s="35">
        <v>2.2999999999999998</v>
      </c>
      <c r="H2097" s="35">
        <v>3.2</v>
      </c>
    </row>
    <row r="2098" spans="1:15" ht="15" hidden="1" customHeight="1">
      <c r="A2098" s="34" t="s">
        <v>58</v>
      </c>
      <c r="B2098" s="34" t="s">
        <v>6140</v>
      </c>
      <c r="C2098" s="34" t="s">
        <v>645</v>
      </c>
      <c r="D2098" s="35" t="s">
        <v>107</v>
      </c>
      <c r="E2098" s="35">
        <v>1.2</v>
      </c>
      <c r="F2098" s="35">
        <v>2.7</v>
      </c>
      <c r="G2098" s="35">
        <v>3</v>
      </c>
      <c r="H2098" s="35">
        <v>4</v>
      </c>
      <c r="L2098" s="34" t="s">
        <v>6141</v>
      </c>
      <c r="M2098" s="36" t="s">
        <v>550</v>
      </c>
    </row>
    <row r="2099" spans="1:15" ht="15" hidden="1" customHeight="1">
      <c r="A2099" s="34" t="s">
        <v>58</v>
      </c>
      <c r="B2099" s="34" t="s">
        <v>6142</v>
      </c>
      <c r="C2099" s="34" t="s">
        <v>920</v>
      </c>
      <c r="D2099" s="35" t="s">
        <v>107</v>
      </c>
      <c r="E2099" s="35">
        <v>2.5</v>
      </c>
      <c r="F2099" s="35">
        <v>3.1</v>
      </c>
      <c r="G2099" s="35">
        <v>3.1</v>
      </c>
      <c r="H2099" s="35" t="s">
        <v>2989</v>
      </c>
    </row>
    <row r="2100" spans="1:15" ht="15" hidden="1" customHeight="1">
      <c r="A2100" s="34" t="s">
        <v>58</v>
      </c>
      <c r="B2100" s="34" t="s">
        <v>6143</v>
      </c>
      <c r="C2100" s="34" t="s">
        <v>896</v>
      </c>
      <c r="D2100" s="35" t="s">
        <v>107</v>
      </c>
      <c r="E2100" s="35">
        <v>2.1</v>
      </c>
      <c r="F2100" s="35">
        <v>4.3</v>
      </c>
      <c r="G2100" s="35">
        <v>4.9000000000000004</v>
      </c>
      <c r="H2100" s="35">
        <v>5.7</v>
      </c>
      <c r="I2100" s="35" t="s">
        <v>550</v>
      </c>
      <c r="J2100" s="35" t="s">
        <v>3081</v>
      </c>
      <c r="O2100" s="34" t="s">
        <v>6144</v>
      </c>
    </row>
    <row r="2101" spans="1:15" ht="15" hidden="1" customHeight="1">
      <c r="A2101" s="34" t="s">
        <v>58</v>
      </c>
      <c r="B2101" s="34" t="s">
        <v>6145</v>
      </c>
      <c r="C2101" s="34" t="s">
        <v>896</v>
      </c>
      <c r="D2101" s="35" t="s">
        <v>107</v>
      </c>
      <c r="E2101" s="35">
        <v>1.9</v>
      </c>
      <c r="F2101" s="35">
        <v>2.1</v>
      </c>
      <c r="G2101" s="35" t="s">
        <v>2997</v>
      </c>
      <c r="H2101" s="35" t="s">
        <v>2997</v>
      </c>
      <c r="L2101" s="34" t="s">
        <v>4701</v>
      </c>
      <c r="O2101" s="34" t="s">
        <v>6146</v>
      </c>
    </row>
    <row r="2102" spans="1:15" ht="15" hidden="1" customHeight="1">
      <c r="A2102" s="34" t="s">
        <v>58</v>
      </c>
      <c r="B2102" s="34" t="s">
        <v>6147</v>
      </c>
      <c r="C2102" s="34" t="s">
        <v>896</v>
      </c>
      <c r="D2102" s="35" t="s">
        <v>107</v>
      </c>
      <c r="E2102" s="35" t="s">
        <v>107</v>
      </c>
      <c r="F2102" s="35">
        <v>1.5</v>
      </c>
      <c r="G2102" s="35" t="s">
        <v>2997</v>
      </c>
      <c r="H2102" s="35" t="s">
        <v>2997</v>
      </c>
      <c r="L2102" s="36" t="s">
        <v>4701</v>
      </c>
    </row>
    <row r="2103" spans="1:15" ht="15" hidden="1" customHeight="1">
      <c r="A2103" s="34" t="s">
        <v>58</v>
      </c>
      <c r="B2103" s="34" t="s">
        <v>6148</v>
      </c>
      <c r="C2103" s="34" t="s">
        <v>477</v>
      </c>
      <c r="D2103" s="35" t="s">
        <v>107</v>
      </c>
      <c r="E2103" s="35">
        <v>2.8</v>
      </c>
      <c r="F2103" s="35">
        <v>3</v>
      </c>
      <c r="G2103" s="35">
        <v>3.2</v>
      </c>
      <c r="H2103" s="35">
        <v>3.3</v>
      </c>
      <c r="K2103" s="36" t="s">
        <v>465</v>
      </c>
      <c r="M2103" s="36" t="s">
        <v>6120</v>
      </c>
    </row>
    <row r="2104" spans="1:15" ht="15" hidden="1" customHeight="1">
      <c r="A2104" s="34" t="s">
        <v>58</v>
      </c>
      <c r="B2104" s="34" t="s">
        <v>6149</v>
      </c>
      <c r="C2104" s="34" t="s">
        <v>711</v>
      </c>
      <c r="D2104" s="35" t="s">
        <v>107</v>
      </c>
      <c r="E2104" s="35">
        <v>1.3</v>
      </c>
      <c r="F2104" s="35" t="s">
        <v>2988</v>
      </c>
      <c r="G2104" s="35" t="s">
        <v>2997</v>
      </c>
      <c r="H2104" s="35" t="s">
        <v>2997</v>
      </c>
      <c r="L2104" s="36" t="s">
        <v>6018</v>
      </c>
    </row>
    <row r="2105" spans="1:15" ht="15" hidden="1" customHeight="1">
      <c r="A2105" s="34" t="s">
        <v>58</v>
      </c>
      <c r="B2105" s="34" t="s">
        <v>6150</v>
      </c>
      <c r="C2105" s="34" t="s">
        <v>740</v>
      </c>
      <c r="D2105" s="35" t="s">
        <v>107</v>
      </c>
      <c r="E2105" s="35">
        <v>2.2000000000000002</v>
      </c>
      <c r="F2105" s="35" t="s">
        <v>2997</v>
      </c>
      <c r="G2105" s="35" t="s">
        <v>107</v>
      </c>
      <c r="H2105" s="35" t="s">
        <v>2989</v>
      </c>
      <c r="L2105" s="34" t="s">
        <v>4002</v>
      </c>
      <c r="O2105" s="34" t="s">
        <v>6151</v>
      </c>
    </row>
    <row r="2106" spans="1:15" ht="15" hidden="1" customHeight="1">
      <c r="A2106" s="34" t="s">
        <v>58</v>
      </c>
      <c r="B2106" s="34" t="s">
        <v>6152</v>
      </c>
      <c r="C2106" s="34" t="s">
        <v>594</v>
      </c>
      <c r="D2106" s="35" t="s">
        <v>107</v>
      </c>
      <c r="E2106" s="35">
        <v>2</v>
      </c>
      <c r="F2106" s="35">
        <v>2.1</v>
      </c>
      <c r="G2106" s="35">
        <v>2.5</v>
      </c>
      <c r="H2106" s="35">
        <v>2.8</v>
      </c>
      <c r="I2106" s="35" t="s">
        <v>465</v>
      </c>
      <c r="J2106" s="35" t="s">
        <v>4209</v>
      </c>
      <c r="L2106" s="36" t="s">
        <v>4209</v>
      </c>
      <c r="M2106" s="36" t="s">
        <v>550</v>
      </c>
    </row>
    <row r="2107" spans="1:15" ht="15" hidden="1" customHeight="1">
      <c r="A2107" s="34" t="s">
        <v>58</v>
      </c>
      <c r="B2107" s="34" t="s">
        <v>6153</v>
      </c>
      <c r="C2107" s="34" t="s">
        <v>457</v>
      </c>
      <c r="D2107" s="35" t="s">
        <v>107</v>
      </c>
      <c r="E2107" s="35">
        <v>1</v>
      </c>
      <c r="F2107" s="35">
        <v>1.4</v>
      </c>
      <c r="G2107" s="35">
        <v>1.6</v>
      </c>
      <c r="H2107" s="35">
        <v>1.6</v>
      </c>
      <c r="O2107" s="34" t="s">
        <v>6154</v>
      </c>
    </row>
    <row r="2108" spans="1:15" ht="15" hidden="1" customHeight="1">
      <c r="A2108" s="34" t="s">
        <v>58</v>
      </c>
      <c r="B2108" s="34" t="s">
        <v>6155</v>
      </c>
      <c r="C2108" s="34" t="s">
        <v>452</v>
      </c>
      <c r="D2108" s="35" t="s">
        <v>107</v>
      </c>
      <c r="E2108" s="35">
        <v>1.6</v>
      </c>
      <c r="F2108" s="35">
        <v>2.5</v>
      </c>
      <c r="G2108" s="35">
        <v>2.6</v>
      </c>
      <c r="H2108" s="35">
        <v>2.9</v>
      </c>
    </row>
    <row r="2109" spans="1:15" ht="15" hidden="1" customHeight="1">
      <c r="A2109" s="34" t="s">
        <v>58</v>
      </c>
      <c r="B2109" s="34" t="s">
        <v>6156</v>
      </c>
      <c r="C2109" s="34" t="s">
        <v>740</v>
      </c>
      <c r="D2109" s="35" t="s">
        <v>107</v>
      </c>
      <c r="E2109" s="35">
        <v>1.2</v>
      </c>
      <c r="F2109" s="35" t="s">
        <v>2988</v>
      </c>
      <c r="G2109" s="35" t="s">
        <v>2997</v>
      </c>
      <c r="H2109" s="35" t="s">
        <v>2997</v>
      </c>
      <c r="L2109" s="36" t="s">
        <v>6157</v>
      </c>
    </row>
    <row r="2110" spans="1:15" ht="15" hidden="1" customHeight="1">
      <c r="A2110" s="34" t="s">
        <v>58</v>
      </c>
      <c r="B2110" s="34" t="s">
        <v>6158</v>
      </c>
      <c r="C2110" s="34" t="s">
        <v>435</v>
      </c>
      <c r="D2110" s="35" t="s">
        <v>107</v>
      </c>
      <c r="E2110" s="35">
        <v>1.8</v>
      </c>
      <c r="F2110" s="40" t="s">
        <v>107</v>
      </c>
      <c r="G2110" s="40">
        <v>3</v>
      </c>
      <c r="H2110" s="40">
        <v>3.6</v>
      </c>
      <c r="I2110" s="40" t="s">
        <v>6159</v>
      </c>
      <c r="J2110" s="40"/>
      <c r="M2110" s="36" t="s">
        <v>5550</v>
      </c>
      <c r="O2110" s="34" t="s">
        <v>6160</v>
      </c>
    </row>
    <row r="2111" spans="1:15" ht="15" hidden="1" customHeight="1">
      <c r="A2111" s="34" t="s">
        <v>58</v>
      </c>
      <c r="B2111" s="34" t="s">
        <v>6161</v>
      </c>
      <c r="C2111" s="34" t="s">
        <v>422</v>
      </c>
      <c r="D2111" s="35" t="s">
        <v>107</v>
      </c>
      <c r="E2111" s="35">
        <v>2</v>
      </c>
      <c r="F2111" s="35" t="s">
        <v>2988</v>
      </c>
      <c r="G2111" s="35">
        <v>6.4</v>
      </c>
      <c r="H2111" s="35">
        <v>6.7</v>
      </c>
    </row>
    <row r="2112" spans="1:15" ht="15" hidden="1" customHeight="1">
      <c r="A2112" s="34" t="s">
        <v>58</v>
      </c>
      <c r="B2112" s="34" t="s">
        <v>6162</v>
      </c>
      <c r="C2112" s="34" t="s">
        <v>555</v>
      </c>
      <c r="D2112" s="35" t="s">
        <v>107</v>
      </c>
      <c r="E2112" s="35">
        <v>19.600000000000001</v>
      </c>
      <c r="F2112" s="35">
        <v>20</v>
      </c>
      <c r="G2112" s="35" t="s">
        <v>4691</v>
      </c>
      <c r="H2112" s="35" t="s">
        <v>2997</v>
      </c>
      <c r="I2112" s="35" t="s">
        <v>465</v>
      </c>
      <c r="J2112" s="35" t="s">
        <v>6163</v>
      </c>
      <c r="K2112" s="36" t="s">
        <v>465</v>
      </c>
      <c r="L2112" s="36" t="s">
        <v>6164</v>
      </c>
      <c r="M2112" s="34" t="s">
        <v>465</v>
      </c>
      <c r="N2112" s="34" t="s">
        <v>6165</v>
      </c>
      <c r="O2112" s="34" t="s">
        <v>6166</v>
      </c>
    </row>
    <row r="2113" spans="1:15" ht="15" hidden="1" customHeight="1">
      <c r="A2113" s="34" t="s">
        <v>58</v>
      </c>
      <c r="B2113" s="34" t="s">
        <v>6167</v>
      </c>
      <c r="C2113" s="34" t="s">
        <v>645</v>
      </c>
      <c r="D2113" s="35" t="s">
        <v>107</v>
      </c>
      <c r="E2113" s="35">
        <v>2.4</v>
      </c>
      <c r="F2113" s="35">
        <v>3.9</v>
      </c>
      <c r="G2113" s="35">
        <v>5</v>
      </c>
      <c r="H2113" s="35">
        <v>6.4</v>
      </c>
      <c r="I2113" s="35" t="s">
        <v>550</v>
      </c>
    </row>
    <row r="2114" spans="1:15" ht="15" hidden="1" customHeight="1">
      <c r="A2114" s="34" t="s">
        <v>58</v>
      </c>
      <c r="B2114" s="34" t="s">
        <v>6168</v>
      </c>
      <c r="C2114" s="34" t="s">
        <v>419</v>
      </c>
      <c r="D2114" s="35" t="s">
        <v>107</v>
      </c>
      <c r="E2114" s="35">
        <v>1.3</v>
      </c>
      <c r="F2114" s="35">
        <v>2.2000000000000002</v>
      </c>
      <c r="G2114" s="35">
        <v>2.5</v>
      </c>
      <c r="H2114" s="35">
        <v>2.7</v>
      </c>
    </row>
    <row r="2115" spans="1:15" ht="15" hidden="1" customHeight="1">
      <c r="A2115" s="34" t="s">
        <v>58</v>
      </c>
      <c r="B2115" s="34" t="s">
        <v>6169</v>
      </c>
      <c r="C2115" s="34" t="s">
        <v>419</v>
      </c>
      <c r="D2115" s="35" t="s">
        <v>107</v>
      </c>
      <c r="E2115" s="35">
        <v>1.8</v>
      </c>
      <c r="F2115" s="35">
        <v>3.1</v>
      </c>
      <c r="G2115" s="35">
        <v>3.5</v>
      </c>
      <c r="H2115" s="35">
        <v>3.7</v>
      </c>
      <c r="I2115" s="35" t="s">
        <v>424</v>
      </c>
    </row>
    <row r="2116" spans="1:15" ht="15" hidden="1" customHeight="1">
      <c r="A2116" s="34" t="s">
        <v>58</v>
      </c>
      <c r="B2116" s="34" t="s">
        <v>6170</v>
      </c>
      <c r="C2116" s="34" t="s">
        <v>421</v>
      </c>
      <c r="D2116" s="35" t="s">
        <v>107</v>
      </c>
      <c r="E2116" s="35">
        <v>1.6</v>
      </c>
      <c r="F2116" s="35">
        <v>2</v>
      </c>
      <c r="G2116" s="35">
        <v>2.4</v>
      </c>
      <c r="H2116" s="35">
        <v>2.5</v>
      </c>
    </row>
    <row r="2117" spans="1:15" ht="15" hidden="1" customHeight="1">
      <c r="A2117" s="34" t="s">
        <v>58</v>
      </c>
      <c r="B2117" s="34" t="s">
        <v>6171</v>
      </c>
      <c r="C2117" s="34" t="s">
        <v>421</v>
      </c>
      <c r="D2117" s="35" t="s">
        <v>107</v>
      </c>
      <c r="E2117" s="35">
        <v>2.4</v>
      </c>
      <c r="F2117" s="35">
        <v>3.5</v>
      </c>
      <c r="G2117" s="35">
        <v>4.3</v>
      </c>
      <c r="H2117" s="35">
        <v>4.5999999999999996</v>
      </c>
    </row>
    <row r="2118" spans="1:15" ht="15" hidden="1" customHeight="1">
      <c r="A2118" s="34" t="s">
        <v>58</v>
      </c>
      <c r="B2118" s="34" t="s">
        <v>6172</v>
      </c>
      <c r="C2118" s="34" t="s">
        <v>452</v>
      </c>
      <c r="D2118" s="35" t="s">
        <v>107</v>
      </c>
      <c r="E2118" s="35">
        <v>1.3</v>
      </c>
      <c r="F2118" s="35">
        <v>2</v>
      </c>
      <c r="G2118" s="35">
        <v>3.4</v>
      </c>
      <c r="H2118" s="35">
        <v>3.5</v>
      </c>
      <c r="M2118" s="34" t="s">
        <v>501</v>
      </c>
    </row>
    <row r="2119" spans="1:15" ht="15" hidden="1" customHeight="1">
      <c r="A2119" s="34" t="s">
        <v>58</v>
      </c>
      <c r="B2119" s="34" t="s">
        <v>6173</v>
      </c>
      <c r="C2119" s="34" t="s">
        <v>484</v>
      </c>
      <c r="D2119" s="35" t="s">
        <v>107</v>
      </c>
      <c r="E2119" s="35">
        <v>1.8</v>
      </c>
      <c r="F2119" s="35">
        <v>2.7</v>
      </c>
      <c r="G2119" s="35">
        <v>3.7</v>
      </c>
      <c r="H2119" s="35">
        <v>3.7</v>
      </c>
    </row>
    <row r="2120" spans="1:15" ht="15" hidden="1" customHeight="1">
      <c r="A2120" s="34" t="s">
        <v>58</v>
      </c>
      <c r="B2120" s="34" t="s">
        <v>6174</v>
      </c>
      <c r="C2120" s="34" t="s">
        <v>484</v>
      </c>
      <c r="D2120" s="35" t="s">
        <v>107</v>
      </c>
      <c r="E2120" s="35">
        <v>1.7</v>
      </c>
      <c r="F2120" s="35">
        <v>3</v>
      </c>
      <c r="G2120" s="35">
        <v>3.7</v>
      </c>
      <c r="H2120" s="35">
        <v>3.9</v>
      </c>
      <c r="I2120" s="35" t="s">
        <v>488</v>
      </c>
    </row>
    <row r="2121" spans="1:15" ht="15" hidden="1" customHeight="1">
      <c r="A2121" s="34" t="s">
        <v>58</v>
      </c>
      <c r="B2121" s="34" t="s">
        <v>6175</v>
      </c>
      <c r="C2121" s="34" t="s">
        <v>484</v>
      </c>
      <c r="D2121" s="35" t="s">
        <v>107</v>
      </c>
      <c r="E2121" s="35">
        <v>1.3</v>
      </c>
      <c r="F2121" s="35">
        <v>1.5</v>
      </c>
      <c r="G2121" s="35">
        <v>1.6</v>
      </c>
      <c r="H2121" s="35" t="s">
        <v>2997</v>
      </c>
      <c r="J2121" s="35" t="s">
        <v>6018</v>
      </c>
    </row>
    <row r="2122" spans="1:15" ht="15" hidden="1" customHeight="1">
      <c r="A2122" s="34" t="s">
        <v>58</v>
      </c>
      <c r="B2122" s="34" t="s">
        <v>6176</v>
      </c>
      <c r="C2122" s="34" t="s">
        <v>484</v>
      </c>
      <c r="D2122" s="35" t="s">
        <v>107</v>
      </c>
      <c r="E2122" s="35">
        <v>1.7</v>
      </c>
      <c r="F2122" s="35">
        <v>2.7</v>
      </c>
      <c r="G2122" s="35">
        <v>3.1</v>
      </c>
      <c r="H2122" s="35">
        <v>3.2</v>
      </c>
    </row>
    <row r="2123" spans="1:15" ht="15" hidden="1" customHeight="1">
      <c r="A2123" s="34" t="s">
        <v>58</v>
      </c>
      <c r="B2123" s="34" t="s">
        <v>6177</v>
      </c>
      <c r="C2123" s="34" t="s">
        <v>484</v>
      </c>
      <c r="D2123" s="35" t="s">
        <v>107</v>
      </c>
      <c r="E2123" s="35">
        <v>1.5</v>
      </c>
      <c r="F2123" s="35" t="s">
        <v>107</v>
      </c>
      <c r="G2123" s="35" t="s">
        <v>2997</v>
      </c>
      <c r="H2123" s="35" t="s">
        <v>2997</v>
      </c>
      <c r="L2123" s="36" t="s">
        <v>4701</v>
      </c>
      <c r="O2123" s="34" t="s">
        <v>6178</v>
      </c>
    </row>
    <row r="2124" spans="1:15" ht="15" hidden="1" customHeight="1">
      <c r="A2124" s="34" t="s">
        <v>58</v>
      </c>
      <c r="B2124" s="34" t="s">
        <v>6179</v>
      </c>
      <c r="C2124" s="34" t="s">
        <v>419</v>
      </c>
      <c r="D2124" s="35" t="s">
        <v>107</v>
      </c>
      <c r="E2124" s="35">
        <v>2.5</v>
      </c>
      <c r="F2124" s="35">
        <v>5</v>
      </c>
      <c r="G2124" s="35">
        <v>6.7</v>
      </c>
      <c r="H2124" s="35">
        <v>8.4</v>
      </c>
      <c r="N2124" s="34" t="s">
        <v>1885</v>
      </c>
    </row>
    <row r="2125" spans="1:15" ht="15" hidden="1" customHeight="1">
      <c r="A2125" s="34" t="s">
        <v>58</v>
      </c>
      <c r="B2125" s="34" t="s">
        <v>6180</v>
      </c>
      <c r="C2125" s="34" t="s">
        <v>470</v>
      </c>
      <c r="D2125" s="35" t="s">
        <v>107</v>
      </c>
      <c r="E2125" s="35">
        <v>1.4</v>
      </c>
      <c r="F2125" s="35">
        <v>2.1</v>
      </c>
      <c r="G2125" s="35">
        <v>2.7</v>
      </c>
      <c r="H2125" s="35">
        <v>3</v>
      </c>
      <c r="I2125" s="35" t="s">
        <v>465</v>
      </c>
      <c r="K2125" s="36" t="s">
        <v>465</v>
      </c>
      <c r="M2125" s="34" t="s">
        <v>465</v>
      </c>
    </row>
    <row r="2126" spans="1:15" ht="15" hidden="1" customHeight="1">
      <c r="A2126" s="34" t="s">
        <v>58</v>
      </c>
      <c r="B2126" s="34" t="s">
        <v>6181</v>
      </c>
      <c r="C2126" s="34" t="s">
        <v>409</v>
      </c>
      <c r="D2126" s="35" t="s">
        <v>107</v>
      </c>
      <c r="E2126" s="35">
        <v>1.4</v>
      </c>
      <c r="F2126" s="35">
        <v>2.2000000000000002</v>
      </c>
      <c r="G2126" s="35">
        <v>2.7</v>
      </c>
      <c r="H2126" s="35">
        <v>3.3</v>
      </c>
      <c r="M2126" s="34" t="s">
        <v>424</v>
      </c>
      <c r="N2126" s="34" t="s">
        <v>424</v>
      </c>
    </row>
    <row r="2127" spans="1:15" ht="15" hidden="1" customHeight="1">
      <c r="A2127" s="34" t="s">
        <v>58</v>
      </c>
      <c r="B2127" s="34" t="s">
        <v>6182</v>
      </c>
      <c r="C2127" s="34" t="s">
        <v>594</v>
      </c>
      <c r="D2127" s="35" t="s">
        <v>107</v>
      </c>
      <c r="E2127" s="35">
        <v>1.2</v>
      </c>
      <c r="F2127" s="35">
        <v>1.5</v>
      </c>
      <c r="G2127" s="35">
        <v>1.7</v>
      </c>
      <c r="H2127" s="35">
        <v>1.8</v>
      </c>
    </row>
    <row r="2128" spans="1:15" ht="15" hidden="1" customHeight="1">
      <c r="A2128" s="34" t="s">
        <v>58</v>
      </c>
      <c r="B2128" s="34" t="s">
        <v>6183</v>
      </c>
      <c r="C2128" s="34" t="s">
        <v>477</v>
      </c>
      <c r="D2128" s="35" t="s">
        <v>107</v>
      </c>
      <c r="E2128" s="35">
        <v>1.3</v>
      </c>
      <c r="F2128" s="35">
        <v>1.5</v>
      </c>
      <c r="G2128" s="35">
        <v>1.5</v>
      </c>
      <c r="H2128" s="35">
        <v>1.5</v>
      </c>
      <c r="I2128" s="35" t="s">
        <v>424</v>
      </c>
      <c r="K2128" s="36" t="s">
        <v>424</v>
      </c>
      <c r="M2128" s="34" t="s">
        <v>424</v>
      </c>
    </row>
    <row r="2129" spans="1:14" ht="15" hidden="1" customHeight="1">
      <c r="A2129" s="34" t="s">
        <v>58</v>
      </c>
      <c r="B2129" s="34" t="s">
        <v>6184</v>
      </c>
      <c r="C2129" s="34" t="s">
        <v>384</v>
      </c>
      <c r="D2129" s="35" t="s">
        <v>107</v>
      </c>
      <c r="E2129" s="35">
        <v>1.6</v>
      </c>
      <c r="F2129" s="35">
        <v>2</v>
      </c>
      <c r="G2129" s="35">
        <v>2.2000000000000002</v>
      </c>
      <c r="H2129" s="35">
        <v>2.5</v>
      </c>
      <c r="N2129" s="51" t="s">
        <v>558</v>
      </c>
    </row>
    <row r="2130" spans="1:14" ht="15" hidden="1" customHeight="1">
      <c r="A2130" s="34" t="s">
        <v>58</v>
      </c>
      <c r="B2130" s="34" t="s">
        <v>6185</v>
      </c>
      <c r="C2130" s="34" t="s">
        <v>1860</v>
      </c>
      <c r="D2130" s="35" t="s">
        <v>107</v>
      </c>
      <c r="E2130" s="35">
        <v>1.4</v>
      </c>
      <c r="F2130" s="35">
        <v>1.5</v>
      </c>
      <c r="G2130" s="35" t="s">
        <v>2988</v>
      </c>
      <c r="H2130" s="35" t="s">
        <v>2989</v>
      </c>
    </row>
    <row r="2131" spans="1:14" ht="15" hidden="1" customHeight="1">
      <c r="A2131" s="34" t="s">
        <v>58</v>
      </c>
      <c r="B2131" s="34" t="s">
        <v>6186</v>
      </c>
      <c r="C2131" s="34" t="s">
        <v>594</v>
      </c>
      <c r="D2131" s="35" t="s">
        <v>107</v>
      </c>
      <c r="E2131" s="35">
        <v>1</v>
      </c>
      <c r="F2131" s="35" t="s">
        <v>2988</v>
      </c>
      <c r="G2131" s="35">
        <v>1.4</v>
      </c>
      <c r="H2131" s="35">
        <v>1.5</v>
      </c>
    </row>
    <row r="2132" spans="1:14" ht="15" hidden="1" customHeight="1">
      <c r="A2132" s="34" t="s">
        <v>58</v>
      </c>
      <c r="B2132" s="34" t="s">
        <v>6187</v>
      </c>
      <c r="C2132" s="34" t="s">
        <v>477</v>
      </c>
      <c r="D2132" s="35" t="s">
        <v>107</v>
      </c>
      <c r="E2132" s="35">
        <v>2</v>
      </c>
      <c r="F2132" s="35" t="s">
        <v>2988</v>
      </c>
      <c r="G2132" s="35">
        <v>2.9</v>
      </c>
      <c r="H2132" s="35">
        <v>3.2</v>
      </c>
      <c r="K2132" s="36" t="s">
        <v>465</v>
      </c>
      <c r="L2132" s="36" t="s">
        <v>3796</v>
      </c>
      <c r="N2132" s="34" t="s">
        <v>6165</v>
      </c>
    </row>
    <row r="2133" spans="1:14" ht="15" hidden="1" customHeight="1">
      <c r="A2133" s="34" t="s">
        <v>58</v>
      </c>
      <c r="B2133" s="34" t="s">
        <v>6188</v>
      </c>
      <c r="C2133" s="34" t="s">
        <v>594</v>
      </c>
      <c r="D2133" s="35" t="s">
        <v>107</v>
      </c>
      <c r="E2133" s="35" t="s">
        <v>107</v>
      </c>
      <c r="F2133" s="35">
        <v>1.1000000000000001</v>
      </c>
      <c r="G2133" s="35">
        <v>1.3</v>
      </c>
      <c r="H2133" s="35">
        <v>1.8</v>
      </c>
      <c r="M2133" s="34" t="s">
        <v>550</v>
      </c>
    </row>
    <row r="2134" spans="1:14" ht="15" hidden="1" customHeight="1">
      <c r="A2134" s="34" t="s">
        <v>58</v>
      </c>
      <c r="B2134" s="34" t="s">
        <v>6189</v>
      </c>
      <c r="C2134" s="34" t="s">
        <v>477</v>
      </c>
      <c r="D2134" s="35" t="s">
        <v>107</v>
      </c>
      <c r="E2134" s="35" t="s">
        <v>107</v>
      </c>
      <c r="F2134" s="35">
        <v>1.5</v>
      </c>
      <c r="G2134" s="35">
        <v>1</v>
      </c>
      <c r="H2134" s="35">
        <v>1.4</v>
      </c>
      <c r="I2134" s="35" t="s">
        <v>424</v>
      </c>
      <c r="J2134" s="35" t="s">
        <v>3081</v>
      </c>
      <c r="L2134" s="34" t="s">
        <v>6190</v>
      </c>
      <c r="M2134" s="34" t="s">
        <v>3145</v>
      </c>
    </row>
    <row r="2135" spans="1:14" ht="15" hidden="1" customHeight="1">
      <c r="A2135" s="34" t="s">
        <v>58</v>
      </c>
      <c r="B2135" s="34" t="s">
        <v>6191</v>
      </c>
      <c r="C2135" s="34" t="s">
        <v>477</v>
      </c>
      <c r="D2135" s="35" t="s">
        <v>107</v>
      </c>
      <c r="E2135" s="35" t="s">
        <v>107</v>
      </c>
      <c r="F2135" s="35">
        <v>1.4</v>
      </c>
      <c r="G2135" s="35">
        <v>1.7</v>
      </c>
      <c r="H2135" s="35">
        <v>2.2000000000000002</v>
      </c>
      <c r="L2135" s="34" t="s">
        <v>3081</v>
      </c>
      <c r="M2135" s="34" t="s">
        <v>424</v>
      </c>
    </row>
    <row r="2136" spans="1:14" ht="15" hidden="1" customHeight="1">
      <c r="A2136" s="34" t="s">
        <v>58</v>
      </c>
      <c r="B2136" s="34" t="s">
        <v>6192</v>
      </c>
      <c r="C2136" s="34" t="s">
        <v>477</v>
      </c>
      <c r="D2136" s="35" t="s">
        <v>107</v>
      </c>
      <c r="E2136" s="35" t="s">
        <v>107</v>
      </c>
      <c r="F2136" s="35">
        <v>1.1000000000000001</v>
      </c>
      <c r="G2136" s="35">
        <v>1.5</v>
      </c>
      <c r="H2136" s="35">
        <v>1.8</v>
      </c>
    </row>
    <row r="2137" spans="1:14" ht="15" hidden="1" customHeight="1">
      <c r="A2137" s="34" t="s">
        <v>58</v>
      </c>
      <c r="B2137" s="34" t="s">
        <v>6193</v>
      </c>
      <c r="C2137" s="34" t="s">
        <v>740</v>
      </c>
      <c r="D2137" s="35" t="s">
        <v>107</v>
      </c>
      <c r="E2137" s="35" t="s">
        <v>107</v>
      </c>
      <c r="F2137" s="35">
        <v>1.2</v>
      </c>
      <c r="G2137" s="35">
        <v>1.2</v>
      </c>
      <c r="H2137" s="35">
        <v>1.4</v>
      </c>
      <c r="L2137" s="34" t="s">
        <v>4002</v>
      </c>
    </row>
    <row r="2138" spans="1:14" ht="15" hidden="1" customHeight="1">
      <c r="A2138" s="34" t="s">
        <v>58</v>
      </c>
      <c r="B2138" s="34" t="s">
        <v>6194</v>
      </c>
      <c r="C2138" s="34" t="s">
        <v>477</v>
      </c>
      <c r="D2138" s="35" t="s">
        <v>107</v>
      </c>
      <c r="E2138" s="35" t="s">
        <v>107</v>
      </c>
      <c r="F2138" s="35">
        <v>1.2</v>
      </c>
      <c r="G2138" s="35">
        <v>1.3</v>
      </c>
      <c r="H2138" s="35">
        <v>1.3</v>
      </c>
    </row>
    <row r="2139" spans="1:14" ht="15" hidden="1" customHeight="1">
      <c r="A2139" s="34" t="s">
        <v>58</v>
      </c>
      <c r="B2139" s="34" t="s">
        <v>6195</v>
      </c>
      <c r="C2139" s="34" t="s">
        <v>538</v>
      </c>
      <c r="D2139" s="35" t="s">
        <v>107</v>
      </c>
      <c r="E2139" s="35" t="s">
        <v>107</v>
      </c>
      <c r="F2139" s="35">
        <v>1</v>
      </c>
      <c r="G2139" s="35">
        <v>1</v>
      </c>
      <c r="H2139" s="35">
        <v>1.3</v>
      </c>
    </row>
    <row r="2140" spans="1:14" ht="15" hidden="1" customHeight="1">
      <c r="A2140" s="34" t="s">
        <v>58</v>
      </c>
      <c r="B2140" s="34" t="s">
        <v>6196</v>
      </c>
      <c r="C2140" s="34" t="s">
        <v>711</v>
      </c>
      <c r="D2140" s="35" t="s">
        <v>107</v>
      </c>
      <c r="E2140" s="35" t="s">
        <v>107</v>
      </c>
      <c r="F2140" s="35">
        <v>1.4</v>
      </c>
      <c r="G2140" s="35">
        <v>1.5</v>
      </c>
      <c r="H2140" s="35">
        <v>1.4</v>
      </c>
    </row>
    <row r="2141" spans="1:14" ht="15" hidden="1" customHeight="1">
      <c r="A2141" s="34" t="s">
        <v>58</v>
      </c>
      <c r="B2141" s="34" t="s">
        <v>6197</v>
      </c>
      <c r="C2141" s="34" t="s">
        <v>477</v>
      </c>
      <c r="D2141" s="35" t="s">
        <v>107</v>
      </c>
      <c r="E2141" s="35" t="s">
        <v>107</v>
      </c>
      <c r="F2141" s="35">
        <v>1.1000000000000001</v>
      </c>
      <c r="G2141" s="35">
        <v>1</v>
      </c>
      <c r="H2141" s="35">
        <v>1.5</v>
      </c>
    </row>
    <row r="2142" spans="1:14" ht="15" hidden="1" customHeight="1">
      <c r="A2142" s="34" t="s">
        <v>58</v>
      </c>
      <c r="B2142" s="34" t="s">
        <v>6198</v>
      </c>
      <c r="C2142" s="34" t="s">
        <v>477</v>
      </c>
      <c r="D2142" s="35" t="s">
        <v>107</v>
      </c>
      <c r="E2142" s="35" t="s">
        <v>107</v>
      </c>
      <c r="F2142" s="35">
        <v>1</v>
      </c>
      <c r="G2142" s="35">
        <v>1.2</v>
      </c>
      <c r="H2142" s="35">
        <v>1.4</v>
      </c>
    </row>
    <row r="2143" spans="1:14" ht="15" hidden="1" customHeight="1">
      <c r="A2143" s="34" t="s">
        <v>58</v>
      </c>
      <c r="B2143" s="34" t="s">
        <v>6199</v>
      </c>
      <c r="C2143" s="34" t="s">
        <v>457</v>
      </c>
      <c r="D2143" s="35" t="s">
        <v>107</v>
      </c>
      <c r="E2143" s="35" t="s">
        <v>107</v>
      </c>
      <c r="F2143" s="35">
        <v>1.4</v>
      </c>
      <c r="G2143" s="35">
        <v>1.7</v>
      </c>
      <c r="H2143" s="35">
        <v>2.2000000000000002</v>
      </c>
    </row>
    <row r="2144" spans="1:14" ht="15" hidden="1" customHeight="1">
      <c r="A2144" s="34" t="s">
        <v>58</v>
      </c>
      <c r="B2144" s="34" t="s">
        <v>6200</v>
      </c>
      <c r="C2144" s="34" t="s">
        <v>435</v>
      </c>
      <c r="D2144" s="35" t="s">
        <v>107</v>
      </c>
      <c r="E2144" s="35" t="s">
        <v>107</v>
      </c>
      <c r="F2144" s="35">
        <v>1.3</v>
      </c>
      <c r="G2144" s="35">
        <v>1.3</v>
      </c>
      <c r="H2144" s="35">
        <v>1.3</v>
      </c>
      <c r="L2144" s="34" t="s">
        <v>3034</v>
      </c>
    </row>
    <row r="2145" spans="1:15" ht="15" hidden="1" customHeight="1">
      <c r="A2145" s="34" t="s">
        <v>58</v>
      </c>
      <c r="B2145" s="34" t="s">
        <v>6201</v>
      </c>
      <c r="C2145" s="34" t="s">
        <v>468</v>
      </c>
      <c r="D2145" s="35" t="s">
        <v>107</v>
      </c>
      <c r="E2145" s="35" t="s">
        <v>107</v>
      </c>
      <c r="F2145" s="35">
        <v>1.2</v>
      </c>
      <c r="G2145" s="35">
        <v>1.3</v>
      </c>
      <c r="H2145" s="35">
        <v>1.4</v>
      </c>
    </row>
    <row r="2146" spans="1:15" ht="15" hidden="1" customHeight="1">
      <c r="A2146" s="34" t="s">
        <v>58</v>
      </c>
      <c r="B2146" s="34" t="s">
        <v>6202</v>
      </c>
      <c r="C2146" s="34" t="s">
        <v>419</v>
      </c>
      <c r="D2146" s="35" t="s">
        <v>107</v>
      </c>
      <c r="E2146" s="35" t="s">
        <v>107</v>
      </c>
      <c r="F2146" s="35">
        <v>1.7</v>
      </c>
      <c r="G2146" s="35">
        <v>1.8</v>
      </c>
      <c r="H2146" s="35" t="s">
        <v>2997</v>
      </c>
      <c r="J2146" s="35" t="s">
        <v>6203</v>
      </c>
    </row>
    <row r="2147" spans="1:15" ht="15" hidden="1" customHeight="1">
      <c r="A2147" s="34" t="s">
        <v>58</v>
      </c>
      <c r="B2147" s="34" t="s">
        <v>6204</v>
      </c>
      <c r="C2147" s="34" t="s">
        <v>742</v>
      </c>
      <c r="D2147" s="35" t="s">
        <v>107</v>
      </c>
      <c r="E2147" s="35" t="s">
        <v>107</v>
      </c>
      <c r="F2147" s="35">
        <v>1.8</v>
      </c>
      <c r="G2147" s="35">
        <v>1.8</v>
      </c>
      <c r="H2147" s="35">
        <v>1.9</v>
      </c>
      <c r="I2147" s="35" t="s">
        <v>550</v>
      </c>
      <c r="L2147" s="34" t="s">
        <v>3081</v>
      </c>
    </row>
    <row r="2148" spans="1:15" ht="15" hidden="1" customHeight="1">
      <c r="A2148" s="34" t="s">
        <v>58</v>
      </c>
      <c r="B2148" s="34" t="s">
        <v>6205</v>
      </c>
      <c r="C2148" s="34" t="s">
        <v>468</v>
      </c>
      <c r="D2148" s="35" t="s">
        <v>107</v>
      </c>
      <c r="E2148" s="35" t="s">
        <v>107</v>
      </c>
      <c r="F2148" s="35">
        <v>1.1000000000000001</v>
      </c>
      <c r="G2148" s="35">
        <v>1.6</v>
      </c>
      <c r="H2148" s="35">
        <v>1.9</v>
      </c>
      <c r="I2148" s="35" t="s">
        <v>550</v>
      </c>
    </row>
    <row r="2149" spans="1:15" ht="15" hidden="1" customHeight="1">
      <c r="A2149" s="34" t="s">
        <v>58</v>
      </c>
      <c r="B2149" s="34" t="s">
        <v>6206</v>
      </c>
      <c r="C2149" s="34" t="s">
        <v>435</v>
      </c>
      <c r="D2149" s="35" t="s">
        <v>107</v>
      </c>
      <c r="E2149" s="35" t="s">
        <v>107</v>
      </c>
      <c r="F2149" s="35">
        <v>1.7</v>
      </c>
      <c r="G2149" s="35">
        <v>1.8</v>
      </c>
      <c r="H2149" s="35">
        <v>2.1</v>
      </c>
    </row>
    <row r="2150" spans="1:15" ht="15" hidden="1" customHeight="1">
      <c r="A2150" s="34" t="s">
        <v>58</v>
      </c>
      <c r="B2150" s="34" t="s">
        <v>6207</v>
      </c>
      <c r="C2150" s="34" t="s">
        <v>454</v>
      </c>
      <c r="D2150" s="35" t="s">
        <v>107</v>
      </c>
      <c r="E2150" s="35" t="s">
        <v>107</v>
      </c>
      <c r="F2150" s="35">
        <v>1.2</v>
      </c>
      <c r="G2150" s="35">
        <v>1.2</v>
      </c>
      <c r="H2150" s="35">
        <v>1.2</v>
      </c>
    </row>
    <row r="2151" spans="1:15" ht="15" hidden="1" customHeight="1">
      <c r="A2151" s="34" t="s">
        <v>58</v>
      </c>
      <c r="B2151" s="34" t="s">
        <v>6208</v>
      </c>
      <c r="C2151" s="34" t="s">
        <v>504</v>
      </c>
      <c r="D2151" s="35" t="s">
        <v>107</v>
      </c>
      <c r="E2151" s="35" t="s">
        <v>107</v>
      </c>
      <c r="F2151" s="35">
        <v>1</v>
      </c>
      <c r="G2151" s="35">
        <v>1.1000000000000001</v>
      </c>
      <c r="H2151" s="35" t="s">
        <v>2989</v>
      </c>
    </row>
    <row r="2152" spans="1:15" ht="15" hidden="1" customHeight="1">
      <c r="A2152" s="34" t="s">
        <v>58</v>
      </c>
      <c r="B2152" s="34" t="s">
        <v>6209</v>
      </c>
      <c r="C2152" s="34" t="s">
        <v>452</v>
      </c>
      <c r="D2152" s="35" t="s">
        <v>107</v>
      </c>
      <c r="E2152" s="35" t="s">
        <v>107</v>
      </c>
      <c r="F2152" s="35">
        <v>1.5</v>
      </c>
      <c r="G2152" s="35">
        <v>1.6</v>
      </c>
      <c r="H2152" s="35">
        <v>1.8</v>
      </c>
    </row>
    <row r="2153" spans="1:15" ht="15" hidden="1" customHeight="1">
      <c r="A2153" s="34" t="s">
        <v>58</v>
      </c>
      <c r="B2153" s="34" t="s">
        <v>6210</v>
      </c>
      <c r="C2153" s="34" t="s">
        <v>435</v>
      </c>
      <c r="D2153" s="35" t="s">
        <v>107</v>
      </c>
      <c r="E2153" s="35" t="s">
        <v>107</v>
      </c>
      <c r="F2153" s="35">
        <v>1.7</v>
      </c>
      <c r="G2153" s="35">
        <v>1.7</v>
      </c>
      <c r="H2153" s="35">
        <v>1.9</v>
      </c>
      <c r="M2153" s="34" t="s">
        <v>465</v>
      </c>
    </row>
    <row r="2154" spans="1:15" ht="15" hidden="1" customHeight="1">
      <c r="A2154" s="34" t="s">
        <v>58</v>
      </c>
      <c r="B2154" s="34" t="s">
        <v>6211</v>
      </c>
      <c r="C2154" s="34" t="s">
        <v>468</v>
      </c>
      <c r="D2154" s="35" t="s">
        <v>107</v>
      </c>
      <c r="E2154" s="35" t="s">
        <v>107</v>
      </c>
      <c r="F2154" s="35">
        <v>1.5</v>
      </c>
      <c r="G2154" s="35">
        <v>1.4</v>
      </c>
      <c r="H2154" s="35">
        <v>1.2</v>
      </c>
      <c r="L2154" s="34" t="s">
        <v>6212</v>
      </c>
    </row>
    <row r="2155" spans="1:15" ht="15" hidden="1" customHeight="1">
      <c r="A2155" s="34" t="s">
        <v>58</v>
      </c>
      <c r="B2155" s="34" t="s">
        <v>6213</v>
      </c>
      <c r="C2155" s="34" t="s">
        <v>389</v>
      </c>
      <c r="D2155" s="35" t="s">
        <v>107</v>
      </c>
      <c r="E2155" s="35" t="s">
        <v>107</v>
      </c>
      <c r="F2155" s="35">
        <v>1.5</v>
      </c>
      <c r="G2155" s="35">
        <v>2.2999999999999998</v>
      </c>
      <c r="H2155" s="35">
        <v>2.5</v>
      </c>
      <c r="J2155" s="35" t="s">
        <v>3081</v>
      </c>
      <c r="L2155" s="34" t="s">
        <v>3081</v>
      </c>
    </row>
    <row r="2156" spans="1:15" ht="15" hidden="1" customHeight="1">
      <c r="A2156" s="34" t="s">
        <v>58</v>
      </c>
      <c r="B2156" s="34" t="s">
        <v>6214</v>
      </c>
      <c r="C2156" s="34" t="s">
        <v>389</v>
      </c>
      <c r="D2156" s="35" t="s">
        <v>107</v>
      </c>
      <c r="E2156" s="35" t="s">
        <v>107</v>
      </c>
      <c r="F2156" s="35">
        <v>1.7</v>
      </c>
      <c r="G2156" s="35">
        <v>2</v>
      </c>
      <c r="H2156" s="35">
        <v>2.2999999999999998</v>
      </c>
    </row>
    <row r="2157" spans="1:15" ht="15" hidden="1" customHeight="1">
      <c r="A2157" s="46" t="s">
        <v>58</v>
      </c>
      <c r="B2157" s="46" t="s">
        <v>6215</v>
      </c>
      <c r="C2157" s="46" t="s">
        <v>389</v>
      </c>
      <c r="D2157" s="50" t="s">
        <v>107</v>
      </c>
      <c r="E2157" s="50" t="s">
        <v>107</v>
      </c>
      <c r="F2157" s="50">
        <v>1.2</v>
      </c>
      <c r="G2157" s="50">
        <v>1.2</v>
      </c>
      <c r="H2157" s="50">
        <v>1.3</v>
      </c>
      <c r="I2157" s="50"/>
      <c r="J2157" s="50"/>
      <c r="K2157" s="60"/>
      <c r="L2157" s="46"/>
      <c r="M2157" s="46"/>
      <c r="N2157" s="46"/>
      <c r="O2157" s="46" t="s">
        <v>6216</v>
      </c>
    </row>
    <row r="2158" spans="1:15" ht="15" hidden="1" customHeight="1">
      <c r="A2158" s="34" t="s">
        <v>58</v>
      </c>
      <c r="B2158" s="34" t="s">
        <v>6217</v>
      </c>
      <c r="C2158" s="34" t="s">
        <v>457</v>
      </c>
      <c r="D2158" s="35" t="s">
        <v>107</v>
      </c>
      <c r="E2158" s="35" t="s">
        <v>107</v>
      </c>
      <c r="F2158" s="35">
        <v>1.3</v>
      </c>
      <c r="G2158" s="35">
        <v>1.6</v>
      </c>
      <c r="H2158" s="35">
        <v>1.9</v>
      </c>
      <c r="I2158" s="35" t="s">
        <v>550</v>
      </c>
    </row>
    <row r="2159" spans="1:15" ht="15" hidden="1" customHeight="1">
      <c r="A2159" s="34" t="s">
        <v>58</v>
      </c>
      <c r="B2159" s="34" t="s">
        <v>6218</v>
      </c>
      <c r="C2159" s="34" t="s">
        <v>477</v>
      </c>
      <c r="D2159" s="35" t="s">
        <v>107</v>
      </c>
      <c r="E2159" s="35" t="s">
        <v>107</v>
      </c>
      <c r="F2159" s="35">
        <v>1.1000000000000001</v>
      </c>
      <c r="G2159" s="35">
        <v>1.2</v>
      </c>
      <c r="H2159" s="35">
        <v>1.3</v>
      </c>
    </row>
    <row r="2160" spans="1:15" ht="15" hidden="1" customHeight="1">
      <c r="A2160" s="34" t="s">
        <v>58</v>
      </c>
      <c r="B2160" s="34" t="s">
        <v>6219</v>
      </c>
      <c r="C2160" s="34" t="s">
        <v>389</v>
      </c>
      <c r="D2160" s="35" t="s">
        <v>107</v>
      </c>
      <c r="E2160" s="35" t="s">
        <v>107</v>
      </c>
      <c r="F2160" s="35">
        <v>1.3</v>
      </c>
      <c r="G2160" s="35">
        <v>1.4</v>
      </c>
      <c r="H2160" s="35">
        <v>1.5</v>
      </c>
    </row>
    <row r="2161" spans="1:15" ht="15" hidden="1" customHeight="1">
      <c r="A2161" s="34" t="s">
        <v>58</v>
      </c>
      <c r="B2161" s="34" t="s">
        <v>6220</v>
      </c>
      <c r="C2161" s="34" t="s">
        <v>419</v>
      </c>
      <c r="D2161" s="35" t="s">
        <v>107</v>
      </c>
      <c r="E2161" s="35" t="s">
        <v>107</v>
      </c>
      <c r="F2161" s="35">
        <v>4</v>
      </c>
      <c r="G2161" s="35">
        <v>4.4000000000000004</v>
      </c>
      <c r="H2161" s="35" t="s">
        <v>2997</v>
      </c>
      <c r="J2161" s="35" t="s">
        <v>6221</v>
      </c>
      <c r="M2161" s="34" t="s">
        <v>6159</v>
      </c>
    </row>
    <row r="2162" spans="1:15" ht="15" hidden="1" customHeight="1">
      <c r="A2162" s="34" t="s">
        <v>58</v>
      </c>
      <c r="B2162" s="34" t="s">
        <v>6222</v>
      </c>
      <c r="C2162" s="34" t="s">
        <v>546</v>
      </c>
      <c r="D2162" s="35" t="s">
        <v>107</v>
      </c>
      <c r="E2162" s="35" t="s">
        <v>107</v>
      </c>
      <c r="F2162" s="35">
        <v>1.3</v>
      </c>
      <c r="G2162" s="35">
        <v>1.6</v>
      </c>
      <c r="H2162" s="35">
        <v>1.7</v>
      </c>
    </row>
    <row r="2163" spans="1:15" ht="15" hidden="1" customHeight="1">
      <c r="A2163" s="34" t="s">
        <v>58</v>
      </c>
      <c r="B2163" s="34" t="s">
        <v>6223</v>
      </c>
      <c r="C2163" s="34" t="s">
        <v>546</v>
      </c>
      <c r="D2163" s="35" t="s">
        <v>107</v>
      </c>
      <c r="E2163" s="35" t="s">
        <v>107</v>
      </c>
      <c r="F2163" s="35">
        <v>1.2</v>
      </c>
      <c r="G2163" s="35">
        <v>1.3</v>
      </c>
      <c r="H2163" s="35">
        <v>1.4</v>
      </c>
    </row>
    <row r="2164" spans="1:15" ht="15" hidden="1" customHeight="1">
      <c r="A2164" s="34" t="s">
        <v>58</v>
      </c>
      <c r="B2164" s="34" t="s">
        <v>6224</v>
      </c>
      <c r="C2164" s="34" t="s">
        <v>468</v>
      </c>
      <c r="D2164" s="35" t="s">
        <v>107</v>
      </c>
      <c r="E2164" s="35" t="s">
        <v>107</v>
      </c>
      <c r="F2164" s="35">
        <v>1.2</v>
      </c>
      <c r="G2164" s="35">
        <v>1.9</v>
      </c>
      <c r="H2164" s="35">
        <v>2.9</v>
      </c>
      <c r="I2164" s="35" t="s">
        <v>550</v>
      </c>
    </row>
    <row r="2165" spans="1:15" ht="15" hidden="1" customHeight="1">
      <c r="A2165" s="34" t="s">
        <v>58</v>
      </c>
      <c r="B2165" s="34" t="s">
        <v>6225</v>
      </c>
      <c r="C2165" s="34" t="s">
        <v>484</v>
      </c>
      <c r="D2165" s="35" t="s">
        <v>107</v>
      </c>
      <c r="E2165" s="35" t="s">
        <v>107</v>
      </c>
      <c r="F2165" s="35">
        <v>1.7</v>
      </c>
      <c r="G2165" s="35">
        <v>2.2999999999999998</v>
      </c>
      <c r="H2165" s="35">
        <v>2.5</v>
      </c>
    </row>
    <row r="2166" spans="1:15" ht="15" hidden="1" customHeight="1">
      <c r="A2166" s="34" t="s">
        <v>58</v>
      </c>
      <c r="B2166" s="34" t="s">
        <v>6226</v>
      </c>
      <c r="C2166" s="34" t="s">
        <v>546</v>
      </c>
      <c r="D2166" s="35" t="s">
        <v>107</v>
      </c>
      <c r="E2166" s="35" t="s">
        <v>107</v>
      </c>
      <c r="F2166" s="35">
        <v>1.8</v>
      </c>
      <c r="G2166" s="35">
        <v>2.2000000000000002</v>
      </c>
      <c r="H2166" s="35">
        <v>2.2999999999999998</v>
      </c>
      <c r="O2166" s="34" t="s">
        <v>3371</v>
      </c>
    </row>
    <row r="2167" spans="1:15" ht="15" hidden="1" customHeight="1">
      <c r="A2167" s="34" t="s">
        <v>58</v>
      </c>
      <c r="B2167" s="34" t="s">
        <v>6227</v>
      </c>
      <c r="C2167" s="34" t="s">
        <v>546</v>
      </c>
      <c r="D2167" s="35" t="s">
        <v>107</v>
      </c>
      <c r="E2167" s="35" t="s">
        <v>107</v>
      </c>
      <c r="F2167" s="35" t="s">
        <v>107</v>
      </c>
      <c r="G2167" s="35" t="s">
        <v>107</v>
      </c>
      <c r="H2167" s="35">
        <v>1.2</v>
      </c>
    </row>
    <row r="2168" spans="1:15" ht="15" hidden="1" customHeight="1">
      <c r="A2168" s="34" t="s">
        <v>58</v>
      </c>
      <c r="B2168" s="34" t="s">
        <v>6228</v>
      </c>
      <c r="C2168" s="34" t="s">
        <v>740</v>
      </c>
      <c r="D2168" s="35" t="s">
        <v>107</v>
      </c>
      <c r="E2168" s="35" t="s">
        <v>107</v>
      </c>
      <c r="F2168" s="35">
        <v>2.5</v>
      </c>
      <c r="G2168" s="35">
        <v>3.1</v>
      </c>
      <c r="H2168" s="35">
        <v>3.5</v>
      </c>
    </row>
    <row r="2169" spans="1:15" ht="15" hidden="1" customHeight="1">
      <c r="A2169" s="34" t="s">
        <v>58</v>
      </c>
      <c r="B2169" s="34" t="s">
        <v>6229</v>
      </c>
      <c r="C2169" s="34" t="s">
        <v>740</v>
      </c>
      <c r="D2169" s="35" t="s">
        <v>107</v>
      </c>
      <c r="E2169" s="35" t="s">
        <v>107</v>
      </c>
      <c r="F2169" s="35">
        <v>2.7</v>
      </c>
      <c r="G2169" s="35">
        <v>3.5</v>
      </c>
      <c r="H2169" s="35">
        <v>5.3</v>
      </c>
      <c r="I2169" s="35" t="s">
        <v>947</v>
      </c>
    </row>
    <row r="2170" spans="1:15" ht="15" hidden="1" customHeight="1">
      <c r="A2170" s="34" t="s">
        <v>58</v>
      </c>
      <c r="B2170" s="34" t="s">
        <v>6230</v>
      </c>
      <c r="C2170" s="34" t="s">
        <v>389</v>
      </c>
      <c r="D2170" s="35" t="s">
        <v>107</v>
      </c>
      <c r="E2170" s="35" t="s">
        <v>107</v>
      </c>
      <c r="F2170" s="35">
        <v>2</v>
      </c>
      <c r="G2170" s="35">
        <v>2.2999999999999998</v>
      </c>
      <c r="H2170" s="35">
        <v>2.4</v>
      </c>
    </row>
    <row r="2171" spans="1:15" ht="15" hidden="1" customHeight="1">
      <c r="A2171" s="37" t="s">
        <v>58</v>
      </c>
      <c r="B2171" s="37" t="s">
        <v>6231</v>
      </c>
      <c r="C2171" s="37" t="s">
        <v>740</v>
      </c>
      <c r="D2171" s="40" t="s">
        <v>107</v>
      </c>
      <c r="E2171" s="40" t="s">
        <v>107</v>
      </c>
      <c r="F2171" s="40" t="s">
        <v>107</v>
      </c>
      <c r="G2171" s="40">
        <v>1.4</v>
      </c>
      <c r="H2171" s="40">
        <v>1.5</v>
      </c>
      <c r="I2171" s="40"/>
      <c r="J2171" s="40" t="s">
        <v>3081</v>
      </c>
      <c r="K2171" s="54"/>
      <c r="L2171" s="37" t="s">
        <v>6232</v>
      </c>
      <c r="M2171" s="37"/>
      <c r="N2171" s="37"/>
      <c r="O2171" s="37"/>
    </row>
    <row r="2172" spans="1:15" ht="15" hidden="1" customHeight="1">
      <c r="A2172" s="37" t="s">
        <v>58</v>
      </c>
      <c r="B2172" s="37" t="s">
        <v>6231</v>
      </c>
      <c r="C2172" s="37" t="s">
        <v>484</v>
      </c>
      <c r="D2172" s="40" t="s">
        <v>107</v>
      </c>
      <c r="E2172" s="40" t="s">
        <v>107</v>
      </c>
      <c r="F2172" s="40" t="s">
        <v>107</v>
      </c>
      <c r="G2172" s="40">
        <v>2.1</v>
      </c>
      <c r="H2172" s="40">
        <v>2.2000000000000002</v>
      </c>
      <c r="I2172" s="40"/>
      <c r="J2172" s="40"/>
      <c r="K2172" s="54"/>
      <c r="L2172" s="54" t="s">
        <v>6233</v>
      </c>
      <c r="M2172" s="37"/>
      <c r="N2172" s="37"/>
      <c r="O2172" s="37"/>
    </row>
    <row r="2173" spans="1:15" ht="15" hidden="1" customHeight="1">
      <c r="A2173" s="34" t="s">
        <v>58</v>
      </c>
      <c r="B2173" s="34" t="s">
        <v>6234</v>
      </c>
      <c r="C2173" s="34" t="s">
        <v>435</v>
      </c>
      <c r="D2173" s="35" t="s">
        <v>107</v>
      </c>
      <c r="E2173" s="35" t="s">
        <v>107</v>
      </c>
      <c r="F2173" s="35" t="s">
        <v>107</v>
      </c>
      <c r="G2173" s="35">
        <v>1</v>
      </c>
      <c r="H2173" s="35">
        <v>1.2</v>
      </c>
    </row>
    <row r="2174" spans="1:15" ht="15" hidden="1" customHeight="1">
      <c r="A2174" s="34" t="s">
        <v>58</v>
      </c>
      <c r="B2174" s="34" t="s">
        <v>6235</v>
      </c>
      <c r="C2174" s="34" t="s">
        <v>384</v>
      </c>
      <c r="D2174" s="35" t="s">
        <v>107</v>
      </c>
      <c r="E2174" s="35" t="s">
        <v>107</v>
      </c>
      <c r="F2174" s="35" t="s">
        <v>107</v>
      </c>
      <c r="G2174" s="35">
        <v>1.1000000000000001</v>
      </c>
      <c r="H2174" s="35">
        <v>1.2</v>
      </c>
    </row>
    <row r="2175" spans="1:15" ht="15" hidden="1" customHeight="1">
      <c r="A2175" s="34" t="s">
        <v>58</v>
      </c>
      <c r="B2175" s="34" t="s">
        <v>6236</v>
      </c>
      <c r="C2175" s="34" t="s">
        <v>594</v>
      </c>
      <c r="D2175" s="35" t="s">
        <v>107</v>
      </c>
      <c r="E2175" s="35" t="s">
        <v>107</v>
      </c>
      <c r="F2175" s="35" t="s">
        <v>107</v>
      </c>
      <c r="G2175" s="35">
        <v>1.2</v>
      </c>
      <c r="H2175" s="35">
        <v>1.3</v>
      </c>
      <c r="L2175" s="36" t="s">
        <v>6237</v>
      </c>
    </row>
    <row r="2176" spans="1:15" ht="15" hidden="1" customHeight="1">
      <c r="A2176" s="34" t="s">
        <v>58</v>
      </c>
      <c r="B2176" s="34" t="s">
        <v>6238</v>
      </c>
      <c r="C2176" s="34" t="s">
        <v>477</v>
      </c>
      <c r="D2176" s="35" t="s">
        <v>107</v>
      </c>
      <c r="E2176" s="35" t="s">
        <v>107</v>
      </c>
      <c r="F2176" s="35" t="s">
        <v>107</v>
      </c>
      <c r="G2176" s="35">
        <v>1.7</v>
      </c>
      <c r="H2176" s="35">
        <v>2.1</v>
      </c>
    </row>
    <row r="2177" spans="1:15" ht="15" hidden="1" customHeight="1">
      <c r="A2177" s="34" t="s">
        <v>58</v>
      </c>
      <c r="B2177" s="34" t="s">
        <v>6239</v>
      </c>
      <c r="C2177" s="34" t="s">
        <v>435</v>
      </c>
      <c r="D2177" s="35" t="s">
        <v>107</v>
      </c>
      <c r="E2177" s="35" t="s">
        <v>107</v>
      </c>
      <c r="F2177" s="35" t="s">
        <v>107</v>
      </c>
      <c r="G2177" s="35">
        <v>1.2</v>
      </c>
      <c r="H2177" s="35" t="s">
        <v>2989</v>
      </c>
    </row>
    <row r="2178" spans="1:15" ht="15" hidden="1" customHeight="1">
      <c r="A2178" s="34" t="s">
        <v>58</v>
      </c>
      <c r="B2178" s="34" t="s">
        <v>6240</v>
      </c>
      <c r="C2178" s="34" t="s">
        <v>389</v>
      </c>
      <c r="D2178" s="35" t="s">
        <v>107</v>
      </c>
      <c r="E2178" s="35" t="s">
        <v>107</v>
      </c>
      <c r="F2178" s="35" t="s">
        <v>107</v>
      </c>
      <c r="G2178" s="35">
        <v>1</v>
      </c>
      <c r="H2178" s="35">
        <v>1.1000000000000001</v>
      </c>
    </row>
    <row r="2179" spans="1:15" ht="15" hidden="1" customHeight="1">
      <c r="A2179" s="34" t="s">
        <v>58</v>
      </c>
      <c r="B2179" s="34" t="s">
        <v>6241</v>
      </c>
      <c r="C2179" t="s">
        <v>609</v>
      </c>
      <c r="D2179" s="35" t="s">
        <v>107</v>
      </c>
      <c r="E2179" s="35" t="s">
        <v>107</v>
      </c>
      <c r="F2179" s="35" t="s">
        <v>107</v>
      </c>
      <c r="G2179" s="35">
        <v>1</v>
      </c>
      <c r="H2179" s="35">
        <v>1.1000000000000001</v>
      </c>
      <c r="L2179" s="36" t="s">
        <v>5619</v>
      </c>
    </row>
    <row r="2180" spans="1:15" ht="15" hidden="1" customHeight="1">
      <c r="A2180" s="34" t="s">
        <v>58</v>
      </c>
      <c r="B2180" s="34" t="s">
        <v>6242</v>
      </c>
      <c r="C2180" s="34" t="s">
        <v>452</v>
      </c>
      <c r="D2180" s="35" t="s">
        <v>107</v>
      </c>
      <c r="E2180" s="35" t="s">
        <v>107</v>
      </c>
      <c r="F2180" s="35" t="s">
        <v>107</v>
      </c>
      <c r="G2180" s="35">
        <v>1.1000000000000001</v>
      </c>
      <c r="H2180" s="35">
        <v>1</v>
      </c>
    </row>
    <row r="2181" spans="1:15" ht="15" hidden="1" customHeight="1">
      <c r="A2181" s="34" t="s">
        <v>58</v>
      </c>
      <c r="B2181" s="34" t="s">
        <v>6243</v>
      </c>
      <c r="C2181" s="34" t="s">
        <v>477</v>
      </c>
      <c r="D2181" s="35" t="s">
        <v>107</v>
      </c>
      <c r="E2181" s="35" t="s">
        <v>107</v>
      </c>
      <c r="F2181" s="35" t="s">
        <v>107</v>
      </c>
      <c r="G2181" s="35" t="s">
        <v>107</v>
      </c>
      <c r="H2181" s="35">
        <v>3.2</v>
      </c>
      <c r="I2181" s="35" t="s">
        <v>465</v>
      </c>
    </row>
    <row r="2182" spans="1:15" ht="15" hidden="1" customHeight="1">
      <c r="A2182" s="34" t="s">
        <v>58</v>
      </c>
      <c r="B2182" s="34" t="s">
        <v>6244</v>
      </c>
      <c r="C2182" s="34" t="s">
        <v>457</v>
      </c>
      <c r="D2182" s="35" t="s">
        <v>107</v>
      </c>
      <c r="E2182" s="35" t="s">
        <v>107</v>
      </c>
      <c r="F2182" s="35" t="s">
        <v>107</v>
      </c>
      <c r="G2182" s="35" t="s">
        <v>107</v>
      </c>
      <c r="H2182" s="35">
        <v>1</v>
      </c>
    </row>
    <row r="2183" spans="1:15" ht="15" hidden="1" customHeight="1">
      <c r="A2183" s="34" t="s">
        <v>58</v>
      </c>
      <c r="B2183" s="34" t="s">
        <v>6245</v>
      </c>
      <c r="C2183" s="34" t="s">
        <v>594</v>
      </c>
      <c r="D2183" s="35" t="s">
        <v>107</v>
      </c>
      <c r="E2183" s="35" t="s">
        <v>107</v>
      </c>
      <c r="F2183" s="35" t="s">
        <v>107</v>
      </c>
      <c r="G2183" s="35" t="s">
        <v>107</v>
      </c>
      <c r="H2183" s="35">
        <v>1</v>
      </c>
    </row>
    <row r="2184" spans="1:15" ht="15" hidden="1" customHeight="1">
      <c r="A2184" s="34" t="s">
        <v>58</v>
      </c>
      <c r="B2184" s="34" t="s">
        <v>6246</v>
      </c>
      <c r="C2184" s="34" t="s">
        <v>419</v>
      </c>
      <c r="D2184" s="35" t="s">
        <v>107</v>
      </c>
      <c r="E2184" s="35" t="s">
        <v>107</v>
      </c>
      <c r="F2184" s="35" t="s">
        <v>107</v>
      </c>
      <c r="G2184" s="35" t="s">
        <v>107</v>
      </c>
      <c r="H2184" s="35">
        <v>1</v>
      </c>
    </row>
    <row r="2185" spans="1:15" ht="15" hidden="1" customHeight="1">
      <c r="A2185" s="34" t="s">
        <v>54</v>
      </c>
      <c r="B2185" s="34" t="s">
        <v>6247</v>
      </c>
      <c r="C2185" s="34" t="s">
        <v>544</v>
      </c>
      <c r="D2185" s="35">
        <v>2.9</v>
      </c>
      <c r="E2185" s="35">
        <v>3.5</v>
      </c>
      <c r="F2185" s="35">
        <v>3.6</v>
      </c>
      <c r="G2185" s="35">
        <v>3.9</v>
      </c>
      <c r="H2185" s="35">
        <v>3.9</v>
      </c>
    </row>
    <row r="2186" spans="1:15" ht="15" hidden="1" customHeight="1">
      <c r="A2186" s="34" t="s">
        <v>54</v>
      </c>
      <c r="B2186" s="34" t="s">
        <v>6248</v>
      </c>
      <c r="C2186" s="34" t="s">
        <v>477</v>
      </c>
      <c r="D2186" s="35">
        <v>2.1</v>
      </c>
      <c r="E2186" s="35">
        <v>2.7</v>
      </c>
      <c r="F2186" s="35">
        <v>2.9</v>
      </c>
      <c r="G2186" s="35">
        <v>2.9</v>
      </c>
      <c r="H2186" s="35">
        <v>3</v>
      </c>
      <c r="M2186" s="34" t="s">
        <v>661</v>
      </c>
      <c r="N2186" s="34" t="s">
        <v>661</v>
      </c>
    </row>
    <row r="2187" spans="1:15" ht="15" hidden="1" customHeight="1">
      <c r="A2187" s="34" t="s">
        <v>54</v>
      </c>
      <c r="B2187" s="34" t="s">
        <v>6249</v>
      </c>
      <c r="C2187" s="34" t="s">
        <v>807</v>
      </c>
      <c r="D2187" s="35">
        <v>1.4</v>
      </c>
      <c r="E2187" s="35" t="s">
        <v>2988</v>
      </c>
      <c r="F2187" s="35" t="s">
        <v>2988</v>
      </c>
      <c r="G2187" s="35" t="s">
        <v>2988</v>
      </c>
      <c r="H2187" s="35" t="s">
        <v>2997</v>
      </c>
      <c r="O2187" s="34" t="s">
        <v>6250</v>
      </c>
    </row>
    <row r="2188" spans="1:15" ht="15" hidden="1" customHeight="1">
      <c r="A2188" s="34" t="s">
        <v>54</v>
      </c>
      <c r="B2188" s="34" t="s">
        <v>6251</v>
      </c>
      <c r="C2188" s="34" t="s">
        <v>484</v>
      </c>
      <c r="D2188" s="35">
        <v>4.4000000000000004</v>
      </c>
      <c r="E2188" s="35">
        <v>4.8</v>
      </c>
      <c r="F2188" s="35">
        <v>5.0999999999999996</v>
      </c>
      <c r="G2188" s="35">
        <v>5.4</v>
      </c>
      <c r="H2188" s="35">
        <v>5.6</v>
      </c>
      <c r="I2188" s="35" t="s">
        <v>6252</v>
      </c>
      <c r="K2188" t="s">
        <v>661</v>
      </c>
      <c r="M2188" s="34" t="s">
        <v>904</v>
      </c>
      <c r="N2188" s="34" t="s">
        <v>904</v>
      </c>
      <c r="O2188" s="34" t="s">
        <v>4639</v>
      </c>
    </row>
    <row r="2189" spans="1:15" ht="15" hidden="1" customHeight="1">
      <c r="A2189" s="34" t="s">
        <v>54</v>
      </c>
      <c r="B2189" s="34" t="s">
        <v>6253</v>
      </c>
      <c r="C2189" s="34" t="s">
        <v>484</v>
      </c>
      <c r="D2189" s="38">
        <v>3.8</v>
      </c>
      <c r="E2189" s="38">
        <v>4</v>
      </c>
      <c r="F2189" s="38">
        <v>3.9</v>
      </c>
      <c r="G2189" s="38" t="s">
        <v>2997</v>
      </c>
      <c r="H2189" s="35" t="s">
        <v>2997</v>
      </c>
      <c r="I2189" s="38"/>
      <c r="J2189" s="35" t="s">
        <v>6254</v>
      </c>
      <c r="K2189" s="57"/>
      <c r="L2189" s="34" t="s">
        <v>6255</v>
      </c>
      <c r="O2189" s="34" t="s">
        <v>3060</v>
      </c>
    </row>
    <row r="2190" spans="1:15" ht="15" hidden="1" customHeight="1">
      <c r="A2190" s="34" t="s">
        <v>54</v>
      </c>
      <c r="B2190" s="34" t="s">
        <v>6256</v>
      </c>
      <c r="C2190" s="34" t="s">
        <v>484</v>
      </c>
      <c r="D2190" s="35" t="s">
        <v>107</v>
      </c>
      <c r="E2190" s="35">
        <v>1.3</v>
      </c>
      <c r="F2190" s="35">
        <v>1.4</v>
      </c>
      <c r="G2190" s="35">
        <v>1.2</v>
      </c>
      <c r="H2190" s="35" t="s">
        <v>2997</v>
      </c>
    </row>
    <row r="2191" spans="1:15" ht="15" hidden="1" customHeight="1">
      <c r="A2191" s="34" t="s">
        <v>54</v>
      </c>
      <c r="B2191" s="34" t="s">
        <v>6257</v>
      </c>
      <c r="C2191" s="34" t="s">
        <v>484</v>
      </c>
      <c r="D2191" s="35" t="s">
        <v>107</v>
      </c>
      <c r="E2191" s="35" t="s">
        <v>107</v>
      </c>
      <c r="F2191" s="35">
        <v>1</v>
      </c>
      <c r="G2191" s="35" t="s">
        <v>2997</v>
      </c>
      <c r="H2191" s="35" t="s">
        <v>2997</v>
      </c>
      <c r="L2191" s="36" t="s">
        <v>3937</v>
      </c>
    </row>
    <row r="2192" spans="1:15" ht="15" hidden="1" customHeight="1">
      <c r="A2192" s="34" t="s">
        <v>54</v>
      </c>
      <c r="B2192" s="34" t="s">
        <v>6258</v>
      </c>
      <c r="C2192" s="34" t="s">
        <v>484</v>
      </c>
      <c r="D2192" s="35" t="s">
        <v>107</v>
      </c>
      <c r="E2192" s="35" t="s">
        <v>107</v>
      </c>
      <c r="F2192" s="35">
        <v>1</v>
      </c>
      <c r="G2192" s="35" t="s">
        <v>2997</v>
      </c>
      <c r="H2192" s="35" t="s">
        <v>2997</v>
      </c>
      <c r="L2192" s="36" t="s">
        <v>3559</v>
      </c>
    </row>
    <row r="2193" spans="1:15" ht="15" hidden="1" customHeight="1">
      <c r="A2193" s="34" t="s">
        <v>54</v>
      </c>
      <c r="B2193" s="34" t="s">
        <v>6259</v>
      </c>
      <c r="C2193" s="34" t="s">
        <v>655</v>
      </c>
      <c r="D2193" s="35">
        <v>2.1</v>
      </c>
      <c r="E2193" s="35" t="s">
        <v>2988</v>
      </c>
      <c r="F2193" s="35" t="s">
        <v>2988</v>
      </c>
      <c r="G2193" s="35" t="s">
        <v>2997</v>
      </c>
      <c r="H2193" s="35" t="s">
        <v>2997</v>
      </c>
      <c r="O2193" s="34" t="s">
        <v>4238</v>
      </c>
    </row>
    <row r="2194" spans="1:15" ht="15" hidden="1" customHeight="1">
      <c r="A2194" s="34" t="s">
        <v>54</v>
      </c>
      <c r="B2194" s="34" t="s">
        <v>6260</v>
      </c>
      <c r="C2194" s="34" t="s">
        <v>655</v>
      </c>
      <c r="D2194" s="35">
        <v>3.7</v>
      </c>
      <c r="E2194" s="35">
        <v>3.7</v>
      </c>
      <c r="F2194" s="35" t="s">
        <v>2988</v>
      </c>
      <c r="G2194" s="35" t="s">
        <v>2988</v>
      </c>
      <c r="H2194" s="35" t="s">
        <v>2989</v>
      </c>
      <c r="O2194" s="34" t="s">
        <v>6261</v>
      </c>
    </row>
    <row r="2195" spans="1:15" ht="15" hidden="1" customHeight="1">
      <c r="A2195" s="34" t="s">
        <v>54</v>
      </c>
      <c r="B2195" s="34" t="s">
        <v>6262</v>
      </c>
      <c r="C2195" s="34" t="s">
        <v>655</v>
      </c>
      <c r="D2195" s="35" t="s">
        <v>107</v>
      </c>
      <c r="E2195" s="35">
        <v>1.5</v>
      </c>
      <c r="F2195" s="35">
        <v>1.9</v>
      </c>
      <c r="G2195" s="35">
        <v>1.9</v>
      </c>
      <c r="H2195" s="35">
        <v>2</v>
      </c>
      <c r="I2195" s="35" t="s">
        <v>6263</v>
      </c>
      <c r="L2195" s="34" t="s">
        <v>583</v>
      </c>
      <c r="N2195" s="34" t="s">
        <v>889</v>
      </c>
      <c r="O2195" s="34" t="s">
        <v>6030</v>
      </c>
    </row>
    <row r="2196" spans="1:15" ht="15" hidden="1" customHeight="1">
      <c r="A2196" s="34" t="s">
        <v>54</v>
      </c>
      <c r="B2196" s="34" t="s">
        <v>6264</v>
      </c>
      <c r="C2196" s="34" t="s">
        <v>655</v>
      </c>
      <c r="D2196" s="35" t="s">
        <v>107</v>
      </c>
      <c r="E2196" s="35">
        <v>1.3</v>
      </c>
      <c r="F2196" s="35">
        <v>1.3</v>
      </c>
      <c r="G2196" s="35">
        <v>1.4</v>
      </c>
      <c r="H2196" s="35">
        <v>1.5</v>
      </c>
      <c r="O2196" s="34" t="s">
        <v>6030</v>
      </c>
    </row>
    <row r="2197" spans="1:15" ht="15" hidden="1" customHeight="1">
      <c r="A2197" s="34" t="s">
        <v>54</v>
      </c>
      <c r="B2197" s="34" t="s">
        <v>6265</v>
      </c>
      <c r="C2197" s="34" t="s">
        <v>655</v>
      </c>
      <c r="D2197" s="35" t="s">
        <v>107</v>
      </c>
      <c r="E2197" s="35" t="s">
        <v>107</v>
      </c>
      <c r="F2197" s="35">
        <v>1.3</v>
      </c>
      <c r="G2197" s="35">
        <v>1.3</v>
      </c>
      <c r="H2197" s="35">
        <v>1.3</v>
      </c>
    </row>
    <row r="2198" spans="1:15" ht="15" hidden="1" customHeight="1">
      <c r="A2198" s="34" t="s">
        <v>54</v>
      </c>
      <c r="B2198" s="34" t="s">
        <v>6266</v>
      </c>
      <c r="C2198" s="34" t="s">
        <v>524</v>
      </c>
      <c r="D2198" s="35">
        <v>1</v>
      </c>
      <c r="E2198" s="35" t="s">
        <v>3039</v>
      </c>
      <c r="F2198" s="35" t="s">
        <v>2988</v>
      </c>
      <c r="G2198" s="35" t="s">
        <v>2997</v>
      </c>
      <c r="H2198" s="35" t="s">
        <v>2997</v>
      </c>
      <c r="O2198" s="34" t="s">
        <v>3918</v>
      </c>
    </row>
    <row r="2199" spans="1:15" ht="15" hidden="1" customHeight="1">
      <c r="A2199" s="34" t="s">
        <v>54</v>
      </c>
      <c r="B2199" s="34" t="s">
        <v>6267</v>
      </c>
      <c r="C2199" s="34" t="s">
        <v>655</v>
      </c>
      <c r="D2199" s="35">
        <v>1.3</v>
      </c>
      <c r="E2199" s="35">
        <v>1.2</v>
      </c>
      <c r="F2199" s="35">
        <v>1.2</v>
      </c>
      <c r="G2199" s="35" t="s">
        <v>2997</v>
      </c>
      <c r="H2199" s="35" t="s">
        <v>2997</v>
      </c>
      <c r="L2199" s="34" t="s">
        <v>3560</v>
      </c>
    </row>
    <row r="2200" spans="1:15" ht="15" hidden="1" customHeight="1">
      <c r="A2200" s="34" t="s">
        <v>54</v>
      </c>
      <c r="B2200" s="34" t="s">
        <v>6268</v>
      </c>
      <c r="C2200" s="34" t="s">
        <v>536</v>
      </c>
      <c r="D2200" s="35">
        <v>4.3</v>
      </c>
      <c r="E2200" s="35" t="s">
        <v>2988</v>
      </c>
      <c r="F2200" s="35">
        <v>4.5</v>
      </c>
      <c r="G2200" s="35" t="s">
        <v>2997</v>
      </c>
      <c r="H2200" s="35" t="s">
        <v>2997</v>
      </c>
      <c r="J2200" s="35" t="s">
        <v>5238</v>
      </c>
      <c r="L2200" s="34" t="s">
        <v>6269</v>
      </c>
      <c r="O2200" s="34" t="s">
        <v>3060</v>
      </c>
    </row>
    <row r="2201" spans="1:15" ht="15" hidden="1" customHeight="1">
      <c r="A2201" s="34" t="s">
        <v>54</v>
      </c>
      <c r="B2201" s="34" t="s">
        <v>6270</v>
      </c>
      <c r="C2201" s="34" t="s">
        <v>536</v>
      </c>
      <c r="D2201" s="35" t="s">
        <v>107</v>
      </c>
      <c r="E2201" s="35" t="s">
        <v>107</v>
      </c>
      <c r="F2201" s="35">
        <v>1.1000000000000001</v>
      </c>
      <c r="G2201" s="35">
        <v>1.8</v>
      </c>
      <c r="H2201" s="35">
        <v>1.8</v>
      </c>
    </row>
    <row r="2202" spans="1:15" ht="15" hidden="1" customHeight="1">
      <c r="A2202" s="34" t="s">
        <v>54</v>
      </c>
      <c r="B2202" s="34" t="s">
        <v>6271</v>
      </c>
      <c r="C2202" s="34" t="s">
        <v>536</v>
      </c>
      <c r="D2202" s="35" t="s">
        <v>107</v>
      </c>
      <c r="E2202" s="35" t="s">
        <v>107</v>
      </c>
      <c r="F2202" s="35">
        <v>1.6</v>
      </c>
      <c r="G2202" s="35">
        <v>1.9</v>
      </c>
      <c r="H2202" s="35">
        <v>1.5</v>
      </c>
    </row>
    <row r="2203" spans="1:15" ht="15" hidden="1" customHeight="1">
      <c r="A2203" s="34" t="s">
        <v>54</v>
      </c>
      <c r="B2203" s="34" t="s">
        <v>6272</v>
      </c>
      <c r="C2203" s="34" t="s">
        <v>536</v>
      </c>
      <c r="D2203" s="35" t="s">
        <v>107</v>
      </c>
      <c r="E2203" s="35" t="s">
        <v>107</v>
      </c>
      <c r="F2203" s="35">
        <v>1.8</v>
      </c>
      <c r="G2203" s="35">
        <v>2</v>
      </c>
      <c r="H2203" s="35">
        <v>2.1</v>
      </c>
    </row>
    <row r="2204" spans="1:15" ht="15" hidden="1" customHeight="1">
      <c r="A2204" s="34" t="s">
        <v>54</v>
      </c>
      <c r="B2204" s="34" t="s">
        <v>6273</v>
      </c>
      <c r="C2204" s="34" t="s">
        <v>536</v>
      </c>
      <c r="D2204" s="35" t="s">
        <v>107</v>
      </c>
      <c r="E2204" s="35" t="s">
        <v>107</v>
      </c>
      <c r="F2204" s="35">
        <v>1.6</v>
      </c>
      <c r="G2204" s="35">
        <v>1.7</v>
      </c>
      <c r="H2204" s="35">
        <v>1.8</v>
      </c>
    </row>
    <row r="2205" spans="1:15" ht="15" hidden="1" customHeight="1">
      <c r="A2205" s="34" t="s">
        <v>54</v>
      </c>
      <c r="B2205" s="34" t="s">
        <v>6274</v>
      </c>
      <c r="C2205" s="34" t="s">
        <v>536</v>
      </c>
      <c r="D2205" s="35" t="s">
        <v>107</v>
      </c>
      <c r="E2205" s="35" t="s">
        <v>107</v>
      </c>
      <c r="F2205" s="35">
        <v>1.6</v>
      </c>
      <c r="G2205" s="35">
        <v>1.3</v>
      </c>
      <c r="H2205" s="35">
        <v>1.3</v>
      </c>
    </row>
    <row r="2206" spans="1:15" ht="15" hidden="1" customHeight="1">
      <c r="A2206" s="34" t="s">
        <v>54</v>
      </c>
      <c r="B2206" s="34" t="s">
        <v>6275</v>
      </c>
      <c r="C2206" s="34" t="s">
        <v>655</v>
      </c>
      <c r="D2206" s="35">
        <v>2.5</v>
      </c>
      <c r="E2206" s="35" t="s">
        <v>3039</v>
      </c>
      <c r="F2206" s="35">
        <v>2.2000000000000002</v>
      </c>
      <c r="G2206" s="35" t="s">
        <v>2997</v>
      </c>
      <c r="H2206" s="35" t="s">
        <v>2997</v>
      </c>
      <c r="L2206" s="34" t="s">
        <v>3505</v>
      </c>
      <c r="O2206" s="34" t="s">
        <v>6276</v>
      </c>
    </row>
    <row r="2207" spans="1:15" ht="15" hidden="1" customHeight="1">
      <c r="A2207" s="34" t="s">
        <v>54</v>
      </c>
      <c r="B2207" s="34" t="s">
        <v>6277</v>
      </c>
      <c r="C2207" s="34" t="s">
        <v>745</v>
      </c>
      <c r="D2207" s="35" t="s">
        <v>107</v>
      </c>
      <c r="E2207" s="35" t="s">
        <v>107</v>
      </c>
      <c r="F2207" s="35">
        <v>1.5</v>
      </c>
      <c r="G2207" s="35" t="s">
        <v>2997</v>
      </c>
      <c r="H2207" s="35" t="s">
        <v>2997</v>
      </c>
      <c r="J2207" s="35" t="s">
        <v>3830</v>
      </c>
      <c r="L2207" s="36" t="s">
        <v>3830</v>
      </c>
    </row>
    <row r="2208" spans="1:15" ht="15" hidden="1" customHeight="1">
      <c r="A2208" s="34" t="s">
        <v>54</v>
      </c>
      <c r="B2208" s="34" t="s">
        <v>6278</v>
      </c>
      <c r="C2208" s="37" t="s">
        <v>920</v>
      </c>
      <c r="D2208" s="35" t="s">
        <v>107</v>
      </c>
      <c r="E2208" s="35" t="s">
        <v>107</v>
      </c>
      <c r="F2208" s="35">
        <v>1</v>
      </c>
      <c r="G2208" s="35" t="s">
        <v>2988</v>
      </c>
      <c r="H2208" s="35" t="s">
        <v>2989</v>
      </c>
    </row>
    <row r="2209" spans="1:15" ht="15" hidden="1" customHeight="1">
      <c r="A2209" s="34" t="s">
        <v>54</v>
      </c>
      <c r="B2209" s="34" t="s">
        <v>6279</v>
      </c>
      <c r="C2209" s="34" t="s">
        <v>541</v>
      </c>
      <c r="D2209" s="35" t="s">
        <v>107</v>
      </c>
      <c r="E2209" s="35" t="s">
        <v>107</v>
      </c>
      <c r="F2209" s="35">
        <v>1.2</v>
      </c>
      <c r="G2209" s="35">
        <v>1.2</v>
      </c>
      <c r="H2209" s="35" t="s">
        <v>2989</v>
      </c>
    </row>
    <row r="2210" spans="1:15" ht="15" hidden="1" customHeight="1">
      <c r="A2210" s="34" t="s">
        <v>54</v>
      </c>
      <c r="B2210" s="34" t="s">
        <v>6280</v>
      </c>
      <c r="C2210" t="s">
        <v>688</v>
      </c>
      <c r="D2210" s="35">
        <v>1.5</v>
      </c>
      <c r="E2210" s="35" t="s">
        <v>2988</v>
      </c>
      <c r="F2210" s="35">
        <v>1.2</v>
      </c>
      <c r="G2210" s="35">
        <v>1.2</v>
      </c>
      <c r="H2210" s="35">
        <v>1.2</v>
      </c>
      <c r="L2210" s="37" t="s">
        <v>6281</v>
      </c>
    </row>
    <row r="2211" spans="1:15" ht="15" hidden="1" customHeight="1">
      <c r="A2211" s="34" t="s">
        <v>54</v>
      </c>
      <c r="B2211" s="34" t="s">
        <v>6282</v>
      </c>
      <c r="C2211" s="34" t="s">
        <v>745</v>
      </c>
      <c r="D2211" s="35" t="s">
        <v>107</v>
      </c>
      <c r="E2211" s="35" t="s">
        <v>107</v>
      </c>
      <c r="F2211" s="35">
        <v>1.7</v>
      </c>
      <c r="G2211" s="35">
        <v>1.8</v>
      </c>
      <c r="H2211" s="35">
        <v>1.8</v>
      </c>
    </row>
    <row r="2212" spans="1:15" ht="15" hidden="1" customHeight="1">
      <c r="A2212" s="34" t="s">
        <v>54</v>
      </c>
      <c r="B2212" s="34" t="s">
        <v>6283</v>
      </c>
      <c r="C2212" s="34" t="s">
        <v>435</v>
      </c>
      <c r="D2212" s="35" t="s">
        <v>107</v>
      </c>
      <c r="E2212" s="35" t="s">
        <v>107</v>
      </c>
      <c r="F2212" s="35">
        <v>1</v>
      </c>
      <c r="G2212" s="35">
        <v>1.1000000000000001</v>
      </c>
      <c r="H2212" s="35">
        <v>1.2</v>
      </c>
      <c r="K2212" s="36" t="s">
        <v>779</v>
      </c>
      <c r="L2212" s="34" t="s">
        <v>3034</v>
      </c>
      <c r="M2212" s="36" t="s">
        <v>6284</v>
      </c>
    </row>
    <row r="2213" spans="1:15" ht="15" hidden="1" customHeight="1">
      <c r="A2213" s="34" t="s">
        <v>54</v>
      </c>
      <c r="B2213" s="34" t="s">
        <v>6285</v>
      </c>
      <c r="C2213" s="34" t="s">
        <v>435</v>
      </c>
      <c r="D2213" s="35" t="s">
        <v>107</v>
      </c>
      <c r="E2213" s="35" t="s">
        <v>107</v>
      </c>
      <c r="F2213" s="35">
        <v>1.1000000000000001</v>
      </c>
      <c r="G2213" s="35">
        <v>1.2</v>
      </c>
      <c r="H2213" s="35">
        <v>1.2</v>
      </c>
    </row>
    <row r="2214" spans="1:15" ht="15" hidden="1" customHeight="1">
      <c r="A2214" s="34" t="s">
        <v>54</v>
      </c>
      <c r="B2214" s="34" t="s">
        <v>6286</v>
      </c>
      <c r="C2214" s="34" t="s">
        <v>740</v>
      </c>
      <c r="D2214" s="35" t="s">
        <v>107</v>
      </c>
      <c r="E2214" s="35" t="s">
        <v>107</v>
      </c>
      <c r="F2214" s="35">
        <v>1.2</v>
      </c>
      <c r="G2214" s="35">
        <v>1.3</v>
      </c>
      <c r="H2214" s="35" t="s">
        <v>2989</v>
      </c>
      <c r="L2214" s="34" t="s">
        <v>4002</v>
      </c>
    </row>
    <row r="2215" spans="1:15" ht="15" hidden="1" customHeight="1">
      <c r="A2215" s="34" t="s">
        <v>54</v>
      </c>
      <c r="B2215" s="34" t="s">
        <v>6287</v>
      </c>
      <c r="C2215" s="34" t="s">
        <v>745</v>
      </c>
      <c r="D2215" s="35" t="s">
        <v>107</v>
      </c>
      <c r="E2215" s="35" t="s">
        <v>107</v>
      </c>
      <c r="F2215" s="35">
        <v>1.3</v>
      </c>
      <c r="G2215" s="35" t="s">
        <v>2997</v>
      </c>
      <c r="H2215" s="35" t="s">
        <v>2997</v>
      </c>
      <c r="L2215" s="36" t="s">
        <v>3812</v>
      </c>
    </row>
    <row r="2216" spans="1:15" ht="15" hidden="1" customHeight="1">
      <c r="A2216" s="34" t="s">
        <v>54</v>
      </c>
      <c r="B2216" s="34" t="s">
        <v>6288</v>
      </c>
      <c r="C2216" t="s">
        <v>390</v>
      </c>
      <c r="D2216" s="35" t="s">
        <v>107</v>
      </c>
      <c r="E2216" s="35" t="s">
        <v>107</v>
      </c>
      <c r="F2216" s="35">
        <v>1.4</v>
      </c>
      <c r="G2216" s="35" t="s">
        <v>2997</v>
      </c>
      <c r="H2216" s="35" t="s">
        <v>2997</v>
      </c>
      <c r="L2216" s="36" t="s">
        <v>6289</v>
      </c>
    </row>
    <row r="2217" spans="1:15" ht="15" hidden="1" customHeight="1">
      <c r="A2217" s="34" t="s">
        <v>54</v>
      </c>
      <c r="B2217" s="34" t="s">
        <v>6290</v>
      </c>
      <c r="C2217" s="34" t="s">
        <v>655</v>
      </c>
      <c r="D2217" s="35" t="s">
        <v>107</v>
      </c>
      <c r="E2217" s="35">
        <v>1.1000000000000001</v>
      </c>
      <c r="F2217" s="35">
        <v>1.1000000000000001</v>
      </c>
      <c r="G2217" s="35">
        <v>1.1000000000000001</v>
      </c>
      <c r="H2217" s="35">
        <v>1.1000000000000001</v>
      </c>
      <c r="K2217" s="36" t="s">
        <v>558</v>
      </c>
    </row>
    <row r="2218" spans="1:15" ht="15" hidden="1" customHeight="1">
      <c r="A2218" s="34" t="s">
        <v>54</v>
      </c>
      <c r="B2218" s="34" t="s">
        <v>6291</v>
      </c>
      <c r="C2218" s="34" t="s">
        <v>655</v>
      </c>
      <c r="D2218" s="35" t="s">
        <v>107</v>
      </c>
      <c r="E2218" s="35">
        <v>1</v>
      </c>
      <c r="F2218" s="35">
        <v>1.6</v>
      </c>
      <c r="G2218" s="35">
        <v>1.7</v>
      </c>
      <c r="H2218" s="35">
        <v>1.8</v>
      </c>
      <c r="I2218" s="35" t="s">
        <v>488</v>
      </c>
      <c r="K2218" s="36" t="s">
        <v>558</v>
      </c>
    </row>
    <row r="2219" spans="1:15" ht="15" hidden="1" customHeight="1">
      <c r="A2219" s="34" t="s">
        <v>54</v>
      </c>
      <c r="B2219" s="34" t="s">
        <v>6292</v>
      </c>
      <c r="C2219" s="34" t="s">
        <v>655</v>
      </c>
      <c r="D2219" s="35" t="s">
        <v>107</v>
      </c>
      <c r="E2219" s="35" t="s">
        <v>107</v>
      </c>
      <c r="F2219" s="35">
        <v>1.4</v>
      </c>
      <c r="G2219" s="35">
        <v>1.5</v>
      </c>
      <c r="H2219" s="35">
        <v>1.5</v>
      </c>
      <c r="K2219" s="36" t="s">
        <v>558</v>
      </c>
    </row>
    <row r="2220" spans="1:15" ht="15" hidden="1" customHeight="1">
      <c r="A2220" s="34" t="s">
        <v>54</v>
      </c>
      <c r="B2220" s="34" t="s">
        <v>6293</v>
      </c>
      <c r="C2220" t="s">
        <v>609</v>
      </c>
      <c r="D2220" s="35">
        <v>1.3</v>
      </c>
      <c r="E2220" s="35" t="s">
        <v>3039</v>
      </c>
      <c r="F2220" s="35" t="s">
        <v>2988</v>
      </c>
      <c r="G2220" s="35" t="s">
        <v>2988</v>
      </c>
      <c r="H2220" s="35" t="s">
        <v>2989</v>
      </c>
      <c r="L2220" s="34" t="s">
        <v>610</v>
      </c>
      <c r="O2220" s="34" t="s">
        <v>6294</v>
      </c>
    </row>
    <row r="2221" spans="1:15" ht="15" hidden="1" customHeight="1">
      <c r="A2221" s="34" t="s">
        <v>54</v>
      </c>
      <c r="B2221" s="34" t="s">
        <v>6295</v>
      </c>
      <c r="C2221" s="34" t="s">
        <v>409</v>
      </c>
      <c r="D2221" s="35" t="s">
        <v>107</v>
      </c>
      <c r="E2221" s="35" t="s">
        <v>107</v>
      </c>
      <c r="F2221" s="35">
        <v>2.2999999999999998</v>
      </c>
      <c r="G2221" s="35">
        <v>2.5</v>
      </c>
      <c r="H2221" s="35">
        <v>2.5</v>
      </c>
      <c r="M2221" s="36" t="s">
        <v>488</v>
      </c>
      <c r="O2221" s="34" t="s">
        <v>3790</v>
      </c>
    </row>
    <row r="2222" spans="1:15" ht="15" hidden="1" customHeight="1">
      <c r="A2222" s="34" t="s">
        <v>54</v>
      </c>
      <c r="B2222" s="34" t="s">
        <v>6296</v>
      </c>
      <c r="C2222" s="34" t="s">
        <v>745</v>
      </c>
      <c r="D2222" s="35" t="s">
        <v>107</v>
      </c>
      <c r="E2222" s="35" t="s">
        <v>107</v>
      </c>
      <c r="F2222" s="35">
        <v>1.2</v>
      </c>
      <c r="G2222" s="35">
        <v>1.2</v>
      </c>
      <c r="H2222" s="35">
        <v>1.2</v>
      </c>
    </row>
    <row r="2223" spans="1:15" ht="15" hidden="1" customHeight="1">
      <c r="A2223" s="34" t="s">
        <v>54</v>
      </c>
      <c r="B2223" s="34" t="s">
        <v>6297</v>
      </c>
      <c r="C2223" s="34" t="s">
        <v>745</v>
      </c>
      <c r="D2223" s="35" t="s">
        <v>107</v>
      </c>
      <c r="E2223" s="35" t="s">
        <v>107</v>
      </c>
      <c r="F2223" s="35">
        <v>2.2000000000000002</v>
      </c>
      <c r="G2223" s="35">
        <v>2.2999999999999998</v>
      </c>
      <c r="H2223" s="35" t="s">
        <v>2997</v>
      </c>
    </row>
    <row r="2224" spans="1:15" ht="15" hidden="1" customHeight="1">
      <c r="A2224" s="34" t="s">
        <v>54</v>
      </c>
      <c r="B2224" s="34" t="s">
        <v>6298</v>
      </c>
      <c r="C2224" s="34" t="s">
        <v>742</v>
      </c>
      <c r="D2224" s="35" t="s">
        <v>107</v>
      </c>
      <c r="E2224" s="35" t="s">
        <v>107</v>
      </c>
      <c r="F2224" s="35">
        <v>1.2</v>
      </c>
      <c r="G2224" s="35">
        <v>1.5</v>
      </c>
      <c r="H2224" s="35">
        <v>2.1</v>
      </c>
    </row>
    <row r="2225" spans="1:15" ht="15" hidden="1" customHeight="1">
      <c r="A2225" s="34" t="s">
        <v>54</v>
      </c>
      <c r="B2225" s="34" t="s">
        <v>6299</v>
      </c>
      <c r="C2225" s="37" t="s">
        <v>6300</v>
      </c>
      <c r="D2225" s="35" t="s">
        <v>107</v>
      </c>
      <c r="E2225" s="35" t="s">
        <v>107</v>
      </c>
      <c r="F2225" s="35">
        <v>1.2</v>
      </c>
      <c r="G2225" s="35">
        <v>1.4</v>
      </c>
      <c r="H2225" s="35">
        <v>1.3</v>
      </c>
    </row>
    <row r="2226" spans="1:15" ht="15" hidden="1" customHeight="1">
      <c r="A2226" s="34" t="s">
        <v>54</v>
      </c>
      <c r="B2226" s="34" t="s">
        <v>6301</v>
      </c>
      <c r="C2226" s="34" t="s">
        <v>745</v>
      </c>
      <c r="D2226" s="35" t="s">
        <v>107</v>
      </c>
      <c r="E2226" s="35" t="s">
        <v>107</v>
      </c>
      <c r="F2226" s="35">
        <v>1.2</v>
      </c>
      <c r="G2226" s="35" t="s">
        <v>2997</v>
      </c>
      <c r="H2226" s="35" t="s">
        <v>2997</v>
      </c>
      <c r="L2226" s="36" t="s">
        <v>3559</v>
      </c>
    </row>
    <row r="2227" spans="1:15" ht="15" hidden="1" customHeight="1">
      <c r="A2227" s="34" t="s">
        <v>54</v>
      </c>
      <c r="B2227" s="34" t="s">
        <v>6302</v>
      </c>
      <c r="C2227" s="34" t="s">
        <v>745</v>
      </c>
      <c r="D2227" s="35" t="s">
        <v>107</v>
      </c>
      <c r="E2227" s="35" t="s">
        <v>107</v>
      </c>
      <c r="F2227" s="35">
        <v>2.2999999999999998</v>
      </c>
      <c r="G2227" s="35">
        <v>2.6</v>
      </c>
      <c r="H2227" s="35">
        <v>2.6</v>
      </c>
    </row>
    <row r="2228" spans="1:15" ht="15" hidden="1" customHeight="1">
      <c r="A2228" s="34" t="s">
        <v>54</v>
      </c>
      <c r="B2228" s="34" t="s">
        <v>6303</v>
      </c>
      <c r="C2228" s="34" t="s">
        <v>386</v>
      </c>
      <c r="D2228" s="35" t="s">
        <v>107</v>
      </c>
      <c r="E2228" s="35" t="s">
        <v>107</v>
      </c>
      <c r="F2228" s="35">
        <v>1.6</v>
      </c>
      <c r="G2228" s="35">
        <v>2.2000000000000002</v>
      </c>
      <c r="H2228" s="35" t="s">
        <v>2989</v>
      </c>
    </row>
    <row r="2229" spans="1:15" ht="15" hidden="1" customHeight="1">
      <c r="A2229" s="34" t="s">
        <v>54</v>
      </c>
      <c r="B2229" s="34" t="s">
        <v>6304</v>
      </c>
      <c r="C2229" t="s">
        <v>966</v>
      </c>
      <c r="D2229" s="35" t="s">
        <v>107</v>
      </c>
      <c r="E2229" s="35" t="s">
        <v>107</v>
      </c>
      <c r="F2229" s="35">
        <v>1.3</v>
      </c>
      <c r="G2229" s="35">
        <v>1.3</v>
      </c>
      <c r="H2229" s="35">
        <v>1.5</v>
      </c>
      <c r="L2229" s="34" t="s">
        <v>583</v>
      </c>
    </row>
    <row r="2230" spans="1:15" ht="15" hidden="1" customHeight="1">
      <c r="A2230" s="34" t="s">
        <v>54</v>
      </c>
      <c r="B2230" s="34" t="s">
        <v>6305</v>
      </c>
      <c r="C2230" t="s">
        <v>609</v>
      </c>
      <c r="D2230" s="35" t="s">
        <v>107</v>
      </c>
      <c r="E2230" s="35" t="s">
        <v>107</v>
      </c>
      <c r="F2230" s="35">
        <v>1</v>
      </c>
      <c r="G2230" s="35">
        <v>1.4</v>
      </c>
      <c r="H2230" s="35">
        <v>1.5</v>
      </c>
    </row>
    <row r="2231" spans="1:15" ht="15" hidden="1" customHeight="1">
      <c r="A2231" s="34" t="s">
        <v>54</v>
      </c>
      <c r="B2231" s="34" t="s">
        <v>6306</v>
      </c>
      <c r="C2231" s="34" t="s">
        <v>602</v>
      </c>
      <c r="D2231" s="35">
        <v>1.2</v>
      </c>
      <c r="E2231" s="35" t="s">
        <v>2988</v>
      </c>
      <c r="F2231" s="35" t="s">
        <v>2997</v>
      </c>
      <c r="G2231" s="35" t="s">
        <v>2997</v>
      </c>
      <c r="H2231" s="35" t="s">
        <v>2997</v>
      </c>
      <c r="L2231" s="36" t="s">
        <v>6307</v>
      </c>
      <c r="O2231" s="34" t="s">
        <v>6308</v>
      </c>
    </row>
    <row r="2232" spans="1:15" ht="15" hidden="1" customHeight="1">
      <c r="A2232" s="34" t="s">
        <v>54</v>
      </c>
      <c r="B2232" s="34" t="s">
        <v>6309</v>
      </c>
      <c r="C2232" t="s">
        <v>1043</v>
      </c>
      <c r="D2232" s="35" t="s">
        <v>107</v>
      </c>
      <c r="E2232" s="35" t="s">
        <v>107</v>
      </c>
      <c r="F2232" s="35" t="s">
        <v>107</v>
      </c>
      <c r="G2232" s="35">
        <v>1.1000000000000001</v>
      </c>
      <c r="H2232" s="35">
        <v>1.2</v>
      </c>
      <c r="I2232" s="35" t="s">
        <v>999</v>
      </c>
    </row>
    <row r="2233" spans="1:15" ht="15" hidden="1" customHeight="1">
      <c r="A2233" s="34" t="s">
        <v>54</v>
      </c>
      <c r="B2233" s="34" t="s">
        <v>6310</v>
      </c>
      <c r="C2233" s="34" t="s">
        <v>435</v>
      </c>
      <c r="D2233" s="35" t="s">
        <v>107</v>
      </c>
      <c r="E2233" s="35" t="s">
        <v>107</v>
      </c>
      <c r="F2233" s="35" t="s">
        <v>107</v>
      </c>
      <c r="G2233" s="35">
        <v>1</v>
      </c>
      <c r="H2233" s="35">
        <v>1</v>
      </c>
    </row>
    <row r="2234" spans="1:15" ht="15" hidden="1" customHeight="1">
      <c r="A2234" s="34" t="s">
        <v>54</v>
      </c>
      <c r="B2234" s="34" t="s">
        <v>6311</v>
      </c>
      <c r="C2234" s="34" t="s">
        <v>435</v>
      </c>
      <c r="D2234" s="35" t="s">
        <v>107</v>
      </c>
      <c r="E2234" s="35" t="s">
        <v>107</v>
      </c>
      <c r="F2234" s="35" t="s">
        <v>107</v>
      </c>
      <c r="G2234" s="35">
        <v>1</v>
      </c>
      <c r="H2234" s="35">
        <v>1</v>
      </c>
      <c r="L2234" s="34" t="s">
        <v>3034</v>
      </c>
    </row>
    <row r="2235" spans="1:15" ht="15" hidden="1" customHeight="1">
      <c r="A2235" s="34" t="s">
        <v>54</v>
      </c>
      <c r="B2235" s="34" t="s">
        <v>6312</v>
      </c>
      <c r="C2235" s="34" t="s">
        <v>655</v>
      </c>
      <c r="D2235" s="35" t="s">
        <v>107</v>
      </c>
      <c r="E2235" s="35" t="s">
        <v>107</v>
      </c>
      <c r="F2235" s="35" t="s">
        <v>107</v>
      </c>
      <c r="G2235" s="35">
        <v>1.4</v>
      </c>
      <c r="H2235" s="35">
        <v>1.5</v>
      </c>
      <c r="J2235" s="35" t="s">
        <v>6313</v>
      </c>
      <c r="L2235" s="34" t="s">
        <v>6314</v>
      </c>
    </row>
    <row r="2236" spans="1:15" ht="15" hidden="1" customHeight="1">
      <c r="A2236" s="34" t="s">
        <v>54</v>
      </c>
      <c r="B2236" s="34" t="s">
        <v>6315</v>
      </c>
      <c r="C2236" t="s">
        <v>609</v>
      </c>
      <c r="D2236" s="35" t="s">
        <v>107</v>
      </c>
      <c r="E2236" s="35" t="s">
        <v>107</v>
      </c>
      <c r="F2236" s="35" t="s">
        <v>107</v>
      </c>
      <c r="G2236" s="35">
        <v>1.1000000000000001</v>
      </c>
      <c r="H2236" s="35">
        <v>1.1000000000000001</v>
      </c>
    </row>
    <row r="2237" spans="1:15" ht="15" hidden="1" customHeight="1">
      <c r="A2237" s="34" t="s">
        <v>54</v>
      </c>
      <c r="B2237" s="34" t="s">
        <v>6316</v>
      </c>
      <c r="C2237" s="34" t="s">
        <v>667</v>
      </c>
      <c r="D2237" s="35" t="s">
        <v>107</v>
      </c>
      <c r="E2237" s="35" t="s">
        <v>107</v>
      </c>
      <c r="F2237" s="35" t="s">
        <v>107</v>
      </c>
      <c r="G2237" s="35">
        <v>2</v>
      </c>
      <c r="H2237" s="35">
        <v>2.2000000000000002</v>
      </c>
    </row>
    <row r="2238" spans="1:15" ht="15" hidden="1" customHeight="1">
      <c r="A2238" s="34" t="s">
        <v>54</v>
      </c>
      <c r="B2238" s="34" t="s">
        <v>6317</v>
      </c>
      <c r="C2238" t="s">
        <v>609</v>
      </c>
      <c r="D2238" s="35" t="s">
        <v>107</v>
      </c>
      <c r="E2238" s="35" t="s">
        <v>107</v>
      </c>
      <c r="F2238" s="35" t="s">
        <v>107</v>
      </c>
      <c r="G2238" s="35">
        <v>1</v>
      </c>
      <c r="H2238" s="35" t="s">
        <v>2989</v>
      </c>
    </row>
    <row r="2239" spans="1:15" ht="15" hidden="1" customHeight="1">
      <c r="A2239" s="34" t="s">
        <v>54</v>
      </c>
      <c r="B2239" s="34" t="s">
        <v>6318</v>
      </c>
      <c r="C2239" s="34" t="s">
        <v>445</v>
      </c>
      <c r="D2239" s="35" t="s">
        <v>107</v>
      </c>
      <c r="E2239" s="35" t="s">
        <v>107</v>
      </c>
      <c r="F2239" s="35" t="s">
        <v>107</v>
      </c>
      <c r="G2239" s="35">
        <v>1.5</v>
      </c>
      <c r="H2239" s="35">
        <v>2.4</v>
      </c>
    </row>
    <row r="2240" spans="1:15" ht="15" hidden="1" customHeight="1">
      <c r="A2240" s="34" t="s">
        <v>54</v>
      </c>
      <c r="B2240" s="34" t="s">
        <v>6319</v>
      </c>
      <c r="C2240" s="34" t="s">
        <v>477</v>
      </c>
      <c r="D2240" s="35" t="s">
        <v>107</v>
      </c>
      <c r="E2240" s="35" t="s">
        <v>107</v>
      </c>
      <c r="F2240" s="35" t="s">
        <v>107</v>
      </c>
      <c r="G2240" s="35">
        <v>1.6</v>
      </c>
      <c r="H2240" s="35" t="s">
        <v>2997</v>
      </c>
      <c r="L2240" s="36" t="s">
        <v>3081</v>
      </c>
    </row>
    <row r="2241" spans="1:15" ht="15" hidden="1" customHeight="1">
      <c r="A2241" s="34" t="s">
        <v>54</v>
      </c>
      <c r="B2241" s="34" t="s">
        <v>6320</v>
      </c>
      <c r="C2241" s="34" t="s">
        <v>389</v>
      </c>
      <c r="D2241" s="35" t="s">
        <v>107</v>
      </c>
      <c r="E2241" s="35" t="s">
        <v>107</v>
      </c>
      <c r="F2241" s="35" t="s">
        <v>107</v>
      </c>
      <c r="G2241" s="35">
        <v>5.2</v>
      </c>
      <c r="H2241" s="35">
        <v>7.9</v>
      </c>
      <c r="L2241" s="36" t="s">
        <v>4181</v>
      </c>
    </row>
    <row r="2242" spans="1:15" ht="15" hidden="1" customHeight="1">
      <c r="A2242" s="34" t="s">
        <v>54</v>
      </c>
      <c r="B2242" s="34" t="s">
        <v>6321</v>
      </c>
      <c r="C2242" s="34" t="s">
        <v>435</v>
      </c>
      <c r="D2242" s="35">
        <v>1.5</v>
      </c>
      <c r="E2242" s="35">
        <v>1.5</v>
      </c>
      <c r="F2242" s="35">
        <v>1.7</v>
      </c>
      <c r="G2242" s="35">
        <v>1.9</v>
      </c>
      <c r="H2242" s="35">
        <v>2</v>
      </c>
    </row>
    <row r="2243" spans="1:15" ht="15" hidden="1" customHeight="1">
      <c r="A2243" s="34" t="s">
        <v>54</v>
      </c>
      <c r="B2243" s="34" t="s">
        <v>6322</v>
      </c>
      <c r="C2243" s="34" t="s">
        <v>477</v>
      </c>
      <c r="D2243" s="35">
        <v>1.2</v>
      </c>
      <c r="E2243" s="35">
        <v>2</v>
      </c>
      <c r="F2243" s="35">
        <v>2.2000000000000002</v>
      </c>
      <c r="G2243" s="35" t="s">
        <v>2988</v>
      </c>
      <c r="H2243" s="35" t="s">
        <v>2989</v>
      </c>
      <c r="O2243" s="34" t="s">
        <v>6276</v>
      </c>
    </row>
    <row r="2244" spans="1:15" ht="15" hidden="1" customHeight="1">
      <c r="A2244" s="34" t="s">
        <v>54</v>
      </c>
      <c r="B2244" s="34" t="s">
        <v>6323</v>
      </c>
      <c r="C2244" s="34" t="s">
        <v>484</v>
      </c>
      <c r="D2244" s="35">
        <v>2</v>
      </c>
      <c r="E2244" s="35" t="s">
        <v>3039</v>
      </c>
      <c r="F2244" s="35" t="s">
        <v>2997</v>
      </c>
      <c r="G2244" s="35" t="s">
        <v>2997</v>
      </c>
      <c r="H2244" s="35" t="s">
        <v>2997</v>
      </c>
      <c r="L2244" s="36" t="s">
        <v>6324</v>
      </c>
      <c r="O2244" s="34" t="s">
        <v>6325</v>
      </c>
    </row>
    <row r="2245" spans="1:15" ht="15" hidden="1" customHeight="1">
      <c r="A2245" s="37" t="s">
        <v>54</v>
      </c>
      <c r="B2245" s="37" t="s">
        <v>6326</v>
      </c>
      <c r="C2245" s="37" t="s">
        <v>484</v>
      </c>
      <c r="D2245" s="40" t="s">
        <v>107</v>
      </c>
      <c r="E2245" s="40" t="s">
        <v>107</v>
      </c>
      <c r="F2245" s="40">
        <v>2</v>
      </c>
      <c r="G2245" s="40">
        <v>2</v>
      </c>
      <c r="H2245" s="40">
        <v>2</v>
      </c>
      <c r="I2245" s="40"/>
      <c r="J2245" s="40"/>
      <c r="K2245" s="54"/>
      <c r="L2245" s="37"/>
      <c r="M2245" s="54" t="s">
        <v>488</v>
      </c>
      <c r="N2245" s="37"/>
      <c r="O2245" s="37" t="s">
        <v>6327</v>
      </c>
    </row>
    <row r="2246" spans="1:15" ht="15" hidden="1" customHeight="1">
      <c r="A2246" s="37" t="s">
        <v>54</v>
      </c>
      <c r="B2246" s="37" t="s">
        <v>6328</v>
      </c>
      <c r="C2246" s="37" t="s">
        <v>484</v>
      </c>
      <c r="D2246" s="40" t="s">
        <v>107</v>
      </c>
      <c r="E2246" s="40" t="s">
        <v>107</v>
      </c>
      <c r="F2246" s="40">
        <v>2.2000000000000002</v>
      </c>
      <c r="G2246" s="40">
        <v>2.8</v>
      </c>
      <c r="H2246" s="40">
        <v>2.8</v>
      </c>
      <c r="I2246" s="40"/>
      <c r="J2246" s="40"/>
      <c r="K2246" s="54"/>
      <c r="L2246" s="37"/>
      <c r="M2246" s="37"/>
      <c r="N2246" s="37"/>
      <c r="O2246" s="37" t="s">
        <v>6327</v>
      </c>
    </row>
    <row r="2247" spans="1:15" ht="15" hidden="1" customHeight="1">
      <c r="A2247" s="37" t="s">
        <v>54</v>
      </c>
      <c r="B2247" s="37" t="s">
        <v>6329</v>
      </c>
      <c r="C2247" s="37" t="s">
        <v>484</v>
      </c>
      <c r="D2247" s="40" t="s">
        <v>107</v>
      </c>
      <c r="E2247" s="40" t="s">
        <v>107</v>
      </c>
      <c r="F2247" s="40">
        <v>1</v>
      </c>
      <c r="G2247" s="40">
        <v>1</v>
      </c>
      <c r="H2247" s="40" t="s">
        <v>2989</v>
      </c>
      <c r="I2247" s="40"/>
      <c r="J2247" s="40"/>
      <c r="K2247" s="54"/>
      <c r="L2247" s="37"/>
      <c r="M2247" s="37"/>
      <c r="N2247" s="37"/>
      <c r="O2247" s="37" t="s">
        <v>6327</v>
      </c>
    </row>
    <row r="2248" spans="1:15" ht="15" hidden="1" customHeight="1">
      <c r="A2248" s="34" t="s">
        <v>54</v>
      </c>
      <c r="B2248" s="34" t="s">
        <v>6330</v>
      </c>
      <c r="C2248" s="34" t="s">
        <v>484</v>
      </c>
      <c r="D2248" s="35" t="s">
        <v>107</v>
      </c>
      <c r="E2248" s="35" t="s">
        <v>107</v>
      </c>
      <c r="F2248" s="35">
        <v>1</v>
      </c>
      <c r="G2248" s="35">
        <v>1</v>
      </c>
      <c r="H2248" s="35">
        <v>1.1000000000000001</v>
      </c>
      <c r="M2248" s="36"/>
    </row>
    <row r="2249" spans="1:15" ht="15" hidden="1" customHeight="1">
      <c r="A2249" s="34" t="s">
        <v>54</v>
      </c>
      <c r="B2249" s="34" t="s">
        <v>6331</v>
      </c>
      <c r="C2249" s="34" t="s">
        <v>655</v>
      </c>
      <c r="D2249" s="35">
        <v>1.4</v>
      </c>
      <c r="E2249" s="35">
        <v>1.4</v>
      </c>
      <c r="F2249" s="35">
        <v>1.4</v>
      </c>
      <c r="G2249" s="35">
        <v>1.5</v>
      </c>
      <c r="H2249" s="35">
        <v>1.5</v>
      </c>
      <c r="K2249" t="s">
        <v>779</v>
      </c>
      <c r="M2249" s="34" t="s">
        <v>6284</v>
      </c>
      <c r="N2249" s="34" t="s">
        <v>779</v>
      </c>
    </row>
    <row r="2250" spans="1:15" ht="15" hidden="1" customHeight="1">
      <c r="A2250" s="34" t="s">
        <v>54</v>
      </c>
      <c r="B2250" s="34" t="s">
        <v>6332</v>
      </c>
      <c r="C2250" s="34" t="s">
        <v>405</v>
      </c>
      <c r="D2250" s="35">
        <v>2.1</v>
      </c>
      <c r="E2250" s="35">
        <v>3.2</v>
      </c>
      <c r="F2250" s="35">
        <v>3.5</v>
      </c>
      <c r="G2250" s="35">
        <v>4.5999999999999996</v>
      </c>
      <c r="H2250" s="35">
        <v>5</v>
      </c>
      <c r="K2250" t="s">
        <v>779</v>
      </c>
      <c r="M2250" s="34" t="s">
        <v>6284</v>
      </c>
    </row>
    <row r="2251" spans="1:15" ht="15" hidden="1" customHeight="1">
      <c r="A2251" s="34" t="s">
        <v>54</v>
      </c>
      <c r="B2251" s="34" t="s">
        <v>6333</v>
      </c>
      <c r="C2251" s="34" t="s">
        <v>468</v>
      </c>
      <c r="D2251" s="35">
        <v>1.7</v>
      </c>
      <c r="E2251" s="35">
        <v>2</v>
      </c>
      <c r="F2251" s="35" t="s">
        <v>2997</v>
      </c>
      <c r="G2251" s="35" t="s">
        <v>2997</v>
      </c>
      <c r="H2251" s="35" t="s">
        <v>2997</v>
      </c>
      <c r="L2251" s="34" t="s">
        <v>3812</v>
      </c>
      <c r="O2251" s="34" t="s">
        <v>2995</v>
      </c>
    </row>
    <row r="2252" spans="1:15" ht="15" hidden="1" customHeight="1">
      <c r="A2252" s="34" t="s">
        <v>54</v>
      </c>
      <c r="B2252" s="34" t="s">
        <v>6334</v>
      </c>
      <c r="C2252" s="34" t="s">
        <v>6335</v>
      </c>
      <c r="D2252" s="35">
        <v>1.5</v>
      </c>
      <c r="E2252" s="35">
        <v>2.9</v>
      </c>
      <c r="F2252" s="35">
        <v>4</v>
      </c>
      <c r="G2252" s="35">
        <v>4.9000000000000004</v>
      </c>
      <c r="H2252" s="35">
        <v>5.3</v>
      </c>
      <c r="M2252" s="34" t="s">
        <v>5368</v>
      </c>
    </row>
    <row r="2253" spans="1:15" ht="15" hidden="1" customHeight="1">
      <c r="A2253" s="34" t="s">
        <v>54</v>
      </c>
      <c r="B2253" s="34" t="s">
        <v>6336</v>
      </c>
      <c r="C2253" s="34" t="s">
        <v>477</v>
      </c>
      <c r="D2253" s="35">
        <v>1.3</v>
      </c>
      <c r="E2253" s="35" t="s">
        <v>2988</v>
      </c>
      <c r="F2253" s="35" t="s">
        <v>2997</v>
      </c>
      <c r="G2253" s="35" t="s">
        <v>2997</v>
      </c>
      <c r="H2253" s="35" t="s">
        <v>2997</v>
      </c>
      <c r="O2253" s="34" t="s">
        <v>6337</v>
      </c>
    </row>
    <row r="2254" spans="1:15" ht="15" hidden="1" customHeight="1">
      <c r="A2254" s="34" t="s">
        <v>54</v>
      </c>
      <c r="B2254" s="34" t="s">
        <v>6338</v>
      </c>
      <c r="C2254" s="34" t="s">
        <v>477</v>
      </c>
      <c r="D2254" s="35" t="s">
        <v>107</v>
      </c>
      <c r="E2254" s="35" t="s">
        <v>107</v>
      </c>
      <c r="F2254" s="35">
        <v>1.5</v>
      </c>
      <c r="G2254" s="35">
        <v>1.5</v>
      </c>
      <c r="H2254" s="35">
        <v>1.5</v>
      </c>
    </row>
    <row r="2255" spans="1:15" ht="15" hidden="1" customHeight="1">
      <c r="A2255" s="34" t="s">
        <v>54</v>
      </c>
      <c r="B2255" s="34" t="s">
        <v>6339</v>
      </c>
      <c r="C2255" s="34" t="s">
        <v>477</v>
      </c>
      <c r="D2255" s="35" t="s">
        <v>107</v>
      </c>
      <c r="E2255" s="35" t="s">
        <v>107</v>
      </c>
      <c r="F2255" s="35" t="s">
        <v>107</v>
      </c>
      <c r="G2255" s="35">
        <v>1</v>
      </c>
      <c r="H2255" s="35">
        <v>1.2</v>
      </c>
      <c r="I2255" s="35" t="s">
        <v>537</v>
      </c>
    </row>
    <row r="2256" spans="1:15" ht="15" hidden="1" customHeight="1">
      <c r="A2256" s="34" t="s">
        <v>54</v>
      </c>
      <c r="B2256" s="34" t="s">
        <v>6340</v>
      </c>
      <c r="C2256" s="34" t="s">
        <v>807</v>
      </c>
      <c r="D2256" s="35" t="s">
        <v>107</v>
      </c>
      <c r="E2256" s="35">
        <v>1.8</v>
      </c>
      <c r="F2256" s="35">
        <v>1.8</v>
      </c>
      <c r="G2256" s="35">
        <v>1.9</v>
      </c>
      <c r="H2256" s="35">
        <v>1.9</v>
      </c>
      <c r="L2256" s="34" t="s">
        <v>6341</v>
      </c>
      <c r="N2256" s="34" t="s">
        <v>558</v>
      </c>
      <c r="O2256" s="34" t="s">
        <v>6342</v>
      </c>
    </row>
    <row r="2257" spans="1:15" ht="15" hidden="1" customHeight="1">
      <c r="A2257" s="34" t="s">
        <v>54</v>
      </c>
      <c r="B2257" s="34" t="s">
        <v>6343</v>
      </c>
      <c r="C2257" s="34" t="s">
        <v>435</v>
      </c>
      <c r="D2257" s="35" t="s">
        <v>107</v>
      </c>
      <c r="E2257" s="35">
        <v>1.2</v>
      </c>
      <c r="F2257" s="35">
        <v>1.4</v>
      </c>
      <c r="G2257" s="35">
        <v>1.9</v>
      </c>
      <c r="H2257" s="35">
        <v>1.7</v>
      </c>
    </row>
    <row r="2258" spans="1:15" ht="15" hidden="1" customHeight="1">
      <c r="A2258" s="34" t="s">
        <v>54</v>
      </c>
      <c r="B2258" s="34" t="s">
        <v>6344</v>
      </c>
      <c r="C2258" s="34" t="s">
        <v>435</v>
      </c>
      <c r="D2258" s="35" t="s">
        <v>107</v>
      </c>
      <c r="E2258" s="35">
        <v>1</v>
      </c>
      <c r="F2258" s="35">
        <v>1.4</v>
      </c>
      <c r="G2258" s="35">
        <v>1.3</v>
      </c>
      <c r="H2258" s="35">
        <v>1.4</v>
      </c>
      <c r="I2258" s="35" t="s">
        <v>1967</v>
      </c>
    </row>
    <row r="2259" spans="1:15" ht="15" hidden="1" customHeight="1">
      <c r="A2259" s="34" t="s">
        <v>54</v>
      </c>
      <c r="B2259" s="34" t="s">
        <v>6345</v>
      </c>
      <c r="C2259" s="34" t="s">
        <v>409</v>
      </c>
      <c r="D2259" s="35" t="s">
        <v>107</v>
      </c>
      <c r="E2259" s="35">
        <v>1.7</v>
      </c>
      <c r="F2259" s="35">
        <v>1.9</v>
      </c>
      <c r="G2259" s="35">
        <v>2</v>
      </c>
      <c r="H2259" s="35">
        <v>2</v>
      </c>
    </row>
    <row r="2260" spans="1:15" ht="15" hidden="1" customHeight="1">
      <c r="A2260" s="34" t="s">
        <v>54</v>
      </c>
      <c r="B2260" s="34" t="s">
        <v>6346</v>
      </c>
      <c r="C2260" s="34" t="s">
        <v>390</v>
      </c>
      <c r="D2260" s="35" t="s">
        <v>107</v>
      </c>
      <c r="E2260" s="35">
        <v>2</v>
      </c>
      <c r="F2260" s="35">
        <v>2.2999999999999998</v>
      </c>
      <c r="G2260" s="35">
        <v>2.2999999999999998</v>
      </c>
      <c r="H2260" s="35">
        <v>2.2999999999999998</v>
      </c>
    </row>
    <row r="2261" spans="1:15" ht="15" hidden="1" customHeight="1">
      <c r="A2261" s="34" t="s">
        <v>54</v>
      </c>
      <c r="B2261" s="34" t="s">
        <v>6347</v>
      </c>
      <c r="C2261" s="34" t="s">
        <v>920</v>
      </c>
      <c r="D2261" s="35" t="s">
        <v>107</v>
      </c>
      <c r="E2261" s="35">
        <v>2</v>
      </c>
      <c r="F2261" s="35">
        <v>2.2000000000000002</v>
      </c>
      <c r="G2261" s="35">
        <v>2.2000000000000002</v>
      </c>
      <c r="H2261" s="35">
        <v>2.1</v>
      </c>
    </row>
    <row r="2262" spans="1:15" ht="15" hidden="1" customHeight="1">
      <c r="A2262" s="34" t="s">
        <v>54</v>
      </c>
      <c r="B2262" s="34" t="s">
        <v>6348</v>
      </c>
      <c r="C2262" s="34" t="s">
        <v>435</v>
      </c>
      <c r="D2262" s="35" t="s">
        <v>107</v>
      </c>
      <c r="E2262" s="35">
        <v>1.6</v>
      </c>
      <c r="F2262" s="35">
        <v>2.2999999999999998</v>
      </c>
      <c r="G2262" s="35">
        <v>2.6</v>
      </c>
      <c r="H2262" s="35">
        <v>2.7</v>
      </c>
      <c r="K2262" s="36" t="s">
        <v>552</v>
      </c>
      <c r="M2262" s="34" t="s">
        <v>552</v>
      </c>
    </row>
    <row r="2263" spans="1:15" ht="15" hidden="1" customHeight="1">
      <c r="A2263" s="34" t="s">
        <v>54</v>
      </c>
      <c r="B2263" s="34" t="s">
        <v>6349</v>
      </c>
      <c r="C2263" s="34" t="s">
        <v>555</v>
      </c>
      <c r="D2263" s="35" t="s">
        <v>107</v>
      </c>
      <c r="E2263" s="35">
        <v>1.2</v>
      </c>
      <c r="F2263" s="35">
        <v>1.3</v>
      </c>
      <c r="G2263" s="35">
        <v>1.3</v>
      </c>
      <c r="H2263" s="35">
        <v>1.5</v>
      </c>
      <c r="K2263" s="36" t="s">
        <v>558</v>
      </c>
      <c r="M2263" s="36" t="s">
        <v>558</v>
      </c>
      <c r="N2263" s="34" t="s">
        <v>519</v>
      </c>
    </row>
    <row r="2264" spans="1:15" ht="15" hidden="1" customHeight="1">
      <c r="A2264" s="34" t="s">
        <v>54</v>
      </c>
      <c r="B2264" s="34" t="s">
        <v>6350</v>
      </c>
      <c r="C2264" t="s">
        <v>688</v>
      </c>
      <c r="D2264" s="35" t="s">
        <v>107</v>
      </c>
      <c r="E2264" s="35">
        <v>1.8</v>
      </c>
      <c r="F2264" s="35">
        <v>2</v>
      </c>
      <c r="G2264" s="35">
        <v>2.2000000000000002</v>
      </c>
      <c r="H2264" s="35">
        <v>2.2999999999999998</v>
      </c>
      <c r="I2264" s="35" t="s">
        <v>561</v>
      </c>
      <c r="L2264" s="34" t="s">
        <v>6351</v>
      </c>
      <c r="N2264" s="34" t="s">
        <v>6352</v>
      </c>
      <c r="O2264" s="46" t="s">
        <v>6353</v>
      </c>
    </row>
    <row r="2265" spans="1:15" ht="15" hidden="1" customHeight="1">
      <c r="A2265" s="34" t="s">
        <v>54</v>
      </c>
      <c r="B2265" s="34" t="s">
        <v>6354</v>
      </c>
      <c r="C2265" s="34" t="s">
        <v>602</v>
      </c>
      <c r="D2265" s="35" t="s">
        <v>107</v>
      </c>
      <c r="E2265" s="35">
        <v>1.7</v>
      </c>
      <c r="F2265" s="35">
        <v>2.8</v>
      </c>
      <c r="G2265" s="35">
        <v>3.1</v>
      </c>
      <c r="H2265" s="35">
        <v>5.3</v>
      </c>
    </row>
    <row r="2266" spans="1:15" ht="15" hidden="1" customHeight="1">
      <c r="A2266" s="34" t="s">
        <v>54</v>
      </c>
      <c r="B2266" s="34" t="s">
        <v>6355</v>
      </c>
      <c r="C2266" s="34" t="s">
        <v>672</v>
      </c>
      <c r="D2266" s="35" t="s">
        <v>107</v>
      </c>
      <c r="E2266" s="35">
        <v>1.1000000000000001</v>
      </c>
      <c r="F2266" s="35">
        <v>1.1000000000000001</v>
      </c>
      <c r="G2266" s="35">
        <v>1.1000000000000001</v>
      </c>
      <c r="H2266" s="35">
        <v>1.2</v>
      </c>
    </row>
    <row r="2267" spans="1:15" ht="15" hidden="1" customHeight="1">
      <c r="A2267" s="34" t="s">
        <v>54</v>
      </c>
      <c r="B2267" s="34" t="s">
        <v>6356</v>
      </c>
      <c r="C2267" s="34" t="s">
        <v>1977</v>
      </c>
      <c r="D2267" s="35" t="s">
        <v>107</v>
      </c>
      <c r="E2267" s="35">
        <v>1.6</v>
      </c>
      <c r="F2267" s="35">
        <v>2.5</v>
      </c>
      <c r="G2267" s="35">
        <v>2.8</v>
      </c>
      <c r="H2267" s="35">
        <v>2.7</v>
      </c>
    </row>
    <row r="2268" spans="1:15" ht="15" hidden="1" customHeight="1">
      <c r="A2268" s="34" t="s">
        <v>54</v>
      </c>
      <c r="B2268" s="34" t="s">
        <v>6357</v>
      </c>
      <c r="C2268" s="34" t="s">
        <v>1621</v>
      </c>
      <c r="D2268" s="35" t="s">
        <v>107</v>
      </c>
      <c r="E2268" s="35">
        <v>3.9</v>
      </c>
      <c r="F2268" s="35">
        <v>4.4000000000000004</v>
      </c>
      <c r="G2268" s="35">
        <v>5</v>
      </c>
      <c r="H2268" s="35">
        <v>5.0999999999999996</v>
      </c>
      <c r="O2268" s="34" t="s">
        <v>4639</v>
      </c>
    </row>
    <row r="2269" spans="1:15" ht="15" hidden="1" customHeight="1">
      <c r="A2269" s="34" t="s">
        <v>54</v>
      </c>
      <c r="B2269" s="34" t="s">
        <v>6358</v>
      </c>
      <c r="C2269" s="34" t="s">
        <v>1621</v>
      </c>
      <c r="D2269" s="35" t="s">
        <v>107</v>
      </c>
      <c r="E2269" s="35">
        <v>1.3</v>
      </c>
      <c r="F2269" s="35">
        <v>1.3</v>
      </c>
      <c r="G2269" s="35">
        <v>1.3</v>
      </c>
      <c r="H2269" s="35">
        <v>1.3</v>
      </c>
      <c r="K2269" s="36" t="s">
        <v>558</v>
      </c>
      <c r="N2269" s="34" t="s">
        <v>519</v>
      </c>
    </row>
    <row r="2270" spans="1:15" ht="15" hidden="1" customHeight="1">
      <c r="A2270" s="34" t="s">
        <v>54</v>
      </c>
      <c r="B2270" s="34" t="s">
        <v>6359</v>
      </c>
      <c r="C2270" s="34" t="s">
        <v>1621</v>
      </c>
      <c r="D2270" s="35" t="s">
        <v>107</v>
      </c>
      <c r="E2270" s="35">
        <v>1.3</v>
      </c>
      <c r="F2270" s="35">
        <v>1.8</v>
      </c>
      <c r="G2270" s="35">
        <v>2.1</v>
      </c>
      <c r="H2270" s="35">
        <v>2.4</v>
      </c>
    </row>
    <row r="2271" spans="1:15" ht="15" hidden="1" customHeight="1">
      <c r="A2271" s="34" t="s">
        <v>54</v>
      </c>
      <c r="B2271" s="34" t="s">
        <v>6360</v>
      </c>
      <c r="C2271" s="34" t="s">
        <v>742</v>
      </c>
      <c r="D2271" s="35" t="s">
        <v>107</v>
      </c>
      <c r="E2271" s="35">
        <v>1.5</v>
      </c>
      <c r="F2271" s="35">
        <v>2.7</v>
      </c>
      <c r="G2271" s="35">
        <v>3.7</v>
      </c>
      <c r="H2271" s="35">
        <v>5</v>
      </c>
    </row>
    <row r="2272" spans="1:15" ht="15" hidden="1" customHeight="1">
      <c r="A2272" s="34" t="s">
        <v>54</v>
      </c>
      <c r="B2272" s="34" t="s">
        <v>6361</v>
      </c>
      <c r="C2272" s="34" t="s">
        <v>745</v>
      </c>
      <c r="D2272" s="35" t="s">
        <v>107</v>
      </c>
      <c r="E2272" s="35">
        <v>1.2</v>
      </c>
      <c r="F2272" s="35">
        <v>2.5</v>
      </c>
      <c r="G2272" s="35">
        <v>2.7</v>
      </c>
      <c r="H2272" s="35">
        <v>2.9</v>
      </c>
    </row>
    <row r="2273" spans="1:15" ht="15" hidden="1" customHeight="1">
      <c r="A2273" s="34" t="s">
        <v>54</v>
      </c>
      <c r="B2273" s="34" t="s">
        <v>6362</v>
      </c>
      <c r="C2273" s="34" t="s">
        <v>742</v>
      </c>
      <c r="D2273" s="35" t="s">
        <v>107</v>
      </c>
      <c r="E2273" s="35">
        <v>1.2</v>
      </c>
      <c r="F2273" s="35">
        <v>2.7</v>
      </c>
      <c r="G2273" s="35">
        <v>2.8</v>
      </c>
      <c r="H2273" s="35">
        <v>3.2</v>
      </c>
    </row>
    <row r="2274" spans="1:15" ht="15" hidden="1" customHeight="1">
      <c r="A2274" s="34" t="s">
        <v>54</v>
      </c>
      <c r="B2274" s="34" t="s">
        <v>6363</v>
      </c>
      <c r="C2274" s="34" t="s">
        <v>920</v>
      </c>
      <c r="D2274" s="35" t="s">
        <v>107</v>
      </c>
      <c r="E2274" s="35">
        <v>1.5</v>
      </c>
      <c r="F2274" s="35">
        <v>2.2000000000000002</v>
      </c>
      <c r="G2274" s="35">
        <v>2</v>
      </c>
      <c r="H2274" s="35" t="s">
        <v>2997</v>
      </c>
      <c r="L2274" s="34" t="s">
        <v>6364</v>
      </c>
      <c r="O2274" s="34" t="s">
        <v>6365</v>
      </c>
    </row>
    <row r="2275" spans="1:15" ht="15" hidden="1" customHeight="1">
      <c r="A2275" s="34" t="s">
        <v>54</v>
      </c>
      <c r="B2275" s="34" t="s">
        <v>6366</v>
      </c>
      <c r="C2275" s="34" t="s">
        <v>920</v>
      </c>
      <c r="D2275" s="35" t="s">
        <v>107</v>
      </c>
      <c r="E2275" s="35">
        <v>1.4</v>
      </c>
      <c r="F2275" s="35">
        <v>1.9</v>
      </c>
      <c r="G2275" s="35">
        <v>1.9</v>
      </c>
      <c r="H2275" s="35" t="s">
        <v>2989</v>
      </c>
      <c r="L2275" s="34" t="s">
        <v>6367</v>
      </c>
      <c r="O2275" s="34" t="s">
        <v>6365</v>
      </c>
    </row>
    <row r="2276" spans="1:15" ht="15" hidden="1" customHeight="1">
      <c r="A2276" s="34" t="s">
        <v>54</v>
      </c>
      <c r="B2276" s="34" t="s">
        <v>6368</v>
      </c>
      <c r="C2276" s="34" t="s">
        <v>920</v>
      </c>
      <c r="D2276" s="35" t="s">
        <v>107</v>
      </c>
      <c r="E2276" s="35">
        <v>1</v>
      </c>
      <c r="F2276" s="35">
        <v>1</v>
      </c>
      <c r="G2276" s="35">
        <v>1</v>
      </c>
      <c r="H2276" s="35" t="s">
        <v>2997</v>
      </c>
      <c r="L2276" s="34" t="s">
        <v>6367</v>
      </c>
    </row>
    <row r="2277" spans="1:15" ht="15" hidden="1" customHeight="1">
      <c r="A2277" s="34" t="s">
        <v>54</v>
      </c>
      <c r="B2277" s="34" t="s">
        <v>6369</v>
      </c>
      <c r="C2277" s="34" t="s">
        <v>920</v>
      </c>
      <c r="D2277" s="35" t="s">
        <v>107</v>
      </c>
      <c r="E2277" s="35">
        <v>1</v>
      </c>
      <c r="F2277" s="35">
        <v>1.2</v>
      </c>
      <c r="G2277" s="35">
        <v>1</v>
      </c>
      <c r="H2277" s="35" t="s">
        <v>2997</v>
      </c>
      <c r="L2277" s="34" t="s">
        <v>6367</v>
      </c>
    </row>
    <row r="2278" spans="1:15" ht="15" hidden="1" customHeight="1">
      <c r="A2278" s="34" t="s">
        <v>54</v>
      </c>
      <c r="B2278" s="34" t="s">
        <v>6370</v>
      </c>
      <c r="C2278" s="34" t="s">
        <v>920</v>
      </c>
      <c r="D2278" s="35" t="s">
        <v>107</v>
      </c>
      <c r="E2278" s="35" t="s">
        <v>107</v>
      </c>
      <c r="F2278" s="35">
        <v>1.2</v>
      </c>
      <c r="G2278" s="35">
        <v>1</v>
      </c>
      <c r="H2278" s="35" t="s">
        <v>2997</v>
      </c>
      <c r="L2278" s="34" t="s">
        <v>6367</v>
      </c>
    </row>
    <row r="2279" spans="1:15" ht="15" hidden="1" customHeight="1">
      <c r="A2279" s="34" t="s">
        <v>54</v>
      </c>
      <c r="B2279" s="34" t="s">
        <v>6371</v>
      </c>
      <c r="C2279" s="34" t="s">
        <v>538</v>
      </c>
      <c r="D2279" s="35" t="s">
        <v>107</v>
      </c>
      <c r="E2279" s="35">
        <v>1.8</v>
      </c>
      <c r="F2279" s="35">
        <v>3.6</v>
      </c>
      <c r="G2279" s="35">
        <v>4.5999999999999996</v>
      </c>
      <c r="H2279" s="35">
        <v>6.1</v>
      </c>
    </row>
    <row r="2280" spans="1:15" ht="15" hidden="1" customHeight="1">
      <c r="A2280" s="34" t="s">
        <v>54</v>
      </c>
      <c r="B2280" s="34" t="s">
        <v>6372</v>
      </c>
      <c r="C2280" s="34" t="s">
        <v>745</v>
      </c>
      <c r="D2280" s="35" t="s">
        <v>107</v>
      </c>
      <c r="E2280" s="35">
        <v>1.2</v>
      </c>
      <c r="F2280" s="35" t="s">
        <v>2997</v>
      </c>
      <c r="G2280" s="35" t="s">
        <v>2997</v>
      </c>
      <c r="H2280" s="35" t="s">
        <v>2997</v>
      </c>
      <c r="L2280" s="34" t="s">
        <v>3812</v>
      </c>
      <c r="M2280" s="34" t="s">
        <v>5368</v>
      </c>
      <c r="N2280" s="34" t="s">
        <v>488</v>
      </c>
      <c r="O2280" s="34" t="s">
        <v>6373</v>
      </c>
    </row>
    <row r="2281" spans="1:15" ht="15" hidden="1" customHeight="1">
      <c r="A2281" s="34" t="s">
        <v>54</v>
      </c>
      <c r="B2281" s="34" t="s">
        <v>6374</v>
      </c>
      <c r="C2281" s="34" t="s">
        <v>745</v>
      </c>
      <c r="D2281" s="35" t="s">
        <v>107</v>
      </c>
      <c r="E2281" s="35">
        <v>1</v>
      </c>
      <c r="F2281" s="35" t="s">
        <v>2997</v>
      </c>
      <c r="G2281" s="35" t="s">
        <v>2997</v>
      </c>
      <c r="H2281" s="35" t="s">
        <v>2997</v>
      </c>
      <c r="L2281" s="34" t="s">
        <v>3560</v>
      </c>
      <c r="O2281" s="34" t="s">
        <v>6375</v>
      </c>
    </row>
    <row r="2282" spans="1:15" ht="15" hidden="1" customHeight="1">
      <c r="A2282" s="34" t="s">
        <v>54</v>
      </c>
      <c r="B2282" s="34" t="s">
        <v>6376</v>
      </c>
      <c r="C2282" s="34" t="s">
        <v>484</v>
      </c>
      <c r="D2282" s="35" t="s">
        <v>107</v>
      </c>
      <c r="E2282" s="35">
        <v>10.8</v>
      </c>
      <c r="F2282" s="35">
        <v>11.4</v>
      </c>
      <c r="G2282" s="35">
        <v>11.8</v>
      </c>
      <c r="H2282" s="35">
        <v>12.3</v>
      </c>
      <c r="I2282" s="35" t="s">
        <v>6377</v>
      </c>
      <c r="K2282" s="36" t="s">
        <v>6378</v>
      </c>
      <c r="M2282" s="36" t="s">
        <v>6379</v>
      </c>
      <c r="N2282" s="34" t="s">
        <v>6380</v>
      </c>
    </row>
    <row r="2283" spans="1:15" ht="15" hidden="1" customHeight="1">
      <c r="A2283" s="34" t="s">
        <v>54</v>
      </c>
      <c r="B2283" s="34" t="s">
        <v>6381</v>
      </c>
      <c r="C2283" s="34" t="s">
        <v>484</v>
      </c>
      <c r="D2283" s="35" t="s">
        <v>107</v>
      </c>
      <c r="E2283" s="35" t="s">
        <v>107</v>
      </c>
      <c r="F2283" s="35">
        <v>1.2</v>
      </c>
      <c r="G2283" s="35">
        <v>1.1000000000000001</v>
      </c>
      <c r="H2283" s="35" t="s">
        <v>2997</v>
      </c>
    </row>
    <row r="2284" spans="1:15" ht="15" hidden="1" customHeight="1">
      <c r="A2284" s="34" t="s">
        <v>54</v>
      </c>
      <c r="B2284" s="34" t="s">
        <v>6382</v>
      </c>
      <c r="C2284" s="34" t="s">
        <v>750</v>
      </c>
      <c r="D2284" s="35" t="s">
        <v>107</v>
      </c>
      <c r="E2284" s="35">
        <v>1.6</v>
      </c>
      <c r="F2284" s="35">
        <v>2</v>
      </c>
      <c r="G2284" s="35">
        <v>2.4</v>
      </c>
      <c r="H2284" s="35">
        <v>2.4</v>
      </c>
    </row>
    <row r="2285" spans="1:15" ht="15" hidden="1" customHeight="1">
      <c r="A2285" s="34" t="s">
        <v>54</v>
      </c>
      <c r="B2285" s="34" t="s">
        <v>6383</v>
      </c>
      <c r="C2285" s="34" t="s">
        <v>411</v>
      </c>
      <c r="D2285" s="35" t="s">
        <v>107</v>
      </c>
      <c r="E2285" s="35">
        <v>1.6</v>
      </c>
      <c r="F2285" s="35">
        <v>2.5</v>
      </c>
      <c r="G2285" s="35">
        <v>2.2000000000000002</v>
      </c>
      <c r="H2285" s="35">
        <v>3.5</v>
      </c>
      <c r="L2285" s="34" t="s">
        <v>6384</v>
      </c>
      <c r="M2285" s="34" t="s">
        <v>904</v>
      </c>
    </row>
    <row r="2286" spans="1:15" ht="15" hidden="1" customHeight="1">
      <c r="A2286" s="34" t="s">
        <v>54</v>
      </c>
      <c r="B2286" s="34" t="s">
        <v>6385</v>
      </c>
      <c r="C2286" s="34" t="s">
        <v>745</v>
      </c>
      <c r="D2286" s="35" t="s">
        <v>107</v>
      </c>
      <c r="E2286" s="35">
        <v>1</v>
      </c>
      <c r="F2286" s="35">
        <v>2.2000000000000002</v>
      </c>
      <c r="G2286" s="35">
        <v>2.1</v>
      </c>
      <c r="H2286" s="35">
        <v>2.1</v>
      </c>
    </row>
    <row r="2287" spans="1:15" ht="15" hidden="1" customHeight="1">
      <c r="A2287" s="34" t="s">
        <v>54</v>
      </c>
      <c r="B2287" s="34" t="s">
        <v>6386</v>
      </c>
      <c r="C2287" s="34" t="s">
        <v>745</v>
      </c>
      <c r="D2287" s="35" t="s">
        <v>107</v>
      </c>
      <c r="E2287" s="35">
        <v>1</v>
      </c>
      <c r="F2287" s="35">
        <v>1.1000000000000001</v>
      </c>
      <c r="G2287" s="35">
        <v>1.2</v>
      </c>
      <c r="H2287" s="35" t="s">
        <v>2989</v>
      </c>
    </row>
    <row r="2288" spans="1:15" ht="15" hidden="1" customHeight="1">
      <c r="A2288" s="34" t="s">
        <v>54</v>
      </c>
      <c r="B2288" s="34" t="s">
        <v>6387</v>
      </c>
      <c r="C2288" s="34" t="s">
        <v>524</v>
      </c>
      <c r="D2288" s="35" t="s">
        <v>107</v>
      </c>
      <c r="E2288" s="35">
        <v>2</v>
      </c>
      <c r="F2288" s="35">
        <v>3.5</v>
      </c>
      <c r="G2288" s="35">
        <v>3.9</v>
      </c>
      <c r="H2288" s="35">
        <v>4.2</v>
      </c>
      <c r="N2288" s="34" t="s">
        <v>6388</v>
      </c>
    </row>
    <row r="2289" spans="1:15" ht="15" hidden="1" customHeight="1">
      <c r="A2289" s="34" t="s">
        <v>54</v>
      </c>
      <c r="B2289" s="34" t="s">
        <v>6389</v>
      </c>
      <c r="C2289" s="34" t="s">
        <v>524</v>
      </c>
      <c r="D2289" s="35" t="s">
        <v>107</v>
      </c>
      <c r="E2289" s="35">
        <v>1.6</v>
      </c>
      <c r="F2289" s="35">
        <v>2.1</v>
      </c>
      <c r="G2289" s="35">
        <v>2.1</v>
      </c>
      <c r="H2289" s="35">
        <v>2.2000000000000002</v>
      </c>
      <c r="N2289" s="34" t="s">
        <v>519</v>
      </c>
    </row>
    <row r="2290" spans="1:15" ht="15" hidden="1" customHeight="1">
      <c r="A2290" s="34" t="s">
        <v>54</v>
      </c>
      <c r="B2290" s="34" t="s">
        <v>6390</v>
      </c>
      <c r="C2290" s="34" t="s">
        <v>435</v>
      </c>
      <c r="D2290" s="35" t="s">
        <v>107</v>
      </c>
      <c r="E2290" s="35">
        <v>7.4</v>
      </c>
      <c r="F2290" s="35">
        <v>8.5</v>
      </c>
      <c r="G2290" s="35">
        <v>9.6999999999999993</v>
      </c>
      <c r="H2290" s="35">
        <v>10.3</v>
      </c>
      <c r="K2290" s="43" t="s">
        <v>904</v>
      </c>
      <c r="M2290" s="34" t="s">
        <v>904</v>
      </c>
    </row>
    <row r="2291" spans="1:15" ht="15" hidden="1" customHeight="1">
      <c r="A2291" s="34" t="s">
        <v>54</v>
      </c>
      <c r="B2291" s="34" t="s">
        <v>6391</v>
      </c>
      <c r="C2291" s="34" t="s">
        <v>435</v>
      </c>
      <c r="D2291" s="35" t="s">
        <v>107</v>
      </c>
      <c r="E2291" s="35">
        <v>1.4</v>
      </c>
      <c r="F2291" s="35" t="s">
        <v>2988</v>
      </c>
      <c r="G2291" s="35" t="s">
        <v>2988</v>
      </c>
      <c r="H2291" s="35" t="s">
        <v>2989</v>
      </c>
      <c r="L2291" s="36" t="s">
        <v>3722</v>
      </c>
    </row>
    <row r="2292" spans="1:15" ht="15" hidden="1" customHeight="1">
      <c r="A2292" s="34" t="s">
        <v>54</v>
      </c>
      <c r="B2292" s="34" t="s">
        <v>6392</v>
      </c>
      <c r="C2292" s="34" t="s">
        <v>435</v>
      </c>
      <c r="D2292" s="35" t="s">
        <v>107</v>
      </c>
      <c r="E2292" s="35">
        <v>1.3</v>
      </c>
      <c r="F2292" s="35" t="s">
        <v>2997</v>
      </c>
      <c r="G2292" s="35" t="s">
        <v>2997</v>
      </c>
      <c r="H2292" s="35" t="s">
        <v>2997</v>
      </c>
      <c r="O2292" s="34" t="s">
        <v>6393</v>
      </c>
    </row>
    <row r="2293" spans="1:15" ht="15" hidden="1" customHeight="1">
      <c r="A2293" s="34" t="s">
        <v>54</v>
      </c>
      <c r="B2293" s="34" t="s">
        <v>6394</v>
      </c>
      <c r="C2293" s="34" t="s">
        <v>435</v>
      </c>
      <c r="D2293" s="35" t="s">
        <v>107</v>
      </c>
      <c r="E2293" s="35" t="s">
        <v>107</v>
      </c>
      <c r="F2293" s="35">
        <v>1.5</v>
      </c>
      <c r="G2293" s="35" t="s">
        <v>2997</v>
      </c>
      <c r="H2293" s="35" t="s">
        <v>2997</v>
      </c>
      <c r="L2293" s="36" t="s">
        <v>3812</v>
      </c>
    </row>
    <row r="2294" spans="1:15" ht="15" hidden="1" customHeight="1">
      <c r="A2294" s="34" t="s">
        <v>54</v>
      </c>
      <c r="B2294" s="34" t="s">
        <v>6395</v>
      </c>
      <c r="C2294" s="34" t="s">
        <v>750</v>
      </c>
      <c r="D2294" s="35" t="s">
        <v>107</v>
      </c>
      <c r="E2294" s="35">
        <v>1.5</v>
      </c>
      <c r="F2294" s="35">
        <v>1.7</v>
      </c>
      <c r="G2294" s="35">
        <v>1.9</v>
      </c>
      <c r="H2294" s="35">
        <v>2</v>
      </c>
      <c r="M2294" s="36" t="s">
        <v>558</v>
      </c>
    </row>
    <row r="2295" spans="1:15" ht="15" hidden="1" customHeight="1">
      <c r="A2295" s="34" t="s">
        <v>54</v>
      </c>
      <c r="B2295" s="34" t="s">
        <v>6396</v>
      </c>
      <c r="C2295" t="s">
        <v>1971</v>
      </c>
      <c r="D2295" s="35" t="s">
        <v>107</v>
      </c>
      <c r="E2295" s="35">
        <v>1.4</v>
      </c>
      <c r="F2295" s="35">
        <v>1.7</v>
      </c>
      <c r="G2295" s="35">
        <v>1.8</v>
      </c>
      <c r="H2295" s="35">
        <v>1.8</v>
      </c>
      <c r="N2295" s="34" t="s">
        <v>519</v>
      </c>
    </row>
    <row r="2296" spans="1:15" ht="15" hidden="1" customHeight="1">
      <c r="A2296" s="34" t="s">
        <v>54</v>
      </c>
      <c r="B2296" s="34" t="s">
        <v>6397</v>
      </c>
      <c r="C2296" s="34" t="s">
        <v>920</v>
      </c>
      <c r="D2296" s="35" t="s">
        <v>107</v>
      </c>
      <c r="E2296" s="35">
        <v>1.1000000000000001</v>
      </c>
      <c r="F2296" s="35">
        <v>1.2</v>
      </c>
      <c r="G2296" s="35" t="s">
        <v>2997</v>
      </c>
      <c r="H2296" s="35" t="s">
        <v>2997</v>
      </c>
      <c r="L2296" s="34" t="s">
        <v>4701</v>
      </c>
    </row>
    <row r="2297" spans="1:15" ht="15" hidden="1" customHeight="1">
      <c r="A2297" s="34" t="s">
        <v>54</v>
      </c>
      <c r="B2297" s="34" t="s">
        <v>6398</v>
      </c>
      <c r="C2297" s="34" t="s">
        <v>409</v>
      </c>
      <c r="D2297" s="35" t="s">
        <v>107</v>
      </c>
      <c r="E2297" s="35">
        <v>1.4</v>
      </c>
      <c r="F2297" s="35">
        <v>2.2000000000000002</v>
      </c>
      <c r="G2297" s="35">
        <v>2.4</v>
      </c>
      <c r="H2297" s="35">
        <v>2.5</v>
      </c>
    </row>
    <row r="2298" spans="1:15" ht="15" hidden="1" customHeight="1">
      <c r="A2298" s="34" t="s">
        <v>54</v>
      </c>
      <c r="B2298" s="34" t="s">
        <v>6399</v>
      </c>
      <c r="C2298" s="34" t="s">
        <v>409</v>
      </c>
      <c r="D2298" s="35" t="s">
        <v>107</v>
      </c>
      <c r="E2298" s="35">
        <v>1.3</v>
      </c>
      <c r="F2298" s="35">
        <v>2.1</v>
      </c>
      <c r="G2298" s="35">
        <v>2.1</v>
      </c>
      <c r="H2298" s="35">
        <v>2.2999999999999998</v>
      </c>
    </row>
    <row r="2299" spans="1:15" ht="15" hidden="1" customHeight="1">
      <c r="A2299" s="34" t="s">
        <v>54</v>
      </c>
      <c r="B2299" s="34" t="s">
        <v>6400</v>
      </c>
      <c r="C2299" s="34" t="s">
        <v>920</v>
      </c>
      <c r="D2299" s="35" t="s">
        <v>107</v>
      </c>
      <c r="E2299" s="35">
        <v>2</v>
      </c>
      <c r="F2299" s="35">
        <v>2.9</v>
      </c>
      <c r="G2299" s="35">
        <v>3.2</v>
      </c>
      <c r="H2299" s="35">
        <v>3.2</v>
      </c>
    </row>
    <row r="2300" spans="1:15" ht="15" hidden="1" customHeight="1">
      <c r="A2300" s="34" t="s">
        <v>54</v>
      </c>
      <c r="B2300" s="34" t="s">
        <v>6401</v>
      </c>
      <c r="C2300" s="34" t="s">
        <v>439</v>
      </c>
      <c r="D2300" s="35" t="s">
        <v>107</v>
      </c>
      <c r="E2300" s="35">
        <v>1.2</v>
      </c>
      <c r="F2300" s="35">
        <v>2</v>
      </c>
      <c r="G2300" s="35">
        <v>2.5</v>
      </c>
      <c r="H2300" s="35">
        <v>2.9</v>
      </c>
    </row>
    <row r="2301" spans="1:15" ht="15" hidden="1" customHeight="1">
      <c r="A2301" s="34" t="s">
        <v>54</v>
      </c>
      <c r="B2301" s="34" t="s">
        <v>6402</v>
      </c>
      <c r="C2301" s="34" t="s">
        <v>389</v>
      </c>
      <c r="D2301" s="35" t="s">
        <v>107</v>
      </c>
      <c r="E2301" s="35">
        <v>1.9</v>
      </c>
      <c r="F2301" s="35">
        <v>3.2</v>
      </c>
      <c r="G2301" s="35">
        <v>4.4000000000000004</v>
      </c>
      <c r="H2301" s="35">
        <v>6.3</v>
      </c>
    </row>
    <row r="2302" spans="1:15" ht="15" hidden="1" customHeight="1">
      <c r="A2302" s="34" t="s">
        <v>54</v>
      </c>
      <c r="B2302" s="34" t="s">
        <v>6403</v>
      </c>
      <c r="C2302" t="s">
        <v>688</v>
      </c>
      <c r="D2302" s="35" t="s">
        <v>107</v>
      </c>
      <c r="E2302" s="35">
        <v>1.5</v>
      </c>
      <c r="F2302" s="35">
        <v>1.5</v>
      </c>
      <c r="G2302" s="35">
        <v>1.5</v>
      </c>
      <c r="H2302" s="35">
        <v>1.5</v>
      </c>
      <c r="L2302" s="34" t="s">
        <v>1906</v>
      </c>
      <c r="O2302" s="46" t="s">
        <v>6353</v>
      </c>
    </row>
    <row r="2303" spans="1:15" ht="15" hidden="1" customHeight="1">
      <c r="A2303" s="34" t="s">
        <v>54</v>
      </c>
      <c r="B2303" s="34" t="s">
        <v>6404</v>
      </c>
      <c r="C2303" s="34" t="s">
        <v>390</v>
      </c>
      <c r="D2303" s="35" t="s">
        <v>107</v>
      </c>
      <c r="E2303" s="35">
        <v>1.5</v>
      </c>
      <c r="F2303" s="35">
        <v>2</v>
      </c>
      <c r="G2303" s="35">
        <v>2.1</v>
      </c>
      <c r="H2303" s="35">
        <v>2.2999999999999998</v>
      </c>
    </row>
    <row r="2304" spans="1:15" ht="15" hidden="1" customHeight="1">
      <c r="A2304" s="34" t="s">
        <v>54</v>
      </c>
      <c r="B2304" s="34" t="s">
        <v>6405</v>
      </c>
      <c r="C2304" s="34" t="s">
        <v>389</v>
      </c>
      <c r="D2304" s="35" t="s">
        <v>107</v>
      </c>
      <c r="E2304" s="35">
        <v>3.5</v>
      </c>
      <c r="F2304" s="35">
        <v>5.5</v>
      </c>
      <c r="G2304" s="35">
        <v>7.2</v>
      </c>
      <c r="H2304" s="35">
        <v>9.1</v>
      </c>
      <c r="N2304" s="34" t="s">
        <v>519</v>
      </c>
    </row>
    <row r="2305" spans="1:15" ht="15" hidden="1" customHeight="1">
      <c r="A2305" s="34" t="s">
        <v>54</v>
      </c>
      <c r="B2305" s="34" t="s">
        <v>6406</v>
      </c>
      <c r="C2305" s="34" t="s">
        <v>389</v>
      </c>
      <c r="D2305" s="35" t="s">
        <v>107</v>
      </c>
      <c r="E2305" s="35" t="s">
        <v>107</v>
      </c>
      <c r="F2305" s="35" t="s">
        <v>2997</v>
      </c>
      <c r="G2305" s="35" t="s">
        <v>2997</v>
      </c>
      <c r="H2305" s="35" t="s">
        <v>2997</v>
      </c>
      <c r="L2305" s="43" t="s">
        <v>6407</v>
      </c>
      <c r="O2305" s="34" t="s">
        <v>6408</v>
      </c>
    </row>
    <row r="2306" spans="1:15" ht="15" hidden="1" customHeight="1">
      <c r="A2306" s="34" t="s">
        <v>54</v>
      </c>
      <c r="B2306" s="34" t="s">
        <v>6409</v>
      </c>
      <c r="C2306" s="34" t="s">
        <v>468</v>
      </c>
      <c r="D2306" s="35" t="s">
        <v>107</v>
      </c>
      <c r="E2306" s="35">
        <v>1.4</v>
      </c>
      <c r="F2306" s="35">
        <v>2</v>
      </c>
      <c r="G2306" s="35">
        <v>3</v>
      </c>
      <c r="H2306" s="35">
        <v>3</v>
      </c>
      <c r="L2306" s="34" t="s">
        <v>3081</v>
      </c>
    </row>
    <row r="2307" spans="1:15" ht="15" hidden="1" customHeight="1">
      <c r="A2307" s="34" t="s">
        <v>54</v>
      </c>
      <c r="B2307" s="34" t="s">
        <v>6410</v>
      </c>
      <c r="C2307" s="34" t="s">
        <v>745</v>
      </c>
      <c r="D2307" s="35" t="s">
        <v>107</v>
      </c>
      <c r="E2307" s="35">
        <v>1.3</v>
      </c>
      <c r="F2307" s="35">
        <v>2.1</v>
      </c>
      <c r="G2307" s="35">
        <v>2.2000000000000002</v>
      </c>
      <c r="H2307" s="35" t="s">
        <v>2997</v>
      </c>
    </row>
    <row r="2308" spans="1:15" ht="15" hidden="1" customHeight="1">
      <c r="A2308" s="34" t="s">
        <v>54</v>
      </c>
      <c r="B2308" s="34" t="s">
        <v>6411</v>
      </c>
      <c r="C2308" s="34" t="s">
        <v>745</v>
      </c>
      <c r="D2308" s="35" t="s">
        <v>107</v>
      </c>
      <c r="E2308" s="35" t="s">
        <v>107</v>
      </c>
      <c r="F2308" s="35">
        <v>1</v>
      </c>
      <c r="G2308" s="35">
        <v>1</v>
      </c>
      <c r="H2308" s="35" t="s">
        <v>2997</v>
      </c>
    </row>
    <row r="2309" spans="1:15" ht="15" hidden="1" customHeight="1">
      <c r="A2309" s="34" t="s">
        <v>54</v>
      </c>
      <c r="B2309" s="34" t="s">
        <v>6412</v>
      </c>
      <c r="C2309" s="34" t="s">
        <v>645</v>
      </c>
      <c r="D2309" s="35" t="s">
        <v>107</v>
      </c>
      <c r="E2309" s="35">
        <v>1.3</v>
      </c>
      <c r="F2309" s="35">
        <v>1.9</v>
      </c>
      <c r="G2309" s="35">
        <v>1.9</v>
      </c>
      <c r="H2309" s="35" t="s">
        <v>2989</v>
      </c>
    </row>
    <row r="2310" spans="1:15" ht="15" hidden="1" customHeight="1">
      <c r="A2310" s="34" t="s">
        <v>54</v>
      </c>
      <c r="B2310" s="34" t="s">
        <v>6413</v>
      </c>
      <c r="C2310" s="34" t="s">
        <v>484</v>
      </c>
      <c r="D2310" s="35" t="s">
        <v>107</v>
      </c>
      <c r="E2310" s="35">
        <v>1.6</v>
      </c>
      <c r="F2310" s="35" t="s">
        <v>2988</v>
      </c>
      <c r="G2310" s="35" t="s">
        <v>2988</v>
      </c>
      <c r="H2310" s="35" t="s">
        <v>2989</v>
      </c>
      <c r="N2310" s="34" t="s">
        <v>792</v>
      </c>
    </row>
    <row r="2311" spans="1:15" ht="15" hidden="1" customHeight="1">
      <c r="A2311" s="34" t="s">
        <v>54</v>
      </c>
      <c r="B2311" s="34" t="s">
        <v>6414</v>
      </c>
      <c r="C2311" s="34" t="s">
        <v>484</v>
      </c>
      <c r="D2311" s="35" t="s">
        <v>107</v>
      </c>
      <c r="E2311" s="35">
        <v>1.5</v>
      </c>
      <c r="F2311" s="35" t="s">
        <v>2988</v>
      </c>
      <c r="G2311" s="35" t="s">
        <v>2988</v>
      </c>
      <c r="H2311" s="35" t="s">
        <v>2989</v>
      </c>
      <c r="O2311" s="34" t="s">
        <v>6415</v>
      </c>
    </row>
    <row r="2312" spans="1:15" ht="15" hidden="1" customHeight="1">
      <c r="A2312" s="34" t="s">
        <v>54</v>
      </c>
      <c r="B2312" s="34" t="s">
        <v>6416</v>
      </c>
      <c r="C2312" s="34" t="s">
        <v>484</v>
      </c>
      <c r="D2312" s="35" t="s">
        <v>107</v>
      </c>
      <c r="E2312" s="35">
        <v>1.1000000000000001</v>
      </c>
      <c r="F2312" s="35" t="s">
        <v>2988</v>
      </c>
      <c r="G2312" s="35" t="s">
        <v>2988</v>
      </c>
      <c r="H2312" s="35" t="s">
        <v>2989</v>
      </c>
      <c r="O2312" s="34" t="s">
        <v>6415</v>
      </c>
    </row>
    <row r="2313" spans="1:15" ht="15" hidden="1" customHeight="1">
      <c r="A2313" s="34" t="s">
        <v>54</v>
      </c>
      <c r="B2313" s="34" t="s">
        <v>6417</v>
      </c>
      <c r="C2313" s="34" t="s">
        <v>484</v>
      </c>
      <c r="D2313" s="35" t="s">
        <v>107</v>
      </c>
      <c r="E2313" s="35">
        <v>1</v>
      </c>
      <c r="F2313" s="35" t="s">
        <v>2988</v>
      </c>
      <c r="G2313" s="35" t="s">
        <v>2988</v>
      </c>
      <c r="H2313" s="35" t="s">
        <v>2989</v>
      </c>
      <c r="O2313" s="34" t="s">
        <v>6415</v>
      </c>
    </row>
    <row r="2314" spans="1:15" ht="15" hidden="1" customHeight="1">
      <c r="A2314" s="34" t="s">
        <v>54</v>
      </c>
      <c r="B2314" s="34" t="s">
        <v>6418</v>
      </c>
      <c r="C2314" s="34" t="s">
        <v>484</v>
      </c>
      <c r="D2314" s="35" t="s">
        <v>107</v>
      </c>
      <c r="E2314" s="35">
        <v>1.4</v>
      </c>
      <c r="F2314" s="35">
        <v>2</v>
      </c>
      <c r="G2314" s="35">
        <v>2.6</v>
      </c>
      <c r="H2314" s="35">
        <v>2.6</v>
      </c>
      <c r="I2314" s="35" t="s">
        <v>488</v>
      </c>
      <c r="K2314" s="36" t="s">
        <v>488</v>
      </c>
      <c r="M2314" s="34" t="s">
        <v>488</v>
      </c>
      <c r="N2314" s="34" t="s">
        <v>6419</v>
      </c>
    </row>
    <row r="2315" spans="1:15" ht="15" hidden="1" customHeight="1">
      <c r="A2315" s="34" t="s">
        <v>54</v>
      </c>
      <c r="B2315" s="34" t="s">
        <v>6420</v>
      </c>
      <c r="C2315" s="34" t="s">
        <v>484</v>
      </c>
      <c r="D2315" s="35" t="s">
        <v>107</v>
      </c>
      <c r="E2315" s="35">
        <v>1.4</v>
      </c>
      <c r="F2315" s="35">
        <v>1.5</v>
      </c>
      <c r="G2315" s="35">
        <v>1.5</v>
      </c>
      <c r="H2315" s="35">
        <v>1.6</v>
      </c>
    </row>
    <row r="2316" spans="1:15" ht="15" hidden="1" customHeight="1">
      <c r="A2316" s="34" t="s">
        <v>54</v>
      </c>
      <c r="B2316" s="34" t="s">
        <v>6421</v>
      </c>
      <c r="C2316" s="34" t="s">
        <v>745</v>
      </c>
      <c r="D2316" s="35" t="s">
        <v>107</v>
      </c>
      <c r="E2316" s="35">
        <v>1.2</v>
      </c>
      <c r="F2316" s="35">
        <v>2.2000000000000002</v>
      </c>
      <c r="G2316" s="35">
        <v>2.2000000000000002</v>
      </c>
      <c r="H2316" s="35">
        <v>2.2000000000000002</v>
      </c>
    </row>
    <row r="2317" spans="1:15" ht="15" hidden="1" customHeight="1">
      <c r="A2317" s="34" t="s">
        <v>54</v>
      </c>
      <c r="B2317" s="34" t="s">
        <v>6422</v>
      </c>
      <c r="C2317" s="34" t="s">
        <v>745</v>
      </c>
      <c r="D2317" s="35" t="s">
        <v>107</v>
      </c>
      <c r="E2317" s="35">
        <v>1.1000000000000001</v>
      </c>
      <c r="F2317" s="35">
        <v>1.9</v>
      </c>
      <c r="G2317" s="35">
        <v>2.1</v>
      </c>
      <c r="H2317" s="35">
        <v>2.1</v>
      </c>
    </row>
    <row r="2318" spans="1:15" ht="15" hidden="1" customHeight="1">
      <c r="A2318" s="34" t="s">
        <v>54</v>
      </c>
      <c r="B2318" s="34" t="s">
        <v>6423</v>
      </c>
      <c r="C2318" s="34" t="s">
        <v>892</v>
      </c>
      <c r="D2318" s="35" t="s">
        <v>107</v>
      </c>
      <c r="E2318" s="35">
        <v>1.7</v>
      </c>
      <c r="F2318" s="35">
        <v>3.3</v>
      </c>
      <c r="G2318" s="35">
        <v>4</v>
      </c>
      <c r="H2318" s="35">
        <v>5.2</v>
      </c>
      <c r="M2318" s="36" t="s">
        <v>717</v>
      </c>
      <c r="N2318" s="34" t="s">
        <v>519</v>
      </c>
    </row>
    <row r="2319" spans="1:15" ht="15" hidden="1" customHeight="1">
      <c r="A2319" s="34" t="s">
        <v>54</v>
      </c>
      <c r="B2319" s="34" t="s">
        <v>6424</v>
      </c>
      <c r="C2319" s="34" t="s">
        <v>892</v>
      </c>
      <c r="D2319" s="35" t="s">
        <v>107</v>
      </c>
      <c r="E2319" s="35">
        <v>1.2</v>
      </c>
      <c r="F2319" s="35">
        <v>1.5</v>
      </c>
      <c r="G2319" s="35">
        <v>2</v>
      </c>
      <c r="H2319" s="35">
        <v>2.4</v>
      </c>
    </row>
    <row r="2320" spans="1:15" ht="15" hidden="1" customHeight="1">
      <c r="A2320" s="34" t="s">
        <v>54</v>
      </c>
      <c r="B2320" s="34" t="s">
        <v>6425</v>
      </c>
      <c r="C2320" s="34" t="s">
        <v>602</v>
      </c>
      <c r="D2320" s="35" t="s">
        <v>107</v>
      </c>
      <c r="E2320" s="35">
        <v>3.5</v>
      </c>
      <c r="F2320" s="35">
        <v>5.8</v>
      </c>
      <c r="G2320" s="35">
        <v>8.1999999999999993</v>
      </c>
      <c r="H2320" s="35">
        <v>10.9</v>
      </c>
      <c r="I2320" s="35" t="s">
        <v>488</v>
      </c>
      <c r="M2320" s="34" t="s">
        <v>522</v>
      </c>
      <c r="N2320" s="34" t="s">
        <v>6426</v>
      </c>
    </row>
    <row r="2321" spans="1:15" ht="15" hidden="1" customHeight="1">
      <c r="A2321" s="34" t="s">
        <v>54</v>
      </c>
      <c r="B2321" s="34" t="s">
        <v>6427</v>
      </c>
      <c r="C2321" s="34" t="s">
        <v>409</v>
      </c>
      <c r="D2321" s="35" t="s">
        <v>107</v>
      </c>
      <c r="E2321" s="35">
        <v>1.8</v>
      </c>
      <c r="F2321" s="35">
        <v>2.2999999999999998</v>
      </c>
      <c r="G2321" s="35">
        <v>2.2999999999999998</v>
      </c>
      <c r="H2321" s="35">
        <v>2.2999999999999998</v>
      </c>
      <c r="M2321" s="36"/>
    </row>
    <row r="2322" spans="1:15" ht="15" hidden="1" customHeight="1">
      <c r="A2322" s="34" t="s">
        <v>54</v>
      </c>
      <c r="B2322" s="34" t="s">
        <v>6428</v>
      </c>
      <c r="C2322" s="34" t="s">
        <v>409</v>
      </c>
      <c r="D2322" s="35" t="s">
        <v>107</v>
      </c>
      <c r="E2322" s="35">
        <v>1.3</v>
      </c>
      <c r="F2322" s="35">
        <v>2.1</v>
      </c>
      <c r="G2322" s="35">
        <v>2.7</v>
      </c>
      <c r="H2322" s="35">
        <v>2.8</v>
      </c>
    </row>
    <row r="2323" spans="1:15" ht="15" hidden="1" customHeight="1">
      <c r="A2323" s="34" t="s">
        <v>54</v>
      </c>
      <c r="B2323" s="34" t="s">
        <v>6429</v>
      </c>
      <c r="C2323" s="34" t="s">
        <v>966</v>
      </c>
      <c r="D2323" s="35" t="s">
        <v>107</v>
      </c>
      <c r="E2323" s="35">
        <v>1</v>
      </c>
      <c r="F2323" s="35">
        <v>1.7</v>
      </c>
      <c r="G2323" s="35">
        <v>1.7</v>
      </c>
      <c r="H2323" s="35">
        <v>1.8</v>
      </c>
      <c r="N2323" s="34" t="s">
        <v>6430</v>
      </c>
      <c r="O2323" s="34" t="s">
        <v>4925</v>
      </c>
    </row>
    <row r="2324" spans="1:15" ht="15" hidden="1" customHeight="1">
      <c r="A2324" s="34" t="s">
        <v>54</v>
      </c>
      <c r="B2324" s="34" t="s">
        <v>6431</v>
      </c>
      <c r="C2324" s="34" t="s">
        <v>920</v>
      </c>
      <c r="D2324" s="35" t="s">
        <v>107</v>
      </c>
      <c r="E2324" s="35">
        <v>1.5</v>
      </c>
      <c r="F2324" s="35" t="s">
        <v>2997</v>
      </c>
      <c r="G2324" s="35" t="s">
        <v>2997</v>
      </c>
      <c r="H2324" s="35" t="s">
        <v>2997</v>
      </c>
      <c r="L2324" s="36" t="s">
        <v>6432</v>
      </c>
      <c r="M2324" s="36" t="s">
        <v>488</v>
      </c>
      <c r="O2324" s="36" t="s">
        <v>6433</v>
      </c>
    </row>
    <row r="2325" spans="1:15" ht="15" hidden="1" customHeight="1">
      <c r="A2325" s="34" t="s">
        <v>54</v>
      </c>
      <c r="B2325" s="34" t="s">
        <v>6434</v>
      </c>
      <c r="C2325" s="34" t="s">
        <v>920</v>
      </c>
      <c r="D2325" s="35" t="s">
        <v>107</v>
      </c>
      <c r="E2325" s="35">
        <v>1.8</v>
      </c>
      <c r="F2325" s="35">
        <v>2.8</v>
      </c>
      <c r="G2325" s="35">
        <v>3.5</v>
      </c>
      <c r="H2325" s="35">
        <v>2.9</v>
      </c>
      <c r="J2325" s="35" t="s">
        <v>3081</v>
      </c>
    </row>
    <row r="2326" spans="1:15" ht="15" hidden="1" customHeight="1">
      <c r="A2326" s="34" t="s">
        <v>54</v>
      </c>
      <c r="B2326" s="34" t="s">
        <v>6435</v>
      </c>
      <c r="C2326" s="34" t="s">
        <v>602</v>
      </c>
      <c r="D2326" s="35" t="s">
        <v>107</v>
      </c>
      <c r="E2326" s="35">
        <v>1.9</v>
      </c>
      <c r="F2326" s="35">
        <v>2.4</v>
      </c>
      <c r="G2326" s="35">
        <v>2.5</v>
      </c>
      <c r="H2326" s="35" t="s">
        <v>2997</v>
      </c>
      <c r="L2326" s="34" t="s">
        <v>3081</v>
      </c>
      <c r="O2326" s="34" t="s">
        <v>4639</v>
      </c>
    </row>
    <row r="2327" spans="1:15" ht="15" hidden="1" customHeight="1">
      <c r="A2327" s="34" t="s">
        <v>54</v>
      </c>
      <c r="B2327" s="34" t="s">
        <v>6436</v>
      </c>
      <c r="C2327" s="34" t="s">
        <v>602</v>
      </c>
      <c r="D2327" s="35" t="s">
        <v>107</v>
      </c>
      <c r="E2327" s="35">
        <v>2.7</v>
      </c>
      <c r="F2327" s="35">
        <v>3.9</v>
      </c>
      <c r="G2327" s="35">
        <v>4.5999999999999996</v>
      </c>
      <c r="H2327" s="35">
        <v>5.3</v>
      </c>
      <c r="J2327" s="35" t="s">
        <v>3081</v>
      </c>
    </row>
    <row r="2328" spans="1:15" ht="15" hidden="1" customHeight="1">
      <c r="A2328" s="34" t="s">
        <v>54</v>
      </c>
      <c r="B2328" s="34" t="s">
        <v>6437</v>
      </c>
      <c r="C2328" s="34" t="s">
        <v>745</v>
      </c>
      <c r="D2328" s="35" t="s">
        <v>107</v>
      </c>
      <c r="E2328" s="35">
        <v>1.2</v>
      </c>
      <c r="F2328" s="35">
        <v>1.3</v>
      </c>
      <c r="G2328" s="35" t="s">
        <v>2997</v>
      </c>
      <c r="H2328" s="35" t="s">
        <v>2997</v>
      </c>
      <c r="J2328" s="35" t="s">
        <v>4913</v>
      </c>
      <c r="L2328" s="34" t="s">
        <v>3812</v>
      </c>
    </row>
    <row r="2329" spans="1:15" ht="15" hidden="1" customHeight="1">
      <c r="A2329" s="34" t="s">
        <v>54</v>
      </c>
      <c r="B2329" s="34" t="s">
        <v>6438</v>
      </c>
      <c r="C2329" s="34" t="s">
        <v>745</v>
      </c>
      <c r="D2329" s="35" t="s">
        <v>107</v>
      </c>
      <c r="E2329" s="35">
        <v>1</v>
      </c>
      <c r="F2329" s="35">
        <v>1.8</v>
      </c>
      <c r="G2329" s="35">
        <v>2</v>
      </c>
      <c r="H2329" s="35">
        <v>2</v>
      </c>
      <c r="J2329" s="35" t="s">
        <v>3081</v>
      </c>
      <c r="L2329" s="34" t="s">
        <v>3081</v>
      </c>
    </row>
    <row r="2330" spans="1:15" ht="15" hidden="1" customHeight="1">
      <c r="A2330" s="34" t="s">
        <v>54</v>
      </c>
      <c r="B2330" s="34" t="s">
        <v>6439</v>
      </c>
      <c r="C2330" s="34" t="s">
        <v>745</v>
      </c>
      <c r="D2330" s="35" t="s">
        <v>107</v>
      </c>
      <c r="E2330" s="35" t="s">
        <v>107</v>
      </c>
      <c r="F2330" s="35">
        <v>2.2000000000000002</v>
      </c>
      <c r="G2330" s="35">
        <v>2.8</v>
      </c>
      <c r="H2330" s="35">
        <v>2.8</v>
      </c>
    </row>
    <row r="2331" spans="1:15" ht="15" hidden="1" customHeight="1">
      <c r="A2331" s="34" t="s">
        <v>54</v>
      </c>
      <c r="B2331" s="34" t="s">
        <v>6440</v>
      </c>
      <c r="C2331" s="34" t="s">
        <v>386</v>
      </c>
      <c r="D2331" s="35" t="s">
        <v>107</v>
      </c>
      <c r="E2331" s="35">
        <v>1.5</v>
      </c>
      <c r="F2331" s="35">
        <v>1.7</v>
      </c>
      <c r="G2331" s="35">
        <v>1.5</v>
      </c>
      <c r="H2331" s="35" t="s">
        <v>2997</v>
      </c>
    </row>
    <row r="2332" spans="1:15" ht="15" hidden="1" customHeight="1">
      <c r="A2332" s="34" t="s">
        <v>54</v>
      </c>
      <c r="B2332" s="34" t="s">
        <v>6441</v>
      </c>
      <c r="C2332" t="s">
        <v>6442</v>
      </c>
      <c r="D2332" s="35" t="s">
        <v>107</v>
      </c>
      <c r="E2332" s="35">
        <v>2.2999999999999998</v>
      </c>
      <c r="F2332" s="35">
        <v>3.1</v>
      </c>
      <c r="G2332" s="35">
        <v>3.4</v>
      </c>
      <c r="H2332" s="35">
        <v>4</v>
      </c>
    </row>
    <row r="2333" spans="1:15" ht="15" hidden="1" customHeight="1">
      <c r="A2333" s="34" t="s">
        <v>54</v>
      </c>
      <c r="B2333" s="34" t="s">
        <v>6443</v>
      </c>
      <c r="C2333" s="34" t="s">
        <v>536</v>
      </c>
      <c r="D2333" s="35" t="s">
        <v>107</v>
      </c>
      <c r="E2333" s="35">
        <v>1.3</v>
      </c>
      <c r="F2333" s="35">
        <v>2.2000000000000002</v>
      </c>
      <c r="G2333" s="35">
        <v>2.5</v>
      </c>
      <c r="H2333" s="35">
        <v>2.6</v>
      </c>
      <c r="K2333" s="36" t="s">
        <v>558</v>
      </c>
      <c r="M2333" s="34" t="s">
        <v>552</v>
      </c>
      <c r="O2333" s="34" t="s">
        <v>6444</v>
      </c>
    </row>
    <row r="2334" spans="1:15" ht="15" hidden="1" customHeight="1">
      <c r="A2334" s="34" t="s">
        <v>54</v>
      </c>
      <c r="B2334" s="34" t="s">
        <v>6445</v>
      </c>
      <c r="C2334" s="34" t="s">
        <v>536</v>
      </c>
      <c r="D2334" s="35" t="s">
        <v>107</v>
      </c>
      <c r="E2334" s="35">
        <v>1.3</v>
      </c>
      <c r="F2334" s="35">
        <v>1.5</v>
      </c>
      <c r="G2334" s="35">
        <v>2</v>
      </c>
      <c r="H2334" s="35">
        <v>2.2000000000000002</v>
      </c>
    </row>
    <row r="2335" spans="1:15" ht="15" hidden="1" customHeight="1">
      <c r="A2335" s="34" t="s">
        <v>54</v>
      </c>
      <c r="B2335" s="34" t="s">
        <v>6446</v>
      </c>
      <c r="C2335" s="34" t="s">
        <v>536</v>
      </c>
      <c r="D2335" s="35" t="s">
        <v>107</v>
      </c>
      <c r="E2335" s="35">
        <v>1.1000000000000001</v>
      </c>
      <c r="F2335" s="35">
        <v>1.6</v>
      </c>
      <c r="G2335" s="35">
        <v>1.8</v>
      </c>
      <c r="H2335" s="35">
        <v>1.9</v>
      </c>
    </row>
    <row r="2336" spans="1:15" ht="15" hidden="1" customHeight="1">
      <c r="A2336" s="34" t="s">
        <v>54</v>
      </c>
      <c r="B2336" s="34" t="s">
        <v>6447</v>
      </c>
      <c r="C2336" s="34" t="s">
        <v>536</v>
      </c>
      <c r="D2336" s="35" t="s">
        <v>107</v>
      </c>
      <c r="E2336" s="35" t="s">
        <v>107</v>
      </c>
      <c r="F2336" s="35">
        <v>1.9</v>
      </c>
      <c r="G2336" s="35">
        <v>2.5</v>
      </c>
      <c r="H2336" s="35">
        <v>3.4</v>
      </c>
    </row>
    <row r="2337" spans="1:13" ht="15" hidden="1" customHeight="1">
      <c r="A2337" s="34" t="s">
        <v>54</v>
      </c>
      <c r="B2337" s="34" t="s">
        <v>6448</v>
      </c>
      <c r="C2337" s="34" t="s">
        <v>536</v>
      </c>
      <c r="D2337" s="35" t="s">
        <v>107</v>
      </c>
      <c r="E2337" s="35" t="s">
        <v>107</v>
      </c>
      <c r="F2337" s="35">
        <v>1.4</v>
      </c>
      <c r="G2337" s="35">
        <v>1.6</v>
      </c>
      <c r="H2337" s="35">
        <v>1.8</v>
      </c>
    </row>
    <row r="2338" spans="1:13" ht="15" hidden="1" customHeight="1">
      <c r="A2338" s="34" t="s">
        <v>54</v>
      </c>
      <c r="B2338" s="34" t="s">
        <v>6449</v>
      </c>
      <c r="C2338" s="34" t="s">
        <v>536</v>
      </c>
      <c r="D2338" s="35" t="s">
        <v>107</v>
      </c>
      <c r="E2338" s="35" t="s">
        <v>107</v>
      </c>
      <c r="F2338" s="35">
        <v>1</v>
      </c>
      <c r="G2338" s="35">
        <v>1</v>
      </c>
      <c r="H2338" s="35">
        <v>1</v>
      </c>
    </row>
    <row r="2339" spans="1:13" ht="15" hidden="1" customHeight="1">
      <c r="A2339" s="34" t="s">
        <v>54</v>
      </c>
      <c r="B2339" s="34" t="s">
        <v>6450</v>
      </c>
      <c r="C2339" s="34" t="s">
        <v>745</v>
      </c>
      <c r="D2339" s="35" t="s">
        <v>107</v>
      </c>
      <c r="E2339" s="35" t="s">
        <v>107</v>
      </c>
      <c r="F2339" s="35">
        <v>1.1000000000000001</v>
      </c>
      <c r="G2339" s="35">
        <v>1.2</v>
      </c>
      <c r="H2339" s="35">
        <v>1.5</v>
      </c>
    </row>
    <row r="2340" spans="1:13" ht="15" hidden="1" customHeight="1">
      <c r="A2340" s="34" t="s">
        <v>54</v>
      </c>
      <c r="B2340" s="34" t="s">
        <v>6451</v>
      </c>
      <c r="C2340" t="s">
        <v>609</v>
      </c>
      <c r="D2340" s="35" t="s">
        <v>107</v>
      </c>
      <c r="E2340" s="35" t="s">
        <v>107</v>
      </c>
      <c r="F2340" s="35">
        <v>1.4</v>
      </c>
      <c r="G2340" s="35">
        <v>1.5</v>
      </c>
      <c r="H2340" s="35">
        <v>1.8</v>
      </c>
    </row>
    <row r="2341" spans="1:13" ht="15" hidden="1" customHeight="1">
      <c r="A2341" s="34" t="s">
        <v>54</v>
      </c>
      <c r="B2341" s="34" t="s">
        <v>6452</v>
      </c>
      <c r="C2341" t="s">
        <v>1621</v>
      </c>
      <c r="D2341" s="35" t="s">
        <v>107</v>
      </c>
      <c r="E2341" s="35" t="s">
        <v>107</v>
      </c>
      <c r="F2341" s="35">
        <v>1.2</v>
      </c>
      <c r="G2341" s="35">
        <v>1.1000000000000001</v>
      </c>
      <c r="H2341" s="35">
        <v>1.2</v>
      </c>
      <c r="K2341" s="36" t="s">
        <v>558</v>
      </c>
      <c r="M2341" s="36" t="s">
        <v>904</v>
      </c>
    </row>
    <row r="2342" spans="1:13" ht="15" hidden="1" customHeight="1">
      <c r="A2342" s="34" t="s">
        <v>54</v>
      </c>
      <c r="B2342" s="34" t="s">
        <v>6453</v>
      </c>
      <c r="C2342" s="34" t="s">
        <v>742</v>
      </c>
      <c r="D2342" s="35" t="s">
        <v>107</v>
      </c>
      <c r="E2342" s="35" t="s">
        <v>107</v>
      </c>
      <c r="F2342" s="35">
        <v>1.7</v>
      </c>
      <c r="G2342" s="35">
        <v>2.2999999999999998</v>
      </c>
      <c r="H2342" s="35" t="s">
        <v>2997</v>
      </c>
    </row>
    <row r="2343" spans="1:13" ht="15" hidden="1" customHeight="1">
      <c r="A2343" s="34" t="s">
        <v>54</v>
      </c>
      <c r="B2343" s="34" t="s">
        <v>6454</v>
      </c>
      <c r="C2343" s="34" t="s">
        <v>538</v>
      </c>
      <c r="D2343" s="35" t="s">
        <v>107</v>
      </c>
      <c r="E2343" s="35" t="s">
        <v>107</v>
      </c>
      <c r="F2343" s="35">
        <v>1.4</v>
      </c>
      <c r="G2343" s="35" t="s">
        <v>2997</v>
      </c>
      <c r="H2343" s="35" t="s">
        <v>2997</v>
      </c>
      <c r="K2343" s="36" t="s">
        <v>558</v>
      </c>
      <c r="L2343" s="36" t="s">
        <v>3812</v>
      </c>
    </row>
    <row r="2344" spans="1:13" ht="15" hidden="1" customHeight="1">
      <c r="A2344" s="34" t="s">
        <v>54</v>
      </c>
      <c r="B2344" s="34" t="s">
        <v>6455</v>
      </c>
      <c r="C2344" s="34" t="s">
        <v>435</v>
      </c>
      <c r="D2344" s="35" t="s">
        <v>107</v>
      </c>
      <c r="E2344" s="35" t="s">
        <v>107</v>
      </c>
      <c r="F2344" s="35">
        <v>3.5</v>
      </c>
      <c r="G2344" s="35">
        <v>4</v>
      </c>
      <c r="H2344" s="35">
        <v>4.2</v>
      </c>
      <c r="I2344" s="35" t="s">
        <v>904</v>
      </c>
      <c r="K2344" s="36" t="s">
        <v>904</v>
      </c>
      <c r="M2344" s="36" t="s">
        <v>904</v>
      </c>
    </row>
    <row r="2345" spans="1:13" ht="15" hidden="1" customHeight="1">
      <c r="A2345" s="34" t="s">
        <v>54</v>
      </c>
      <c r="B2345" s="34" t="s">
        <v>6456</v>
      </c>
      <c r="C2345" s="34" t="s">
        <v>920</v>
      </c>
      <c r="D2345" s="35" t="s">
        <v>107</v>
      </c>
      <c r="E2345" s="35" t="s">
        <v>107</v>
      </c>
      <c r="F2345" s="35">
        <v>1.7</v>
      </c>
      <c r="G2345" s="35">
        <v>1.6</v>
      </c>
      <c r="H2345" s="35" t="s">
        <v>2997</v>
      </c>
      <c r="L2345" s="34" t="s">
        <v>6457</v>
      </c>
    </row>
    <row r="2346" spans="1:13" ht="15" hidden="1" customHeight="1">
      <c r="A2346" s="34" t="s">
        <v>54</v>
      </c>
      <c r="B2346" s="34" t="s">
        <v>6458</v>
      </c>
      <c r="C2346" s="34" t="s">
        <v>393</v>
      </c>
      <c r="D2346" s="35" t="s">
        <v>107</v>
      </c>
      <c r="E2346" s="35" t="s">
        <v>107</v>
      </c>
      <c r="F2346" s="35">
        <v>1</v>
      </c>
      <c r="G2346" s="35">
        <v>1.1000000000000001</v>
      </c>
      <c r="H2346" s="35">
        <v>1.1000000000000001</v>
      </c>
      <c r="I2346" s="35" t="s">
        <v>6459</v>
      </c>
      <c r="L2346" s="34" t="s">
        <v>6460</v>
      </c>
    </row>
    <row r="2347" spans="1:13" ht="15" hidden="1" customHeight="1">
      <c r="A2347" s="34" t="s">
        <v>54</v>
      </c>
      <c r="B2347" s="34" t="s">
        <v>6461</v>
      </c>
      <c r="C2347" s="34" t="s">
        <v>475</v>
      </c>
      <c r="D2347" s="35" t="s">
        <v>107</v>
      </c>
      <c r="E2347" s="35" t="s">
        <v>107</v>
      </c>
      <c r="F2347" s="35">
        <v>1.2</v>
      </c>
      <c r="G2347" s="35">
        <v>1.1000000000000001</v>
      </c>
      <c r="H2347" s="35">
        <v>1.2</v>
      </c>
      <c r="K2347" s="36" t="s">
        <v>558</v>
      </c>
    </row>
    <row r="2348" spans="1:13" ht="15" hidden="1" customHeight="1">
      <c r="A2348" s="34" t="s">
        <v>54</v>
      </c>
      <c r="B2348" s="34" t="s">
        <v>6462</v>
      </c>
      <c r="C2348" s="34" t="s">
        <v>655</v>
      </c>
      <c r="D2348" s="35" t="s">
        <v>107</v>
      </c>
      <c r="E2348" s="35" t="s">
        <v>107</v>
      </c>
      <c r="F2348" s="35">
        <v>1.4</v>
      </c>
      <c r="G2348" s="35" t="s">
        <v>2988</v>
      </c>
      <c r="H2348" s="35" t="s">
        <v>2989</v>
      </c>
    </row>
    <row r="2349" spans="1:13" ht="15" hidden="1" customHeight="1">
      <c r="A2349" s="34" t="s">
        <v>54</v>
      </c>
      <c r="B2349" s="34" t="s">
        <v>6463</v>
      </c>
      <c r="C2349" s="34" t="s">
        <v>435</v>
      </c>
      <c r="D2349" s="35" t="s">
        <v>107</v>
      </c>
      <c r="E2349" s="35" t="s">
        <v>107</v>
      </c>
      <c r="F2349" s="35">
        <v>1.4</v>
      </c>
      <c r="G2349" s="35">
        <v>1.4</v>
      </c>
      <c r="H2349" s="35">
        <v>1.4</v>
      </c>
      <c r="I2349" s="35" t="s">
        <v>6464</v>
      </c>
    </row>
    <row r="2350" spans="1:13" ht="15" hidden="1" customHeight="1">
      <c r="A2350" s="34" t="s">
        <v>54</v>
      </c>
      <c r="B2350" s="34" t="s">
        <v>6465</v>
      </c>
      <c r="C2350" s="34" t="s">
        <v>475</v>
      </c>
      <c r="D2350" s="35" t="s">
        <v>107</v>
      </c>
      <c r="E2350" s="35" t="s">
        <v>107</v>
      </c>
      <c r="F2350" s="35">
        <v>1.5</v>
      </c>
      <c r="G2350" s="35">
        <v>1.5</v>
      </c>
      <c r="H2350" s="35">
        <v>1.8</v>
      </c>
    </row>
    <row r="2351" spans="1:13" ht="15" hidden="1" customHeight="1">
      <c r="A2351" s="34" t="s">
        <v>54</v>
      </c>
      <c r="B2351" s="34" t="s">
        <v>6466</v>
      </c>
      <c r="C2351" s="34" t="s">
        <v>667</v>
      </c>
      <c r="D2351" s="35" t="s">
        <v>107</v>
      </c>
      <c r="E2351" s="35" t="s">
        <v>107</v>
      </c>
      <c r="F2351" s="35">
        <v>1.5</v>
      </c>
      <c r="G2351" s="35">
        <v>1.5</v>
      </c>
      <c r="H2351" s="35">
        <v>1.5</v>
      </c>
      <c r="L2351" s="34" t="s">
        <v>583</v>
      </c>
    </row>
    <row r="2352" spans="1:13" ht="15" hidden="1" customHeight="1">
      <c r="A2352" s="34" t="s">
        <v>54</v>
      </c>
      <c r="B2352" s="34" t="s">
        <v>6467</v>
      </c>
      <c r="C2352" s="34" t="s">
        <v>671</v>
      </c>
      <c r="D2352" s="35" t="s">
        <v>107</v>
      </c>
      <c r="E2352" s="35" t="s">
        <v>107</v>
      </c>
      <c r="F2352" s="35">
        <v>1.2</v>
      </c>
      <c r="G2352" s="35">
        <v>1.5</v>
      </c>
      <c r="H2352" s="35">
        <v>1.5</v>
      </c>
      <c r="I2352" s="35" t="s">
        <v>6468</v>
      </c>
      <c r="K2352" t="s">
        <v>792</v>
      </c>
    </row>
    <row r="2353" spans="1:15" ht="15" hidden="1" customHeight="1">
      <c r="A2353" s="34" t="s">
        <v>54</v>
      </c>
      <c r="B2353" s="34" t="s">
        <v>6469</v>
      </c>
      <c r="C2353" s="34" t="s">
        <v>389</v>
      </c>
      <c r="D2353" s="35" t="s">
        <v>107</v>
      </c>
      <c r="E2353" s="35" t="s">
        <v>107</v>
      </c>
      <c r="F2353" s="35">
        <v>1.2</v>
      </c>
      <c r="G2353" s="35">
        <v>1.2</v>
      </c>
      <c r="H2353" s="35" t="s">
        <v>2997</v>
      </c>
    </row>
    <row r="2354" spans="1:15" ht="15" hidden="1" customHeight="1">
      <c r="A2354" s="34" t="s">
        <v>54</v>
      </c>
      <c r="B2354" s="34" t="s">
        <v>6470</v>
      </c>
      <c r="C2354" t="s">
        <v>688</v>
      </c>
      <c r="D2354" s="35" t="s">
        <v>107</v>
      </c>
      <c r="E2354" s="35" t="s">
        <v>107</v>
      </c>
      <c r="F2354" s="35">
        <v>1.2</v>
      </c>
      <c r="G2354" s="35" t="s">
        <v>2988</v>
      </c>
      <c r="H2354" s="35">
        <v>1.1000000000000001</v>
      </c>
    </row>
    <row r="2355" spans="1:15" ht="15" hidden="1" customHeight="1">
      <c r="A2355" s="34" t="s">
        <v>54</v>
      </c>
      <c r="B2355" s="34" t="s">
        <v>6471</v>
      </c>
      <c r="C2355" t="s">
        <v>688</v>
      </c>
      <c r="D2355" s="35" t="s">
        <v>107</v>
      </c>
      <c r="E2355" s="35" t="s">
        <v>107</v>
      </c>
      <c r="F2355" s="35">
        <v>1.1000000000000001</v>
      </c>
      <c r="G2355" s="35" t="s">
        <v>2988</v>
      </c>
      <c r="H2355" s="35">
        <v>0.9</v>
      </c>
    </row>
    <row r="2356" spans="1:15" ht="15" hidden="1" customHeight="1">
      <c r="A2356" s="34" t="s">
        <v>54</v>
      </c>
      <c r="B2356" s="34" t="s">
        <v>6472</v>
      </c>
      <c r="C2356" s="34" t="s">
        <v>477</v>
      </c>
      <c r="D2356" s="35" t="s">
        <v>107</v>
      </c>
      <c r="E2356" s="35" t="s">
        <v>107</v>
      </c>
      <c r="F2356" s="35">
        <v>1.1000000000000001</v>
      </c>
      <c r="G2356" s="35">
        <v>1.8</v>
      </c>
      <c r="H2356" s="35">
        <v>1.4</v>
      </c>
      <c r="O2356" s="34" t="s">
        <v>3790</v>
      </c>
    </row>
    <row r="2357" spans="1:15" ht="15" hidden="1" customHeight="1">
      <c r="A2357" s="34" t="s">
        <v>54</v>
      </c>
      <c r="B2357" s="34" t="s">
        <v>6473</v>
      </c>
      <c r="C2357" t="s">
        <v>966</v>
      </c>
      <c r="D2357" s="35" t="s">
        <v>107</v>
      </c>
      <c r="E2357" s="35" t="s">
        <v>107</v>
      </c>
      <c r="F2357" s="35">
        <v>1.5</v>
      </c>
      <c r="G2357" s="35">
        <v>1.6</v>
      </c>
      <c r="H2357" s="35">
        <v>1.8</v>
      </c>
      <c r="O2357" s="34" t="s">
        <v>3790</v>
      </c>
    </row>
    <row r="2358" spans="1:15" ht="15" hidden="1" customHeight="1">
      <c r="A2358" s="34" t="s">
        <v>54</v>
      </c>
      <c r="B2358" s="34" t="s">
        <v>6474</v>
      </c>
      <c r="C2358" s="34" t="s">
        <v>745</v>
      </c>
      <c r="D2358" s="35" t="s">
        <v>107</v>
      </c>
      <c r="E2358" s="35" t="s">
        <v>107</v>
      </c>
      <c r="F2358" s="35">
        <v>1.2</v>
      </c>
      <c r="G2358" s="35">
        <v>1.2</v>
      </c>
      <c r="H2358" s="35">
        <v>1.3</v>
      </c>
      <c r="I2358" s="35" t="s">
        <v>999</v>
      </c>
      <c r="J2358" s="35" t="s">
        <v>3081</v>
      </c>
    </row>
    <row r="2359" spans="1:15" ht="15" hidden="1" customHeight="1">
      <c r="A2359" s="34" t="s">
        <v>54</v>
      </c>
      <c r="B2359" s="34" t="s">
        <v>6475</v>
      </c>
      <c r="C2359" s="34" t="s">
        <v>745</v>
      </c>
      <c r="D2359" s="35" t="s">
        <v>107</v>
      </c>
      <c r="E2359" s="35" t="s">
        <v>107</v>
      </c>
      <c r="F2359" s="35">
        <v>2.2000000000000002</v>
      </c>
      <c r="G2359" s="35">
        <v>2.2999999999999998</v>
      </c>
      <c r="H2359" s="35">
        <v>2.5</v>
      </c>
      <c r="J2359" s="35" t="s">
        <v>3081</v>
      </c>
    </row>
    <row r="2360" spans="1:15" ht="15" hidden="1" customHeight="1">
      <c r="A2360" s="34" t="s">
        <v>54</v>
      </c>
      <c r="B2360" s="34" t="s">
        <v>6476</v>
      </c>
      <c r="C2360" s="34" t="s">
        <v>745</v>
      </c>
      <c r="D2360" s="35" t="s">
        <v>107</v>
      </c>
      <c r="E2360" s="35" t="s">
        <v>107</v>
      </c>
      <c r="F2360" s="35">
        <v>1.4</v>
      </c>
      <c r="G2360" s="35">
        <v>1.4</v>
      </c>
      <c r="J2360" s="35" t="s">
        <v>3901</v>
      </c>
    </row>
    <row r="2361" spans="1:15" ht="15" hidden="1" customHeight="1">
      <c r="A2361" s="34" t="s">
        <v>54</v>
      </c>
      <c r="B2361" s="34" t="s">
        <v>6477</v>
      </c>
      <c r="C2361" t="s">
        <v>1971</v>
      </c>
      <c r="D2361" s="35" t="s">
        <v>107</v>
      </c>
      <c r="E2361" s="35" t="s">
        <v>107</v>
      </c>
      <c r="F2361" s="35">
        <v>2</v>
      </c>
      <c r="G2361" s="35">
        <v>2.1</v>
      </c>
      <c r="H2361" s="35" t="s">
        <v>2997</v>
      </c>
    </row>
    <row r="2362" spans="1:15" ht="15" hidden="1" customHeight="1">
      <c r="A2362" s="34" t="s">
        <v>54</v>
      </c>
      <c r="B2362" s="34" t="s">
        <v>6478</v>
      </c>
      <c r="C2362" s="34" t="s">
        <v>745</v>
      </c>
      <c r="D2362" s="35" t="s">
        <v>107</v>
      </c>
      <c r="E2362" s="35" t="s">
        <v>107</v>
      </c>
      <c r="F2362" s="35">
        <v>1.2</v>
      </c>
      <c r="G2362" s="35">
        <v>1.3</v>
      </c>
      <c r="H2362" s="35" t="s">
        <v>2989</v>
      </c>
    </row>
    <row r="2363" spans="1:15" ht="15" hidden="1" customHeight="1">
      <c r="A2363" s="34" t="s">
        <v>54</v>
      </c>
      <c r="B2363" s="34" t="s">
        <v>6479</v>
      </c>
      <c r="C2363" t="s">
        <v>1971</v>
      </c>
      <c r="D2363" s="35" t="s">
        <v>107</v>
      </c>
      <c r="E2363" s="35" t="s">
        <v>107</v>
      </c>
      <c r="F2363" s="35">
        <v>1.1000000000000001</v>
      </c>
      <c r="G2363" s="35">
        <v>1.1000000000000001</v>
      </c>
      <c r="H2363" s="35" t="s">
        <v>2989</v>
      </c>
    </row>
    <row r="2364" spans="1:15" ht="15" hidden="1" customHeight="1">
      <c r="A2364" s="34" t="s">
        <v>50</v>
      </c>
      <c r="B2364" s="34" t="s">
        <v>6480</v>
      </c>
      <c r="C2364" s="34" t="s">
        <v>389</v>
      </c>
      <c r="D2364" s="35">
        <v>1.4</v>
      </c>
      <c r="E2364" s="35">
        <v>1.8</v>
      </c>
      <c r="F2364" s="35">
        <v>1.7</v>
      </c>
      <c r="G2364" s="35" t="s">
        <v>2997</v>
      </c>
      <c r="H2364" s="35" t="s">
        <v>2997</v>
      </c>
      <c r="K2364" s="36" t="s">
        <v>558</v>
      </c>
      <c r="L2364" s="34" t="s">
        <v>4039</v>
      </c>
      <c r="M2364" s="34" t="s">
        <v>6481</v>
      </c>
      <c r="N2364" s="34" t="s">
        <v>5297</v>
      </c>
      <c r="O2364" s="34" t="s">
        <v>2995</v>
      </c>
    </row>
    <row r="2365" spans="1:15" ht="15" hidden="1" customHeight="1">
      <c r="A2365" s="34" t="s">
        <v>50</v>
      </c>
      <c r="B2365" s="34" t="s">
        <v>6482</v>
      </c>
      <c r="C2365" s="34" t="s">
        <v>477</v>
      </c>
      <c r="D2365" s="35">
        <v>1.7</v>
      </c>
      <c r="E2365" s="35">
        <v>2.4</v>
      </c>
      <c r="F2365" s="35">
        <v>2.7</v>
      </c>
      <c r="G2365" s="35">
        <v>3.3</v>
      </c>
      <c r="H2365" s="35">
        <v>3.6</v>
      </c>
      <c r="I2365" s="35" t="s">
        <v>465</v>
      </c>
      <c r="K2365" s="36" t="s">
        <v>465</v>
      </c>
      <c r="M2365" s="34" t="s">
        <v>3563</v>
      </c>
      <c r="O2365" s="51"/>
    </row>
    <row r="2366" spans="1:15" ht="15" hidden="1" customHeight="1">
      <c r="A2366" s="34" t="s">
        <v>50</v>
      </c>
      <c r="B2366" s="34" t="s">
        <v>6483</v>
      </c>
      <c r="C2366" s="34" t="s">
        <v>477</v>
      </c>
      <c r="D2366" s="35" t="s">
        <v>107</v>
      </c>
      <c r="E2366" s="35">
        <v>1.9</v>
      </c>
      <c r="F2366" s="35">
        <v>2.2000000000000002</v>
      </c>
      <c r="G2366" s="35">
        <v>2.8</v>
      </c>
      <c r="H2366" s="35">
        <v>3.3</v>
      </c>
      <c r="K2366" s="36" t="s">
        <v>558</v>
      </c>
      <c r="M2366" s="36" t="s">
        <v>465</v>
      </c>
    </row>
    <row r="2367" spans="1:15" ht="15" hidden="1" customHeight="1">
      <c r="A2367" s="34" t="s">
        <v>50</v>
      </c>
      <c r="B2367" s="34" t="s">
        <v>6484</v>
      </c>
      <c r="C2367" s="34" t="s">
        <v>389</v>
      </c>
      <c r="D2367" s="35">
        <v>5</v>
      </c>
      <c r="E2367" s="35">
        <v>5.4</v>
      </c>
      <c r="F2367" s="35">
        <v>5.4</v>
      </c>
      <c r="G2367" s="35">
        <v>5.4</v>
      </c>
      <c r="H2367" s="35">
        <v>5.3</v>
      </c>
      <c r="I2367" s="35" t="s">
        <v>3309</v>
      </c>
      <c r="K2367" s="36" t="s">
        <v>465</v>
      </c>
      <c r="M2367" s="36" t="s">
        <v>465</v>
      </c>
      <c r="N2367" s="34" t="s">
        <v>424</v>
      </c>
      <c r="O2367" s="34" t="s">
        <v>2995</v>
      </c>
    </row>
    <row r="2368" spans="1:15" ht="15" hidden="1" customHeight="1">
      <c r="A2368" s="34" t="s">
        <v>50</v>
      </c>
      <c r="B2368" s="34" t="s">
        <v>6485</v>
      </c>
      <c r="C2368" s="34" t="s">
        <v>544</v>
      </c>
      <c r="D2368" s="35">
        <v>1.5</v>
      </c>
      <c r="E2368" s="35">
        <v>1.9</v>
      </c>
      <c r="F2368" s="35">
        <v>2.4</v>
      </c>
      <c r="G2368" s="35">
        <v>2.6</v>
      </c>
      <c r="H2368" s="35">
        <v>2.7</v>
      </c>
      <c r="O2368" s="34" t="s">
        <v>2995</v>
      </c>
    </row>
    <row r="2369" spans="1:15" ht="15" hidden="1" customHeight="1">
      <c r="A2369" s="34" t="s">
        <v>50</v>
      </c>
      <c r="B2369" s="34" t="s">
        <v>6486</v>
      </c>
      <c r="C2369" s="34" t="s">
        <v>468</v>
      </c>
      <c r="D2369" s="35">
        <v>2</v>
      </c>
      <c r="E2369" s="35">
        <v>3.3</v>
      </c>
      <c r="F2369" s="35" t="s">
        <v>2988</v>
      </c>
      <c r="G2369" s="35" t="s">
        <v>2988</v>
      </c>
      <c r="H2369" s="35" t="s">
        <v>2989</v>
      </c>
      <c r="O2369" s="34" t="s">
        <v>2995</v>
      </c>
    </row>
    <row r="2370" spans="1:15" ht="15" hidden="1" customHeight="1">
      <c r="A2370" s="34" t="s">
        <v>50</v>
      </c>
      <c r="B2370" s="34" t="s">
        <v>6487</v>
      </c>
      <c r="C2370" s="34" t="s">
        <v>450</v>
      </c>
      <c r="D2370" s="35">
        <v>1</v>
      </c>
      <c r="E2370" s="35" t="s">
        <v>2988</v>
      </c>
      <c r="F2370" s="35">
        <v>1.2</v>
      </c>
      <c r="G2370" s="35">
        <v>1.2</v>
      </c>
      <c r="H2370" s="35">
        <v>1.3</v>
      </c>
      <c r="L2370" s="34" t="s">
        <v>6488</v>
      </c>
      <c r="M2370" s="36" t="s">
        <v>4373</v>
      </c>
      <c r="O2370" s="34" t="s">
        <v>2995</v>
      </c>
    </row>
    <row r="2371" spans="1:15" ht="15" hidden="1" customHeight="1">
      <c r="A2371" s="34" t="s">
        <v>50</v>
      </c>
      <c r="B2371" s="34" t="s">
        <v>6489</v>
      </c>
      <c r="C2371" s="51" t="s">
        <v>546</v>
      </c>
      <c r="D2371" s="35">
        <v>15.4</v>
      </c>
      <c r="E2371" s="35">
        <v>15.2</v>
      </c>
      <c r="F2371" s="35">
        <v>15.3</v>
      </c>
      <c r="G2371" s="35">
        <v>15.4</v>
      </c>
      <c r="H2371" s="35">
        <v>15.4</v>
      </c>
      <c r="I2371" s="35" t="s">
        <v>1967</v>
      </c>
      <c r="K2371" s="36" t="s">
        <v>6490</v>
      </c>
      <c r="L2371" s="34" t="s">
        <v>3005</v>
      </c>
      <c r="M2371" s="34" t="s">
        <v>6491</v>
      </c>
      <c r="N2371" s="34" t="s">
        <v>6492</v>
      </c>
      <c r="O2371" s="34" t="s">
        <v>4885</v>
      </c>
    </row>
    <row r="2372" spans="1:15" ht="15" hidden="1" customHeight="1">
      <c r="A2372" s="34" t="s">
        <v>50</v>
      </c>
      <c r="B2372" s="34" t="s">
        <v>6493</v>
      </c>
      <c r="C2372" s="34" t="s">
        <v>435</v>
      </c>
      <c r="D2372" s="35">
        <v>2.1</v>
      </c>
      <c r="E2372" s="35">
        <v>2.9</v>
      </c>
      <c r="F2372" s="35">
        <v>3</v>
      </c>
      <c r="G2372" s="35" t="s">
        <v>2997</v>
      </c>
      <c r="H2372" s="35" t="s">
        <v>2997</v>
      </c>
      <c r="L2372" s="34" t="s">
        <v>5941</v>
      </c>
      <c r="M2372" s="34" t="s">
        <v>6494</v>
      </c>
      <c r="O2372" s="34" t="s">
        <v>6495</v>
      </c>
    </row>
    <row r="2373" spans="1:15" ht="15" hidden="1" customHeight="1">
      <c r="A2373" s="34" t="s">
        <v>50</v>
      </c>
      <c r="B2373" s="34" t="s">
        <v>6496</v>
      </c>
      <c r="C2373" s="34" t="s">
        <v>477</v>
      </c>
      <c r="D2373" s="35">
        <v>2</v>
      </c>
      <c r="E2373" s="35">
        <v>2.7</v>
      </c>
      <c r="F2373" s="35">
        <v>3.1</v>
      </c>
      <c r="G2373" s="35">
        <v>3.5</v>
      </c>
      <c r="H2373" s="35">
        <v>3.8</v>
      </c>
      <c r="K2373" s="34" t="s">
        <v>4373</v>
      </c>
      <c r="M2373" s="34" t="s">
        <v>424</v>
      </c>
    </row>
    <row r="2374" spans="1:15" ht="15" hidden="1" customHeight="1">
      <c r="A2374" s="34" t="s">
        <v>50</v>
      </c>
      <c r="B2374" s="34" t="s">
        <v>6497</v>
      </c>
      <c r="C2374" s="34" t="s">
        <v>484</v>
      </c>
      <c r="D2374" s="35">
        <v>1.2</v>
      </c>
      <c r="E2374" s="35">
        <v>1.8</v>
      </c>
      <c r="F2374" s="35">
        <v>2.2000000000000002</v>
      </c>
      <c r="G2374" s="35">
        <v>2.8</v>
      </c>
      <c r="H2374" s="35">
        <v>3.4</v>
      </c>
      <c r="M2374" s="34" t="s">
        <v>424</v>
      </c>
    </row>
    <row r="2375" spans="1:15" ht="15" hidden="1" customHeight="1">
      <c r="A2375" s="34" t="s">
        <v>50</v>
      </c>
      <c r="B2375" s="34" t="s">
        <v>6498</v>
      </c>
      <c r="C2375" s="34" t="s">
        <v>435</v>
      </c>
      <c r="D2375" s="35" t="s">
        <v>107</v>
      </c>
      <c r="E2375" s="35">
        <v>2.4</v>
      </c>
      <c r="F2375" s="35">
        <v>2.8</v>
      </c>
      <c r="G2375" s="35">
        <v>2.6</v>
      </c>
      <c r="H2375" s="35">
        <v>2.7</v>
      </c>
      <c r="I2375" t="s">
        <v>779</v>
      </c>
      <c r="K2375" t="s">
        <v>779</v>
      </c>
      <c r="M2375" s="36" t="s">
        <v>3681</v>
      </c>
      <c r="N2375" s="34" t="s">
        <v>6284</v>
      </c>
    </row>
    <row r="2376" spans="1:15" ht="15" hidden="1" customHeight="1">
      <c r="A2376" s="34" t="s">
        <v>50</v>
      </c>
      <c r="B2376" s="34" t="s">
        <v>6499</v>
      </c>
      <c r="C2376" s="34" t="s">
        <v>389</v>
      </c>
      <c r="D2376" s="35" t="s">
        <v>107</v>
      </c>
      <c r="E2376" s="35">
        <v>2</v>
      </c>
      <c r="F2376" s="35">
        <v>2.2999999999999998</v>
      </c>
      <c r="G2376" s="35">
        <v>2.5</v>
      </c>
      <c r="H2376" s="35">
        <v>2.5</v>
      </c>
      <c r="K2376" t="s">
        <v>779</v>
      </c>
      <c r="M2376" s="36" t="s">
        <v>424</v>
      </c>
    </row>
    <row r="2377" spans="1:15" ht="15" hidden="1" customHeight="1">
      <c r="A2377" s="34" t="s">
        <v>50</v>
      </c>
      <c r="B2377" s="34" t="s">
        <v>6500</v>
      </c>
      <c r="C2377" s="34" t="s">
        <v>468</v>
      </c>
      <c r="D2377" s="35" t="s">
        <v>107</v>
      </c>
      <c r="E2377" s="35">
        <v>1.2</v>
      </c>
      <c r="F2377" s="35" t="s">
        <v>2988</v>
      </c>
      <c r="G2377" s="35" t="s">
        <v>2988</v>
      </c>
      <c r="H2377" s="35" t="s">
        <v>2989</v>
      </c>
    </row>
    <row r="2378" spans="1:15" ht="15" hidden="1" customHeight="1">
      <c r="A2378" s="34" t="s">
        <v>50</v>
      </c>
      <c r="B2378" s="34" t="s">
        <v>6501</v>
      </c>
      <c r="C2378" s="34" t="s">
        <v>468</v>
      </c>
      <c r="D2378" s="35" t="s">
        <v>107</v>
      </c>
      <c r="E2378" s="35">
        <v>1.5</v>
      </c>
      <c r="F2378" s="35">
        <v>1.7</v>
      </c>
      <c r="G2378" s="35">
        <v>1.7</v>
      </c>
      <c r="H2378" s="35">
        <v>1.9</v>
      </c>
    </row>
    <row r="2379" spans="1:15" ht="15" hidden="1" customHeight="1">
      <c r="A2379" s="34" t="s">
        <v>50</v>
      </c>
      <c r="B2379" s="34" t="s">
        <v>6502</v>
      </c>
      <c r="C2379" s="34" t="s">
        <v>573</v>
      </c>
      <c r="D2379" s="35" t="s">
        <v>107</v>
      </c>
      <c r="E2379" s="35">
        <v>1.6</v>
      </c>
      <c r="F2379" s="35">
        <v>1.7</v>
      </c>
      <c r="G2379" s="35">
        <v>1.6</v>
      </c>
      <c r="H2379" s="35" t="s">
        <v>2989</v>
      </c>
      <c r="M2379" s="34" t="s">
        <v>663</v>
      </c>
    </row>
    <row r="2380" spans="1:15" ht="15" hidden="1" customHeight="1">
      <c r="A2380" s="34" t="s">
        <v>50</v>
      </c>
      <c r="B2380" s="34" t="s">
        <v>6503</v>
      </c>
      <c r="C2380" s="34" t="s">
        <v>393</v>
      </c>
      <c r="D2380" s="35" t="s">
        <v>107</v>
      </c>
      <c r="E2380" s="35">
        <v>1.2</v>
      </c>
      <c r="F2380" s="35">
        <v>1.3</v>
      </c>
      <c r="G2380" s="35">
        <v>1.8</v>
      </c>
      <c r="H2380" s="35">
        <v>1.3</v>
      </c>
      <c r="L2380" s="34" t="s">
        <v>6504</v>
      </c>
      <c r="N2380" s="34" t="s">
        <v>558</v>
      </c>
    </row>
    <row r="2381" spans="1:15" ht="15" hidden="1" customHeight="1">
      <c r="A2381" s="34" t="s">
        <v>50</v>
      </c>
      <c r="B2381" s="34" t="s">
        <v>6505</v>
      </c>
      <c r="C2381" s="34" t="s">
        <v>393</v>
      </c>
      <c r="D2381" s="35" t="s">
        <v>107</v>
      </c>
      <c r="E2381" s="35">
        <v>1.4</v>
      </c>
      <c r="F2381" s="35">
        <v>1.4</v>
      </c>
      <c r="G2381" s="35">
        <v>1.4</v>
      </c>
      <c r="H2381" s="35">
        <v>1.4</v>
      </c>
      <c r="L2381" s="34" t="s">
        <v>6504</v>
      </c>
      <c r="M2381" s="34" t="s">
        <v>947</v>
      </c>
    </row>
    <row r="2382" spans="1:15" ht="15" hidden="1" customHeight="1">
      <c r="A2382" s="34" t="s">
        <v>50</v>
      </c>
      <c r="B2382" s="34" t="s">
        <v>6506</v>
      </c>
      <c r="C2382" t="s">
        <v>2021</v>
      </c>
      <c r="D2382" s="35" t="s">
        <v>107</v>
      </c>
      <c r="E2382" s="35">
        <v>1.6</v>
      </c>
      <c r="F2382" s="35">
        <v>2.4</v>
      </c>
      <c r="G2382" s="35">
        <v>2.8</v>
      </c>
      <c r="H2382" s="35">
        <v>3</v>
      </c>
      <c r="N2382" s="34" t="s">
        <v>558</v>
      </c>
      <c r="O2382" s="34" t="s">
        <v>3393</v>
      </c>
    </row>
    <row r="2383" spans="1:15" ht="15" hidden="1" customHeight="1">
      <c r="A2383" s="34" t="s">
        <v>50</v>
      </c>
      <c r="B2383" s="34" t="s">
        <v>6507</v>
      </c>
      <c r="C2383" s="34" t="s">
        <v>544</v>
      </c>
      <c r="D2383" s="35" t="s">
        <v>107</v>
      </c>
      <c r="E2383" s="35">
        <v>1.6</v>
      </c>
      <c r="F2383" s="35" t="s">
        <v>2988</v>
      </c>
      <c r="G2383" s="35">
        <v>1.8</v>
      </c>
      <c r="J2383" s="35" t="s">
        <v>3089</v>
      </c>
      <c r="L2383" s="34" t="s">
        <v>3081</v>
      </c>
    </row>
    <row r="2384" spans="1:15" ht="15" hidden="1" customHeight="1">
      <c r="A2384" s="34" t="s">
        <v>50</v>
      </c>
      <c r="B2384" s="34" t="s">
        <v>6508</v>
      </c>
      <c r="C2384" s="34" t="s">
        <v>544</v>
      </c>
      <c r="D2384" s="35" t="s">
        <v>107</v>
      </c>
      <c r="E2384" s="35" t="s">
        <v>107</v>
      </c>
      <c r="F2384" s="35" t="s">
        <v>107</v>
      </c>
      <c r="G2384" s="35">
        <v>1.6</v>
      </c>
      <c r="H2384" s="35">
        <v>1.7</v>
      </c>
    </row>
    <row r="2385" spans="1:15" ht="15" hidden="1" customHeight="1">
      <c r="A2385" s="34" t="s">
        <v>50</v>
      </c>
      <c r="B2385" s="34" t="s">
        <v>6509</v>
      </c>
      <c r="C2385" s="34" t="s">
        <v>544</v>
      </c>
      <c r="D2385" s="35" t="s">
        <v>107</v>
      </c>
      <c r="E2385" s="35" t="s">
        <v>107</v>
      </c>
      <c r="F2385" s="35" t="s">
        <v>107</v>
      </c>
      <c r="G2385" s="35">
        <v>1</v>
      </c>
      <c r="H2385" s="35">
        <v>1.2</v>
      </c>
    </row>
    <row r="2386" spans="1:15" ht="15" hidden="1" customHeight="1">
      <c r="A2386" s="34" t="s">
        <v>50</v>
      </c>
      <c r="B2386" s="34" t="s">
        <v>6510</v>
      </c>
      <c r="C2386" s="34" t="s">
        <v>457</v>
      </c>
      <c r="D2386" s="35" t="s">
        <v>107</v>
      </c>
      <c r="E2386" s="35">
        <v>1.1000000000000001</v>
      </c>
      <c r="F2386" s="35">
        <v>1.2</v>
      </c>
      <c r="G2386" s="35">
        <v>1.5</v>
      </c>
      <c r="H2386" s="35">
        <v>1.4</v>
      </c>
    </row>
    <row r="2387" spans="1:15" ht="15" hidden="1" customHeight="1">
      <c r="A2387" s="34" t="s">
        <v>50</v>
      </c>
      <c r="B2387" s="34" t="s">
        <v>6511</v>
      </c>
      <c r="C2387" s="34" t="s">
        <v>390</v>
      </c>
      <c r="D2387" s="35">
        <v>1.1000000000000001</v>
      </c>
      <c r="E2387" s="35">
        <v>1.3</v>
      </c>
      <c r="F2387" s="35">
        <v>1.8</v>
      </c>
      <c r="G2387" s="35">
        <v>2.2999999999999998</v>
      </c>
      <c r="H2387" s="35">
        <v>2.4</v>
      </c>
      <c r="I2387" s="35" t="s">
        <v>465</v>
      </c>
      <c r="M2387" s="34" t="s">
        <v>465</v>
      </c>
    </row>
    <row r="2388" spans="1:15" ht="15" hidden="1" customHeight="1">
      <c r="A2388" s="34" t="s">
        <v>50</v>
      </c>
      <c r="B2388" s="34" t="s">
        <v>6512</v>
      </c>
      <c r="C2388" s="34" t="s">
        <v>405</v>
      </c>
      <c r="D2388" s="35" t="s">
        <v>107</v>
      </c>
      <c r="E2388" s="35">
        <v>1.2</v>
      </c>
      <c r="F2388" s="35">
        <v>1.9</v>
      </c>
      <c r="G2388" s="35" t="s">
        <v>2988</v>
      </c>
      <c r="H2388" s="35">
        <v>2.5</v>
      </c>
      <c r="M2388" s="34" t="s">
        <v>3681</v>
      </c>
    </row>
    <row r="2389" spans="1:15" ht="15" hidden="1" customHeight="1">
      <c r="A2389" s="34" t="s">
        <v>50</v>
      </c>
      <c r="B2389" s="34" t="s">
        <v>6513</v>
      </c>
      <c r="C2389" s="34" t="s">
        <v>405</v>
      </c>
      <c r="D2389" s="35" t="s">
        <v>107</v>
      </c>
      <c r="E2389" s="35">
        <v>2.6</v>
      </c>
      <c r="F2389" s="35">
        <v>3.1</v>
      </c>
      <c r="G2389" s="35">
        <v>3.4</v>
      </c>
      <c r="H2389" s="35">
        <v>3.6</v>
      </c>
      <c r="L2389" s="34" t="s">
        <v>6514</v>
      </c>
      <c r="M2389" s="34" t="s">
        <v>4373</v>
      </c>
    </row>
    <row r="2390" spans="1:15" ht="15" hidden="1" customHeight="1">
      <c r="A2390" s="34" t="s">
        <v>50</v>
      </c>
      <c r="B2390" s="34" t="s">
        <v>6515</v>
      </c>
      <c r="C2390" s="34" t="s">
        <v>477</v>
      </c>
      <c r="D2390" s="35" t="s">
        <v>107</v>
      </c>
      <c r="E2390" s="35">
        <v>3</v>
      </c>
      <c r="F2390" s="35" t="s">
        <v>2988</v>
      </c>
      <c r="G2390" s="35">
        <v>4.5</v>
      </c>
      <c r="H2390" s="35">
        <v>4.5</v>
      </c>
      <c r="N2390" s="34" t="s">
        <v>911</v>
      </c>
      <c r="O2390" s="34" t="s">
        <v>6516</v>
      </c>
    </row>
    <row r="2391" spans="1:15" ht="15" hidden="1" customHeight="1">
      <c r="A2391" s="34" t="s">
        <v>50</v>
      </c>
      <c r="B2391" s="34" t="s">
        <v>6517</v>
      </c>
      <c r="C2391" s="34" t="s">
        <v>484</v>
      </c>
      <c r="D2391" s="35" t="s">
        <v>107</v>
      </c>
      <c r="E2391" s="35">
        <v>1</v>
      </c>
      <c r="F2391" s="35">
        <v>1.1000000000000001</v>
      </c>
      <c r="G2391" s="35">
        <v>1.1000000000000001</v>
      </c>
      <c r="H2391" s="35">
        <v>1.3</v>
      </c>
    </row>
    <row r="2392" spans="1:15" ht="15" hidden="1" customHeight="1">
      <c r="A2392" s="34" t="s">
        <v>50</v>
      </c>
      <c r="B2392" s="34" t="s">
        <v>6518</v>
      </c>
      <c r="C2392" s="34" t="s">
        <v>667</v>
      </c>
      <c r="D2392" s="35" t="s">
        <v>107</v>
      </c>
      <c r="E2392" s="35">
        <v>1.2</v>
      </c>
      <c r="F2392" s="35" t="s">
        <v>2988</v>
      </c>
      <c r="G2392" s="35">
        <v>1.4</v>
      </c>
      <c r="H2392" s="35" t="s">
        <v>2997</v>
      </c>
    </row>
    <row r="2393" spans="1:15" ht="15" hidden="1" customHeight="1">
      <c r="A2393" s="34" t="s">
        <v>50</v>
      </c>
      <c r="B2393" s="34" t="s">
        <v>6519</v>
      </c>
      <c r="C2393" s="34" t="s">
        <v>450</v>
      </c>
      <c r="D2393" s="35" t="s">
        <v>107</v>
      </c>
      <c r="E2393" s="35">
        <v>1.5</v>
      </c>
      <c r="F2393" s="35">
        <v>2.1</v>
      </c>
      <c r="G2393" s="35">
        <v>2.2999999999999998</v>
      </c>
      <c r="H2393" s="35">
        <v>2.4</v>
      </c>
      <c r="K2393" s="36" t="s">
        <v>4373</v>
      </c>
    </row>
    <row r="2394" spans="1:15" ht="15" hidden="1" customHeight="1">
      <c r="A2394" s="34" t="s">
        <v>50</v>
      </c>
      <c r="B2394" s="34" t="s">
        <v>6520</v>
      </c>
      <c r="C2394" s="34" t="s">
        <v>403</v>
      </c>
      <c r="D2394" s="35" t="s">
        <v>107</v>
      </c>
      <c r="E2394" s="35">
        <v>1.1000000000000001</v>
      </c>
      <c r="F2394" s="35">
        <v>1.7</v>
      </c>
      <c r="G2394" s="35">
        <v>1.6</v>
      </c>
      <c r="H2394" s="35">
        <v>1.7</v>
      </c>
    </row>
    <row r="2395" spans="1:15" ht="15" hidden="1" customHeight="1">
      <c r="A2395" s="34" t="s">
        <v>50</v>
      </c>
      <c r="B2395" s="34" t="s">
        <v>6521</v>
      </c>
      <c r="C2395" s="34" t="s">
        <v>1040</v>
      </c>
      <c r="D2395" s="35" t="s">
        <v>107</v>
      </c>
      <c r="E2395" s="35">
        <v>1.3</v>
      </c>
      <c r="F2395" s="35">
        <v>1.9</v>
      </c>
      <c r="G2395" s="35">
        <v>2.2999999999999998</v>
      </c>
      <c r="H2395" s="35" t="s">
        <v>2997</v>
      </c>
      <c r="J2395" s="35" t="s">
        <v>5489</v>
      </c>
    </row>
    <row r="2396" spans="1:15" ht="15" hidden="1" customHeight="1">
      <c r="A2396" s="34" t="s">
        <v>50</v>
      </c>
      <c r="B2396" s="34" t="s">
        <v>6522</v>
      </c>
      <c r="C2396" s="34" t="s">
        <v>1040</v>
      </c>
      <c r="D2396" s="35" t="s">
        <v>107</v>
      </c>
      <c r="E2396" s="35">
        <v>1.3</v>
      </c>
      <c r="F2396" s="35">
        <v>1.3</v>
      </c>
      <c r="G2396" s="35">
        <v>1.5</v>
      </c>
      <c r="H2396" s="35" t="s">
        <v>2997</v>
      </c>
      <c r="J2396" s="35" t="s">
        <v>5489</v>
      </c>
      <c r="L2396" s="34" t="s">
        <v>6523</v>
      </c>
    </row>
    <row r="2397" spans="1:15" ht="15" hidden="1" customHeight="1">
      <c r="A2397" s="34" t="s">
        <v>50</v>
      </c>
      <c r="B2397" s="34" t="s">
        <v>6524</v>
      </c>
      <c r="C2397" s="34" t="s">
        <v>484</v>
      </c>
      <c r="D2397" s="35" t="s">
        <v>107</v>
      </c>
      <c r="E2397" s="35">
        <v>1.4</v>
      </c>
      <c r="F2397" s="35">
        <v>2.7</v>
      </c>
      <c r="G2397" s="35">
        <v>3.5</v>
      </c>
      <c r="H2397" s="35">
        <v>4.7</v>
      </c>
      <c r="I2397" s="35" t="s">
        <v>947</v>
      </c>
      <c r="M2397" s="34" t="s">
        <v>792</v>
      </c>
    </row>
    <row r="2398" spans="1:15" ht="15" hidden="1" customHeight="1">
      <c r="A2398" s="34" t="s">
        <v>50</v>
      </c>
      <c r="B2398" s="34" t="s">
        <v>6525</v>
      </c>
      <c r="C2398" s="34" t="s">
        <v>457</v>
      </c>
      <c r="D2398" s="35" t="s">
        <v>107</v>
      </c>
      <c r="E2398" s="35">
        <v>1.2</v>
      </c>
      <c r="F2398" s="35">
        <v>1.2</v>
      </c>
      <c r="G2398" s="35">
        <v>1.2</v>
      </c>
      <c r="H2398" s="35">
        <v>1.2</v>
      </c>
      <c r="K2398" s="36" t="s">
        <v>558</v>
      </c>
      <c r="N2398" s="34" t="s">
        <v>519</v>
      </c>
    </row>
    <row r="2399" spans="1:15" ht="15" hidden="1" customHeight="1">
      <c r="A2399" s="34" t="s">
        <v>50</v>
      </c>
      <c r="B2399" s="34" t="s">
        <v>6526</v>
      </c>
      <c r="C2399" s="34" t="s">
        <v>390</v>
      </c>
      <c r="D2399" s="35">
        <v>1.3</v>
      </c>
      <c r="E2399" s="35">
        <v>1.6</v>
      </c>
      <c r="F2399" s="35">
        <v>2</v>
      </c>
      <c r="G2399" s="35">
        <v>2.5</v>
      </c>
      <c r="H2399" s="35">
        <v>2.8</v>
      </c>
      <c r="M2399" s="34" t="s">
        <v>465</v>
      </c>
    </row>
    <row r="2400" spans="1:15" ht="15" hidden="1" customHeight="1">
      <c r="A2400" s="34" t="s">
        <v>50</v>
      </c>
      <c r="B2400" s="34" t="s">
        <v>6527</v>
      </c>
      <c r="C2400" s="34" t="s">
        <v>390</v>
      </c>
      <c r="D2400" s="35" t="s">
        <v>107</v>
      </c>
      <c r="E2400" s="35">
        <v>1.5</v>
      </c>
      <c r="F2400" s="35">
        <v>1.7</v>
      </c>
      <c r="G2400" s="35">
        <v>2</v>
      </c>
      <c r="H2400" s="35">
        <v>2</v>
      </c>
    </row>
    <row r="2401" spans="1:15" ht="15" hidden="1" customHeight="1">
      <c r="A2401" s="34" t="s">
        <v>50</v>
      </c>
      <c r="B2401" s="34" t="s">
        <v>6528</v>
      </c>
      <c r="C2401" s="34" t="s">
        <v>390</v>
      </c>
      <c r="D2401" s="35" t="s">
        <v>107</v>
      </c>
      <c r="E2401" s="35">
        <v>1.4</v>
      </c>
      <c r="F2401" s="35" t="s">
        <v>2988</v>
      </c>
      <c r="G2401" s="35">
        <v>1.8</v>
      </c>
      <c r="H2401" s="35">
        <v>1.9</v>
      </c>
      <c r="N2401" s="34" t="s">
        <v>584</v>
      </c>
    </row>
    <row r="2402" spans="1:15" ht="15" hidden="1" customHeight="1">
      <c r="A2402" s="34" t="s">
        <v>50</v>
      </c>
      <c r="B2402" s="34" t="s">
        <v>6529</v>
      </c>
      <c r="C2402" s="34" t="s">
        <v>468</v>
      </c>
      <c r="D2402" s="35" t="s">
        <v>107</v>
      </c>
      <c r="E2402" s="35">
        <v>1.2</v>
      </c>
      <c r="F2402" s="35">
        <v>2.2999999999999998</v>
      </c>
      <c r="G2402" s="35">
        <v>3.1</v>
      </c>
      <c r="H2402" s="35">
        <v>4.0999999999999996</v>
      </c>
      <c r="I2402" s="35" t="s">
        <v>424</v>
      </c>
      <c r="K2402" s="36" t="s">
        <v>424</v>
      </c>
      <c r="M2402" s="34" t="s">
        <v>424</v>
      </c>
      <c r="N2402" s="34" t="s">
        <v>424</v>
      </c>
    </row>
    <row r="2403" spans="1:15" ht="15" hidden="1" customHeight="1">
      <c r="A2403" s="34" t="s">
        <v>50</v>
      </c>
      <c r="B2403" s="34" t="s">
        <v>6530</v>
      </c>
      <c r="C2403" s="34" t="s">
        <v>546</v>
      </c>
      <c r="D2403" s="35" t="s">
        <v>107</v>
      </c>
      <c r="E2403" s="35">
        <v>1.2</v>
      </c>
      <c r="F2403" s="35" t="s">
        <v>2988</v>
      </c>
      <c r="G2403" s="35">
        <v>2.2999999999999998</v>
      </c>
      <c r="H2403" s="35">
        <v>2.5</v>
      </c>
      <c r="O2403" s="34" t="s">
        <v>6531</v>
      </c>
    </row>
    <row r="2404" spans="1:15" ht="15" hidden="1" customHeight="1">
      <c r="A2404" s="34" t="s">
        <v>50</v>
      </c>
      <c r="B2404" s="34" t="s">
        <v>6532</v>
      </c>
      <c r="C2404" s="34" t="s">
        <v>457</v>
      </c>
      <c r="D2404" s="35" t="s">
        <v>107</v>
      </c>
      <c r="E2404" s="35">
        <v>1.9</v>
      </c>
      <c r="F2404" s="35">
        <v>2</v>
      </c>
      <c r="G2404" s="35">
        <v>2.5</v>
      </c>
      <c r="H2404" s="35">
        <v>2.9</v>
      </c>
    </row>
    <row r="2405" spans="1:15" ht="15" hidden="1" customHeight="1">
      <c r="A2405" s="34" t="s">
        <v>50</v>
      </c>
      <c r="B2405" s="34" t="s">
        <v>6533</v>
      </c>
      <c r="C2405" s="34" t="s">
        <v>667</v>
      </c>
      <c r="D2405" s="35" t="s">
        <v>107</v>
      </c>
      <c r="E2405" s="35">
        <v>1.3</v>
      </c>
      <c r="F2405" s="35">
        <v>2</v>
      </c>
      <c r="G2405" s="35">
        <v>2.2999999999999998</v>
      </c>
      <c r="H2405" s="35">
        <v>2.5</v>
      </c>
      <c r="I2405" s="35" t="s">
        <v>424</v>
      </c>
      <c r="O2405" s="34" t="s">
        <v>6534</v>
      </c>
    </row>
    <row r="2406" spans="1:15" ht="15" hidden="1" customHeight="1">
      <c r="A2406" s="34" t="s">
        <v>50</v>
      </c>
      <c r="B2406" s="34" t="s">
        <v>6535</v>
      </c>
      <c r="C2406" s="34" t="s">
        <v>439</v>
      </c>
      <c r="D2406" s="35" t="s">
        <v>107</v>
      </c>
      <c r="E2406" s="35">
        <v>1.5</v>
      </c>
      <c r="F2406" s="35">
        <v>2.2000000000000002</v>
      </c>
      <c r="G2406" s="35">
        <v>2.2999999999999998</v>
      </c>
      <c r="H2406" s="35">
        <v>2.2999999999999998</v>
      </c>
      <c r="I2406" s="35" t="s">
        <v>424</v>
      </c>
      <c r="K2406" s="36" t="s">
        <v>424</v>
      </c>
      <c r="M2406" s="34" t="s">
        <v>6536</v>
      </c>
      <c r="N2406" s="34" t="s">
        <v>424</v>
      </c>
    </row>
    <row r="2407" spans="1:15" ht="15" hidden="1" customHeight="1">
      <c r="A2407" s="34" t="s">
        <v>50</v>
      </c>
      <c r="B2407" s="34" t="s">
        <v>6537</v>
      </c>
      <c r="C2407" s="34" t="s">
        <v>457</v>
      </c>
      <c r="D2407" s="35" t="s">
        <v>107</v>
      </c>
      <c r="E2407" s="35">
        <v>1.2</v>
      </c>
      <c r="F2407" s="35">
        <v>1.5</v>
      </c>
      <c r="G2407" s="35">
        <v>1.6</v>
      </c>
      <c r="H2407" s="35">
        <v>1.7</v>
      </c>
    </row>
    <row r="2408" spans="1:15" ht="15" hidden="1" customHeight="1">
      <c r="A2408" s="34" t="s">
        <v>50</v>
      </c>
      <c r="B2408" s="34" t="s">
        <v>6538</v>
      </c>
      <c r="C2408" s="34" t="s">
        <v>435</v>
      </c>
      <c r="D2408" s="35" t="s">
        <v>107</v>
      </c>
      <c r="E2408" s="35">
        <v>1.3</v>
      </c>
      <c r="F2408" s="35">
        <v>1.6</v>
      </c>
      <c r="G2408" s="35">
        <v>2</v>
      </c>
      <c r="H2408" s="35">
        <v>2.2999999999999998</v>
      </c>
      <c r="K2408" s="36" t="s">
        <v>666</v>
      </c>
      <c r="M2408" s="34" t="s">
        <v>666</v>
      </c>
      <c r="N2408" s="34" t="s">
        <v>469</v>
      </c>
    </row>
    <row r="2409" spans="1:15" ht="15" hidden="1" customHeight="1">
      <c r="A2409" s="34" t="s">
        <v>50</v>
      </c>
      <c r="B2409" s="34" t="s">
        <v>6539</v>
      </c>
      <c r="C2409" s="34" t="s">
        <v>477</v>
      </c>
      <c r="D2409" s="35">
        <v>1</v>
      </c>
      <c r="E2409" s="35">
        <v>1.2</v>
      </c>
      <c r="F2409" s="35">
        <v>1.3</v>
      </c>
      <c r="G2409" s="35">
        <v>1.3</v>
      </c>
      <c r="H2409" s="35">
        <v>1.3</v>
      </c>
    </row>
    <row r="2410" spans="1:15" ht="15" hidden="1" customHeight="1">
      <c r="A2410" s="34" t="s">
        <v>50</v>
      </c>
      <c r="B2410" s="34" t="s">
        <v>6540</v>
      </c>
      <c r="C2410" s="34" t="s">
        <v>435</v>
      </c>
      <c r="D2410" s="35" t="s">
        <v>107</v>
      </c>
      <c r="E2410" s="35">
        <v>1.3</v>
      </c>
      <c r="F2410" s="35">
        <v>1.7</v>
      </c>
      <c r="G2410" s="35">
        <v>1.9</v>
      </c>
      <c r="H2410" s="35">
        <v>2</v>
      </c>
      <c r="K2410" t="s">
        <v>769</v>
      </c>
      <c r="N2410" s="34" t="s">
        <v>769</v>
      </c>
    </row>
    <row r="2411" spans="1:15" ht="15" hidden="1" customHeight="1">
      <c r="A2411" s="34" t="s">
        <v>50</v>
      </c>
      <c r="B2411" s="34" t="s">
        <v>6541</v>
      </c>
      <c r="C2411" s="34" t="s">
        <v>393</v>
      </c>
      <c r="D2411" s="35" t="s">
        <v>107</v>
      </c>
      <c r="E2411" s="35">
        <v>1.6</v>
      </c>
      <c r="F2411" s="35">
        <v>2.2000000000000002</v>
      </c>
      <c r="G2411" s="35">
        <v>2.6</v>
      </c>
      <c r="H2411" s="35">
        <v>3.2</v>
      </c>
      <c r="L2411" s="34" t="s">
        <v>6542</v>
      </c>
      <c r="M2411" s="34" t="s">
        <v>3277</v>
      </c>
    </row>
    <row r="2412" spans="1:15" ht="15" hidden="1" customHeight="1">
      <c r="A2412" s="34" t="s">
        <v>50</v>
      </c>
      <c r="B2412" s="34" t="s">
        <v>6543</v>
      </c>
      <c r="C2412" s="34" t="s">
        <v>393</v>
      </c>
      <c r="D2412" s="35" t="s">
        <v>107</v>
      </c>
      <c r="E2412" s="35">
        <v>1.6</v>
      </c>
      <c r="F2412" s="35" t="s">
        <v>3039</v>
      </c>
      <c r="G2412" s="35" t="s">
        <v>2988</v>
      </c>
      <c r="H2412" s="35" t="s">
        <v>2989</v>
      </c>
      <c r="L2412" s="34" t="s">
        <v>3329</v>
      </c>
      <c r="O2412" s="34" t="s">
        <v>6544</v>
      </c>
    </row>
    <row r="2413" spans="1:15" ht="15" hidden="1" customHeight="1">
      <c r="A2413" s="34" t="s">
        <v>50</v>
      </c>
      <c r="B2413" s="34" t="s">
        <v>6545</v>
      </c>
      <c r="C2413" s="34" t="s">
        <v>393</v>
      </c>
      <c r="D2413" s="35" t="s">
        <v>107</v>
      </c>
      <c r="E2413" s="35">
        <v>1.4</v>
      </c>
      <c r="F2413" s="35" t="s">
        <v>3039</v>
      </c>
      <c r="G2413" s="35" t="s">
        <v>2988</v>
      </c>
      <c r="H2413" s="35" t="s">
        <v>2989</v>
      </c>
      <c r="L2413" s="34" t="s">
        <v>3329</v>
      </c>
      <c r="O2413" s="34" t="s">
        <v>6544</v>
      </c>
    </row>
    <row r="2414" spans="1:15" ht="15" hidden="1" customHeight="1">
      <c r="A2414" s="34" t="s">
        <v>50</v>
      </c>
      <c r="B2414" s="34" t="s">
        <v>6546</v>
      </c>
      <c r="C2414" s="34" t="s">
        <v>454</v>
      </c>
      <c r="D2414" s="35" t="s">
        <v>107</v>
      </c>
      <c r="E2414" s="35" t="s">
        <v>107</v>
      </c>
      <c r="F2414" s="35">
        <v>1.4</v>
      </c>
      <c r="G2414" s="35">
        <v>1.7</v>
      </c>
      <c r="H2414" s="35">
        <v>1.9</v>
      </c>
      <c r="I2414" s="35" t="s">
        <v>424</v>
      </c>
      <c r="K2414" s="36" t="s">
        <v>424</v>
      </c>
      <c r="M2414" s="34" t="s">
        <v>424</v>
      </c>
    </row>
    <row r="2415" spans="1:15" ht="15" hidden="1" customHeight="1">
      <c r="A2415" s="34" t="s">
        <v>50</v>
      </c>
      <c r="B2415" s="34" t="s">
        <v>6547</v>
      </c>
      <c r="C2415" s="34" t="s">
        <v>452</v>
      </c>
      <c r="D2415" s="35" t="s">
        <v>107</v>
      </c>
      <c r="E2415" s="35" t="s">
        <v>107</v>
      </c>
      <c r="F2415" s="35">
        <v>1.6</v>
      </c>
      <c r="G2415" s="35">
        <v>2.2999999999999998</v>
      </c>
      <c r="H2415" s="35">
        <v>2.7</v>
      </c>
      <c r="I2415" s="35" t="s">
        <v>424</v>
      </c>
      <c r="M2415" s="36" t="s">
        <v>424</v>
      </c>
      <c r="O2415" s="34" t="s">
        <v>6548</v>
      </c>
    </row>
    <row r="2416" spans="1:15" ht="15" hidden="1" customHeight="1">
      <c r="A2416" s="34" t="s">
        <v>50</v>
      </c>
      <c r="B2416" s="34" t="s">
        <v>6549</v>
      </c>
      <c r="C2416" s="34" t="s">
        <v>390</v>
      </c>
      <c r="D2416" s="35" t="s">
        <v>107</v>
      </c>
      <c r="E2416" s="35" t="s">
        <v>107</v>
      </c>
      <c r="F2416" s="35">
        <v>1.7</v>
      </c>
      <c r="G2416" s="35">
        <v>1.6</v>
      </c>
      <c r="H2416" s="35">
        <v>1.7</v>
      </c>
      <c r="K2416" s="36" t="s">
        <v>6106</v>
      </c>
      <c r="M2416" s="34" t="s">
        <v>6106</v>
      </c>
      <c r="O2416" s="34" t="s">
        <v>6550</v>
      </c>
    </row>
    <row r="2417" spans="1:15" ht="15" hidden="1" customHeight="1">
      <c r="A2417" s="34" t="s">
        <v>50</v>
      </c>
      <c r="B2417" s="34" t="s">
        <v>6551</v>
      </c>
      <c r="C2417" s="34" t="s">
        <v>484</v>
      </c>
      <c r="D2417" s="35" t="s">
        <v>107</v>
      </c>
      <c r="E2417" s="35" t="s">
        <v>107</v>
      </c>
      <c r="F2417" s="35">
        <v>1.3</v>
      </c>
      <c r="G2417" s="35">
        <v>1.5</v>
      </c>
      <c r="H2417" s="35">
        <v>1.6</v>
      </c>
    </row>
    <row r="2418" spans="1:15" ht="15" hidden="1" customHeight="1">
      <c r="A2418" s="34" t="s">
        <v>50</v>
      </c>
      <c r="B2418" s="34" t="s">
        <v>6552</v>
      </c>
      <c r="C2418" s="34" t="s">
        <v>484</v>
      </c>
      <c r="D2418" s="35" t="s">
        <v>107</v>
      </c>
      <c r="E2418" s="35" t="s">
        <v>107</v>
      </c>
      <c r="F2418" s="35">
        <v>1</v>
      </c>
      <c r="G2418" s="35">
        <v>1.1000000000000001</v>
      </c>
      <c r="H2418" s="35">
        <v>1.2</v>
      </c>
    </row>
    <row r="2419" spans="1:15" ht="15" hidden="1" customHeight="1">
      <c r="A2419" s="34" t="s">
        <v>50</v>
      </c>
      <c r="B2419" s="34" t="s">
        <v>6553</v>
      </c>
      <c r="C2419" s="34" t="s">
        <v>484</v>
      </c>
      <c r="D2419" s="35" t="s">
        <v>107</v>
      </c>
      <c r="E2419" s="35" t="s">
        <v>107</v>
      </c>
      <c r="F2419" s="35">
        <v>1.3</v>
      </c>
      <c r="G2419" s="35">
        <v>2.1</v>
      </c>
      <c r="H2419" s="35">
        <v>2.4</v>
      </c>
      <c r="M2419" s="34" t="s">
        <v>6554</v>
      </c>
    </row>
    <row r="2420" spans="1:15" ht="15" hidden="1" customHeight="1">
      <c r="A2420" s="34" t="s">
        <v>50</v>
      </c>
      <c r="B2420" s="34" t="s">
        <v>6555</v>
      </c>
      <c r="C2420" s="34" t="s">
        <v>435</v>
      </c>
      <c r="D2420" s="35">
        <v>1</v>
      </c>
      <c r="E2420" s="35">
        <v>1.4</v>
      </c>
      <c r="F2420" s="35">
        <v>1.8</v>
      </c>
      <c r="G2420" s="35">
        <v>1.9</v>
      </c>
      <c r="H2420" s="35">
        <v>1.9</v>
      </c>
    </row>
    <row r="2421" spans="1:15" ht="15" hidden="1" customHeight="1">
      <c r="A2421" s="34" t="s">
        <v>50</v>
      </c>
      <c r="B2421" s="34" t="s">
        <v>6556</v>
      </c>
      <c r="C2421" s="34" t="s">
        <v>468</v>
      </c>
      <c r="D2421" s="35" t="s">
        <v>107</v>
      </c>
      <c r="E2421" s="35" t="s">
        <v>107</v>
      </c>
      <c r="F2421" s="35">
        <v>1.5</v>
      </c>
      <c r="G2421" s="35">
        <v>1.7</v>
      </c>
      <c r="H2421" s="35">
        <v>1.8</v>
      </c>
      <c r="M2421" s="34" t="s">
        <v>6554</v>
      </c>
      <c r="O2421" s="34" t="s">
        <v>6557</v>
      </c>
    </row>
    <row r="2422" spans="1:15" ht="15" hidden="1" customHeight="1">
      <c r="A2422" s="34" t="s">
        <v>50</v>
      </c>
      <c r="B2422" s="34" t="s">
        <v>6558</v>
      </c>
      <c r="C2422" s="34" t="s">
        <v>484</v>
      </c>
      <c r="D2422" s="35" t="s">
        <v>107</v>
      </c>
      <c r="E2422" s="35" t="s">
        <v>107</v>
      </c>
      <c r="F2422" s="35">
        <v>4</v>
      </c>
      <c r="G2422" s="35">
        <v>4</v>
      </c>
      <c r="H2422" s="35">
        <v>4.3</v>
      </c>
      <c r="I2422" s="35" t="s">
        <v>889</v>
      </c>
      <c r="K2422" s="43" t="s">
        <v>889</v>
      </c>
      <c r="M2422" s="34" t="s">
        <v>6559</v>
      </c>
    </row>
    <row r="2423" spans="1:15" ht="15" hidden="1" customHeight="1">
      <c r="A2423" s="34" t="s">
        <v>50</v>
      </c>
      <c r="B2423" s="34" t="s">
        <v>6560</v>
      </c>
      <c r="C2423" s="34" t="s">
        <v>484</v>
      </c>
      <c r="D2423" s="35" t="s">
        <v>107</v>
      </c>
      <c r="E2423" s="35" t="s">
        <v>107</v>
      </c>
      <c r="F2423" s="35" t="s">
        <v>107</v>
      </c>
      <c r="G2423" s="35">
        <v>1</v>
      </c>
      <c r="H2423" s="35">
        <v>1.1000000000000001</v>
      </c>
    </row>
    <row r="2424" spans="1:15" ht="15" hidden="1" customHeight="1">
      <c r="A2424" s="34" t="s">
        <v>50</v>
      </c>
      <c r="B2424" s="34" t="s">
        <v>6561</v>
      </c>
      <c r="C2424" s="34" t="s">
        <v>484</v>
      </c>
      <c r="D2424" s="35" t="s">
        <v>107</v>
      </c>
      <c r="E2424" s="35" t="s">
        <v>107</v>
      </c>
      <c r="F2424" s="35" t="s">
        <v>107</v>
      </c>
      <c r="G2424" s="35">
        <v>1.2</v>
      </c>
      <c r="H2424" s="35">
        <v>1.5</v>
      </c>
    </row>
    <row r="2425" spans="1:15" ht="15" hidden="1" customHeight="1">
      <c r="A2425" s="34" t="s">
        <v>50</v>
      </c>
      <c r="B2425" s="34" t="s">
        <v>6562</v>
      </c>
      <c r="C2425" t="s">
        <v>2021</v>
      </c>
      <c r="D2425" s="35" t="s">
        <v>107</v>
      </c>
      <c r="E2425" s="35" t="s">
        <v>107</v>
      </c>
      <c r="F2425" s="35">
        <v>1</v>
      </c>
      <c r="G2425" s="35">
        <v>0.9</v>
      </c>
      <c r="H2425" s="35">
        <v>1</v>
      </c>
    </row>
    <row r="2426" spans="1:15" ht="15" hidden="1" customHeight="1">
      <c r="A2426" s="34" t="s">
        <v>50</v>
      </c>
      <c r="B2426" s="34" t="s">
        <v>6563</v>
      </c>
      <c r="C2426" s="34" t="s">
        <v>435</v>
      </c>
      <c r="D2426" s="35" t="s">
        <v>107</v>
      </c>
      <c r="E2426" s="35" t="s">
        <v>107</v>
      </c>
      <c r="F2426" s="35">
        <v>1</v>
      </c>
      <c r="G2426" s="35">
        <v>1.3</v>
      </c>
      <c r="H2426" s="35">
        <v>1.2</v>
      </c>
      <c r="L2426" s="34" t="s">
        <v>5166</v>
      </c>
      <c r="M2426" s="34" t="s">
        <v>6564</v>
      </c>
    </row>
    <row r="2427" spans="1:15" ht="15" hidden="1" customHeight="1">
      <c r="A2427" s="34" t="s">
        <v>50</v>
      </c>
      <c r="B2427" s="34" t="s">
        <v>6565</v>
      </c>
      <c r="C2427" s="34" t="s">
        <v>435</v>
      </c>
      <c r="D2427" s="35" t="s">
        <v>107</v>
      </c>
      <c r="E2427" s="35" t="s">
        <v>107</v>
      </c>
      <c r="F2427" s="35">
        <v>1.1000000000000001</v>
      </c>
      <c r="G2427" s="35" t="s">
        <v>2988</v>
      </c>
      <c r="H2427" s="35" t="s">
        <v>2989</v>
      </c>
    </row>
    <row r="2428" spans="1:15" ht="15" hidden="1" customHeight="1">
      <c r="A2428" s="34" t="s">
        <v>50</v>
      </c>
      <c r="B2428" s="34" t="s">
        <v>6566</v>
      </c>
      <c r="C2428" s="34" t="s">
        <v>435</v>
      </c>
      <c r="D2428" s="35" t="s">
        <v>107</v>
      </c>
      <c r="E2428" s="35" t="s">
        <v>107</v>
      </c>
      <c r="F2428" s="35">
        <v>1.2</v>
      </c>
      <c r="G2428" s="35">
        <v>0.9</v>
      </c>
      <c r="H2428" s="35">
        <v>1.1000000000000001</v>
      </c>
      <c r="K2428" s="36" t="s">
        <v>465</v>
      </c>
      <c r="M2428" s="34" t="s">
        <v>3346</v>
      </c>
    </row>
    <row r="2429" spans="1:15" ht="15" hidden="1" customHeight="1">
      <c r="A2429" s="34" t="s">
        <v>50</v>
      </c>
      <c r="B2429" s="34" t="s">
        <v>6567</v>
      </c>
      <c r="C2429" s="34" t="s">
        <v>435</v>
      </c>
      <c r="D2429" s="35" t="s">
        <v>107</v>
      </c>
      <c r="E2429" s="35" t="s">
        <v>107</v>
      </c>
      <c r="F2429" s="35">
        <v>1.1000000000000001</v>
      </c>
      <c r="G2429" s="35">
        <v>1.2</v>
      </c>
      <c r="H2429" s="35">
        <v>1.2</v>
      </c>
    </row>
    <row r="2430" spans="1:15" ht="15" hidden="1" customHeight="1">
      <c r="A2430" s="34" t="s">
        <v>50</v>
      </c>
      <c r="B2430" s="34" t="s">
        <v>6568</v>
      </c>
      <c r="C2430" s="34" t="s">
        <v>477</v>
      </c>
      <c r="D2430" s="35" t="s">
        <v>107</v>
      </c>
      <c r="E2430" s="35" t="s">
        <v>107</v>
      </c>
      <c r="F2430" s="35">
        <v>1</v>
      </c>
      <c r="G2430" s="35">
        <v>0.9</v>
      </c>
      <c r="H2430" s="35">
        <v>1</v>
      </c>
    </row>
    <row r="2431" spans="1:15" ht="15" hidden="1" customHeight="1">
      <c r="A2431" s="34" t="s">
        <v>50</v>
      </c>
      <c r="B2431" s="34" t="s">
        <v>6569</v>
      </c>
      <c r="C2431" s="34" t="s">
        <v>468</v>
      </c>
      <c r="D2431" s="35" t="s">
        <v>107</v>
      </c>
      <c r="E2431" s="35" t="s">
        <v>107</v>
      </c>
      <c r="F2431" s="35">
        <v>1</v>
      </c>
      <c r="G2431" s="35">
        <v>1.1000000000000001</v>
      </c>
      <c r="H2431" s="35">
        <v>1.1000000000000001</v>
      </c>
    </row>
    <row r="2432" spans="1:15" ht="15" hidden="1" customHeight="1">
      <c r="A2432" s="34" t="s">
        <v>50</v>
      </c>
      <c r="B2432" s="34" t="s">
        <v>6570</v>
      </c>
      <c r="C2432" s="34" t="s">
        <v>435</v>
      </c>
      <c r="D2432" s="35" t="s">
        <v>107</v>
      </c>
      <c r="E2432" s="35" t="s">
        <v>107</v>
      </c>
      <c r="F2432" s="35">
        <v>1</v>
      </c>
      <c r="G2432" s="35">
        <v>1.1000000000000001</v>
      </c>
      <c r="H2432" s="35">
        <v>1</v>
      </c>
    </row>
    <row r="2433" spans="1:15" ht="15" hidden="1" customHeight="1">
      <c r="A2433" s="34" t="s">
        <v>50</v>
      </c>
      <c r="B2433" s="34" t="s">
        <v>6571</v>
      </c>
      <c r="C2433" s="34" t="s">
        <v>416</v>
      </c>
      <c r="D2433" s="35">
        <v>1.7</v>
      </c>
      <c r="E2433" s="35">
        <v>1.7</v>
      </c>
      <c r="F2433" s="35">
        <v>1.9</v>
      </c>
      <c r="G2433" s="35">
        <v>1.7</v>
      </c>
      <c r="H2433" s="35">
        <v>1.7</v>
      </c>
      <c r="I2433" s="35" t="s">
        <v>465</v>
      </c>
      <c r="K2433" s="36" t="s">
        <v>465</v>
      </c>
      <c r="L2433" s="34" t="s">
        <v>3005</v>
      </c>
      <c r="M2433" s="34" t="s">
        <v>3346</v>
      </c>
    </row>
    <row r="2434" spans="1:15" ht="15" hidden="1" customHeight="1">
      <c r="A2434" s="34" t="s">
        <v>50</v>
      </c>
      <c r="B2434" s="34" t="s">
        <v>6572</v>
      </c>
      <c r="C2434" s="34" t="s">
        <v>393</v>
      </c>
      <c r="D2434" s="35" t="s">
        <v>107</v>
      </c>
      <c r="E2434" s="35" t="s">
        <v>107</v>
      </c>
      <c r="F2434" s="35">
        <v>1.1000000000000001</v>
      </c>
      <c r="G2434" s="35">
        <v>1.1000000000000001</v>
      </c>
      <c r="H2434" s="35">
        <v>1.1000000000000001</v>
      </c>
      <c r="L2434" s="34" t="s">
        <v>6573</v>
      </c>
      <c r="O2434" s="34" t="s">
        <v>6574</v>
      </c>
    </row>
    <row r="2435" spans="1:15" ht="15" hidden="1" customHeight="1">
      <c r="A2435" s="34" t="s">
        <v>50</v>
      </c>
      <c r="B2435" s="34" t="s">
        <v>6575</v>
      </c>
      <c r="C2435" s="34" t="s">
        <v>435</v>
      </c>
      <c r="D2435" s="35" t="s">
        <v>107</v>
      </c>
      <c r="E2435" s="35" t="s">
        <v>107</v>
      </c>
      <c r="F2435" s="35">
        <v>1.3</v>
      </c>
      <c r="G2435" s="35">
        <v>1.5</v>
      </c>
      <c r="H2435" s="35">
        <v>1.6</v>
      </c>
      <c r="I2435" s="35" t="s">
        <v>456</v>
      </c>
      <c r="K2435" s="36" t="s">
        <v>6576</v>
      </c>
      <c r="M2435" s="34" t="s">
        <v>423</v>
      </c>
    </row>
    <row r="2436" spans="1:15" ht="15" hidden="1" customHeight="1">
      <c r="A2436" s="34" t="s">
        <v>50</v>
      </c>
      <c r="B2436" s="34" t="s">
        <v>6577</v>
      </c>
      <c r="C2436" s="34" t="s">
        <v>435</v>
      </c>
      <c r="D2436" s="35" t="s">
        <v>107</v>
      </c>
      <c r="E2436" s="35" t="s">
        <v>107</v>
      </c>
      <c r="F2436" s="35">
        <v>1.1000000000000001</v>
      </c>
      <c r="G2436" s="35">
        <v>1</v>
      </c>
      <c r="H2436" s="35">
        <v>1</v>
      </c>
    </row>
    <row r="2437" spans="1:15" ht="15" hidden="1" customHeight="1">
      <c r="A2437" s="34" t="s">
        <v>50</v>
      </c>
      <c r="B2437" s="34" t="s">
        <v>6578</v>
      </c>
      <c r="C2437" t="s">
        <v>753</v>
      </c>
      <c r="D2437" s="35" t="s">
        <v>107</v>
      </c>
      <c r="E2437" s="35" t="s">
        <v>107</v>
      </c>
      <c r="F2437" s="35">
        <v>1.1000000000000001</v>
      </c>
      <c r="G2437" s="35">
        <v>1.1000000000000001</v>
      </c>
      <c r="H2437" s="35">
        <v>1.2</v>
      </c>
    </row>
    <row r="2438" spans="1:15" ht="15" hidden="1" customHeight="1">
      <c r="A2438" s="34" t="s">
        <v>50</v>
      </c>
      <c r="B2438" s="34" t="s">
        <v>6579</v>
      </c>
      <c r="C2438" s="34" t="s">
        <v>468</v>
      </c>
      <c r="D2438" s="35" t="s">
        <v>107</v>
      </c>
      <c r="E2438" s="35" t="s">
        <v>107</v>
      </c>
      <c r="F2438" s="35">
        <v>1</v>
      </c>
      <c r="G2438" s="35">
        <v>0.9</v>
      </c>
      <c r="H2438" s="35" t="s">
        <v>2997</v>
      </c>
      <c r="J2438" s="35" t="s">
        <v>3559</v>
      </c>
    </row>
    <row r="2439" spans="1:15" ht="15" hidden="1" customHeight="1">
      <c r="A2439" s="34" t="s">
        <v>50</v>
      </c>
      <c r="B2439" s="34" t="s">
        <v>6580</v>
      </c>
      <c r="C2439" s="34" t="s">
        <v>435</v>
      </c>
      <c r="D2439" s="35" t="s">
        <v>107</v>
      </c>
      <c r="E2439" s="35" t="s">
        <v>107</v>
      </c>
      <c r="F2439" s="35">
        <v>1</v>
      </c>
      <c r="G2439" s="35">
        <v>1</v>
      </c>
      <c r="H2439" s="35">
        <v>1.1000000000000001</v>
      </c>
      <c r="I2439" s="35" t="s">
        <v>465</v>
      </c>
      <c r="K2439" s="36" t="s">
        <v>465</v>
      </c>
      <c r="M2439" s="34" t="s">
        <v>3346</v>
      </c>
    </row>
    <row r="2440" spans="1:15" ht="15" hidden="1" customHeight="1">
      <c r="A2440" s="34" t="s">
        <v>50</v>
      </c>
      <c r="B2440" s="34" t="s">
        <v>6581</v>
      </c>
      <c r="C2440" t="s">
        <v>753</v>
      </c>
      <c r="D2440" s="35" t="s">
        <v>107</v>
      </c>
      <c r="E2440" s="35" t="s">
        <v>107</v>
      </c>
      <c r="F2440" s="35">
        <v>1.2</v>
      </c>
      <c r="G2440" s="35" t="s">
        <v>2988</v>
      </c>
      <c r="H2440" s="35" t="s">
        <v>2989</v>
      </c>
      <c r="M2440" t="s">
        <v>424</v>
      </c>
    </row>
    <row r="2441" spans="1:15" ht="15" hidden="1" customHeight="1">
      <c r="A2441" s="34" t="s">
        <v>50</v>
      </c>
      <c r="B2441" s="34" t="s">
        <v>6582</v>
      </c>
      <c r="C2441" s="34" t="s">
        <v>457</v>
      </c>
      <c r="D2441" s="35" t="s">
        <v>107</v>
      </c>
      <c r="E2441" s="35" t="s">
        <v>107</v>
      </c>
      <c r="F2441" s="35">
        <v>1</v>
      </c>
      <c r="G2441" s="35">
        <v>1</v>
      </c>
      <c r="H2441" s="35">
        <v>1</v>
      </c>
      <c r="L2441" s="34" t="s">
        <v>3081</v>
      </c>
    </row>
    <row r="2442" spans="1:15" ht="15" hidden="1" customHeight="1">
      <c r="A2442" s="34" t="s">
        <v>50</v>
      </c>
      <c r="B2442" s="34" t="s">
        <v>6583</v>
      </c>
      <c r="C2442" s="34" t="s">
        <v>435</v>
      </c>
      <c r="D2442" s="35" t="s">
        <v>107</v>
      </c>
      <c r="E2442" s="35" t="s">
        <v>107</v>
      </c>
      <c r="F2442" s="35">
        <v>1.2</v>
      </c>
      <c r="G2442" s="35" t="s">
        <v>2988</v>
      </c>
      <c r="H2442" s="35" t="s">
        <v>2989</v>
      </c>
    </row>
    <row r="2443" spans="1:15" ht="15" hidden="1" customHeight="1">
      <c r="A2443" s="34" t="s">
        <v>50</v>
      </c>
      <c r="B2443" s="34" t="s">
        <v>6584</v>
      </c>
      <c r="C2443" s="34" t="s">
        <v>484</v>
      </c>
      <c r="D2443" s="35" t="s">
        <v>107</v>
      </c>
      <c r="E2443" s="35" t="s">
        <v>107</v>
      </c>
      <c r="F2443" s="35">
        <v>1.2</v>
      </c>
      <c r="G2443" s="35">
        <v>1.3</v>
      </c>
      <c r="H2443" s="35">
        <v>1.5</v>
      </c>
      <c r="I2443" s="35" t="s">
        <v>1967</v>
      </c>
    </row>
    <row r="2444" spans="1:15" ht="15" hidden="1" customHeight="1">
      <c r="A2444" s="34" t="s">
        <v>50</v>
      </c>
      <c r="B2444" s="34" t="s">
        <v>6585</v>
      </c>
      <c r="C2444" s="34" t="s">
        <v>670</v>
      </c>
      <c r="D2444" s="35" t="s">
        <v>107</v>
      </c>
      <c r="E2444" s="35" t="s">
        <v>107</v>
      </c>
      <c r="F2444" s="35" t="s">
        <v>107</v>
      </c>
      <c r="G2444" s="35" t="s">
        <v>107</v>
      </c>
      <c r="H2444" s="35">
        <v>1.6</v>
      </c>
      <c r="L2444" s="34" t="s">
        <v>6586</v>
      </c>
      <c r="O2444" s="34" t="s">
        <v>4370</v>
      </c>
    </row>
    <row r="2445" spans="1:15" ht="15" hidden="1" customHeight="1">
      <c r="A2445" s="34" t="s">
        <v>50</v>
      </c>
      <c r="B2445" s="34" t="s">
        <v>6587</v>
      </c>
      <c r="C2445" s="34" t="s">
        <v>477</v>
      </c>
      <c r="D2445" s="35" t="s">
        <v>107</v>
      </c>
      <c r="E2445" s="35" t="s">
        <v>107</v>
      </c>
      <c r="F2445" s="35">
        <v>1.1000000000000001</v>
      </c>
      <c r="G2445" s="35">
        <v>1.6</v>
      </c>
      <c r="H2445" s="35">
        <v>1.7</v>
      </c>
      <c r="M2445" s="34" t="s">
        <v>6588</v>
      </c>
    </row>
    <row r="2446" spans="1:15" ht="15" hidden="1" customHeight="1">
      <c r="A2446" s="34" t="s">
        <v>50</v>
      </c>
      <c r="B2446" s="34" t="s">
        <v>6589</v>
      </c>
      <c r="C2446" s="34" t="s">
        <v>468</v>
      </c>
      <c r="D2446" s="35" t="s">
        <v>107</v>
      </c>
      <c r="E2446" s="35" t="s">
        <v>107</v>
      </c>
      <c r="F2446" s="35">
        <v>1</v>
      </c>
      <c r="G2446" s="35">
        <v>1</v>
      </c>
      <c r="H2446" s="35">
        <v>1</v>
      </c>
      <c r="M2446" s="34" t="s">
        <v>3681</v>
      </c>
    </row>
    <row r="2447" spans="1:15" ht="15" hidden="1" customHeight="1">
      <c r="A2447" s="34" t="s">
        <v>50</v>
      </c>
      <c r="B2447" s="34" t="s">
        <v>6590</v>
      </c>
      <c r="C2447" s="34" t="s">
        <v>468</v>
      </c>
      <c r="D2447" s="35" t="s">
        <v>107</v>
      </c>
      <c r="E2447" s="35" t="s">
        <v>107</v>
      </c>
      <c r="F2447" s="35">
        <v>1.4</v>
      </c>
      <c r="G2447" s="35">
        <v>1.5</v>
      </c>
      <c r="H2447" s="35">
        <v>2.2000000000000002</v>
      </c>
    </row>
    <row r="2448" spans="1:15" ht="15" hidden="1" customHeight="1">
      <c r="A2448" s="34" t="s">
        <v>50</v>
      </c>
      <c r="B2448" s="34" t="s">
        <v>6591</v>
      </c>
      <c r="C2448" s="34" t="s">
        <v>445</v>
      </c>
      <c r="D2448" s="35" t="s">
        <v>107</v>
      </c>
      <c r="E2448" s="35" t="s">
        <v>107</v>
      </c>
      <c r="F2448" s="35">
        <v>1.4</v>
      </c>
      <c r="G2448" s="35">
        <v>1.8</v>
      </c>
      <c r="H2448" s="35">
        <v>1.9</v>
      </c>
    </row>
    <row r="2449" spans="1:15" ht="15" hidden="1" customHeight="1">
      <c r="A2449" s="34" t="s">
        <v>50</v>
      </c>
      <c r="B2449" s="34" t="s">
        <v>6592</v>
      </c>
      <c r="C2449" s="34" t="s">
        <v>457</v>
      </c>
      <c r="D2449" s="35" t="s">
        <v>107</v>
      </c>
      <c r="E2449" s="35" t="s">
        <v>107</v>
      </c>
      <c r="F2449" s="35">
        <v>1.3</v>
      </c>
      <c r="G2449" s="35">
        <v>1.7</v>
      </c>
      <c r="H2449" s="35">
        <v>1.7</v>
      </c>
      <c r="L2449" s="34" t="s">
        <v>4181</v>
      </c>
    </row>
    <row r="2450" spans="1:15" ht="15" hidden="1" customHeight="1">
      <c r="A2450" s="34" t="s">
        <v>50</v>
      </c>
      <c r="B2450" s="34" t="s">
        <v>6593</v>
      </c>
      <c r="C2450" s="34" t="s">
        <v>667</v>
      </c>
      <c r="D2450" s="35" t="s">
        <v>107</v>
      </c>
      <c r="E2450" s="35" t="s">
        <v>107</v>
      </c>
      <c r="F2450" s="35">
        <v>1.2</v>
      </c>
      <c r="G2450" s="35">
        <v>1.4</v>
      </c>
      <c r="H2450" s="35">
        <v>1.7</v>
      </c>
      <c r="L2450" s="34" t="s">
        <v>6594</v>
      </c>
    </row>
    <row r="2451" spans="1:15" ht="15" hidden="1" customHeight="1">
      <c r="A2451" s="34" t="s">
        <v>50</v>
      </c>
      <c r="B2451" s="34" t="s">
        <v>6595</v>
      </c>
      <c r="C2451" s="34" t="s">
        <v>457</v>
      </c>
      <c r="D2451" s="35" t="s">
        <v>107</v>
      </c>
      <c r="E2451" s="35" t="s">
        <v>107</v>
      </c>
      <c r="F2451" s="35">
        <v>1.2</v>
      </c>
      <c r="G2451" s="35">
        <v>1.9</v>
      </c>
      <c r="H2451" s="35">
        <v>2.2000000000000002</v>
      </c>
      <c r="I2451" s="35" t="s">
        <v>947</v>
      </c>
      <c r="L2451" s="34" t="s">
        <v>6596</v>
      </c>
    </row>
    <row r="2452" spans="1:15" ht="15" hidden="1" customHeight="1">
      <c r="A2452" s="34" t="s">
        <v>50</v>
      </c>
      <c r="B2452" s="34" t="s">
        <v>6597</v>
      </c>
      <c r="C2452" s="34" t="s">
        <v>452</v>
      </c>
      <c r="D2452" s="35" t="s">
        <v>107</v>
      </c>
      <c r="E2452" s="35" t="s">
        <v>107</v>
      </c>
      <c r="F2452" s="35">
        <v>1.1000000000000001</v>
      </c>
      <c r="G2452" s="35" t="s">
        <v>2997</v>
      </c>
      <c r="H2452" s="35" t="s">
        <v>2997</v>
      </c>
      <c r="L2452" s="36" t="s">
        <v>3937</v>
      </c>
    </row>
    <row r="2453" spans="1:15" ht="15" hidden="1" customHeight="1">
      <c r="A2453" s="34" t="s">
        <v>50</v>
      </c>
      <c r="B2453" s="34" t="s">
        <v>6598</v>
      </c>
      <c r="C2453" s="34" t="s">
        <v>1557</v>
      </c>
      <c r="D2453" s="35" t="s">
        <v>107</v>
      </c>
      <c r="E2453" s="35" t="s">
        <v>107</v>
      </c>
      <c r="F2453" s="35">
        <v>1</v>
      </c>
      <c r="G2453" s="35" t="s">
        <v>2988</v>
      </c>
      <c r="H2453" s="35">
        <v>2.4</v>
      </c>
      <c r="M2453" s="34" t="s">
        <v>3277</v>
      </c>
      <c r="O2453" s="34" t="s">
        <v>4885</v>
      </c>
    </row>
    <row r="2454" spans="1:15" ht="15" hidden="1" customHeight="1">
      <c r="A2454" s="34" t="s">
        <v>50</v>
      </c>
      <c r="B2454" s="34" t="s">
        <v>6599</v>
      </c>
      <c r="C2454" t="s">
        <v>900</v>
      </c>
      <c r="D2454" s="35" t="s">
        <v>107</v>
      </c>
      <c r="E2454" s="35" t="s">
        <v>107</v>
      </c>
      <c r="F2454" s="35">
        <v>1.8</v>
      </c>
      <c r="G2454" s="35">
        <v>2.2999999999999998</v>
      </c>
      <c r="H2454" s="35">
        <v>2.5</v>
      </c>
      <c r="I2454" s="35" t="s">
        <v>424</v>
      </c>
      <c r="K2454" s="36" t="s">
        <v>424</v>
      </c>
      <c r="M2454" s="34" t="s">
        <v>424</v>
      </c>
    </row>
    <row r="2455" spans="1:15" ht="15" hidden="1" customHeight="1">
      <c r="A2455" s="34" t="s">
        <v>50</v>
      </c>
      <c r="B2455" s="34" t="s">
        <v>6600</v>
      </c>
      <c r="C2455" s="34" t="s">
        <v>670</v>
      </c>
      <c r="D2455" s="35" t="s">
        <v>107</v>
      </c>
      <c r="E2455" s="35" t="s">
        <v>107</v>
      </c>
      <c r="F2455" s="35" t="s">
        <v>107</v>
      </c>
      <c r="G2455" s="35" t="s">
        <v>107</v>
      </c>
      <c r="L2455" s="36" t="s">
        <v>6601</v>
      </c>
    </row>
    <row r="2456" spans="1:15" ht="15" hidden="1" customHeight="1">
      <c r="A2456" s="34" t="s">
        <v>50</v>
      </c>
      <c r="B2456" s="34" t="s">
        <v>6602</v>
      </c>
      <c r="C2456" s="34" t="s">
        <v>450</v>
      </c>
      <c r="D2456" s="35" t="s">
        <v>107</v>
      </c>
      <c r="E2456" s="35" t="s">
        <v>107</v>
      </c>
      <c r="F2456" s="35">
        <v>1</v>
      </c>
      <c r="G2456" s="35">
        <v>1.8</v>
      </c>
      <c r="H2456" s="35">
        <v>1.8</v>
      </c>
    </row>
    <row r="2457" spans="1:15" ht="15" hidden="1" customHeight="1">
      <c r="A2457" s="34" t="s">
        <v>50</v>
      </c>
      <c r="B2457" s="34" t="s">
        <v>6603</v>
      </c>
      <c r="C2457" s="34" t="s">
        <v>393</v>
      </c>
      <c r="D2457" s="35" t="s">
        <v>107</v>
      </c>
      <c r="E2457" s="35" t="s">
        <v>107</v>
      </c>
      <c r="F2457" s="35">
        <v>1</v>
      </c>
      <c r="G2457" s="35">
        <v>1</v>
      </c>
      <c r="H2457" s="35">
        <v>1.2</v>
      </c>
      <c r="I2457" s="35" t="s">
        <v>424</v>
      </c>
      <c r="L2457" s="34" t="s">
        <v>6604</v>
      </c>
      <c r="M2457" s="34" t="s">
        <v>424</v>
      </c>
    </row>
    <row r="2458" spans="1:15" ht="15" hidden="1" customHeight="1">
      <c r="A2458" s="34" t="s">
        <v>50</v>
      </c>
      <c r="B2458" s="34" t="s">
        <v>6605</v>
      </c>
      <c r="C2458" s="34" t="s">
        <v>393</v>
      </c>
      <c r="D2458" s="35" t="s">
        <v>107</v>
      </c>
      <c r="E2458" s="35" t="s">
        <v>107</v>
      </c>
      <c r="F2458" s="35">
        <v>1</v>
      </c>
      <c r="G2458" s="35">
        <v>1</v>
      </c>
      <c r="H2458" s="35">
        <v>1</v>
      </c>
      <c r="L2458" s="34" t="s">
        <v>3329</v>
      </c>
    </row>
    <row r="2459" spans="1:15" ht="15" hidden="1" customHeight="1">
      <c r="A2459" s="34" t="s">
        <v>50</v>
      </c>
      <c r="B2459" s="34" t="s">
        <v>6606</v>
      </c>
      <c r="C2459" s="34" t="s">
        <v>389</v>
      </c>
      <c r="D2459" s="35" t="s">
        <v>107</v>
      </c>
      <c r="E2459" s="35" t="s">
        <v>107</v>
      </c>
      <c r="F2459" s="35">
        <v>1</v>
      </c>
      <c r="G2459" s="35">
        <v>1</v>
      </c>
      <c r="H2459" s="35">
        <v>1</v>
      </c>
    </row>
    <row r="2460" spans="1:15" ht="15" hidden="1" customHeight="1">
      <c r="A2460" s="34" t="s">
        <v>50</v>
      </c>
      <c r="B2460" s="34" t="s">
        <v>6607</v>
      </c>
      <c r="C2460" s="34" t="s">
        <v>435</v>
      </c>
      <c r="D2460" s="35" t="s">
        <v>107</v>
      </c>
      <c r="E2460" s="35" t="s">
        <v>107</v>
      </c>
      <c r="F2460" s="35">
        <v>1.3</v>
      </c>
      <c r="G2460" s="35">
        <v>1.3</v>
      </c>
      <c r="H2460" s="35">
        <v>1.3</v>
      </c>
    </row>
    <row r="2461" spans="1:15" ht="15" hidden="1" customHeight="1">
      <c r="A2461" s="34" t="s">
        <v>50</v>
      </c>
      <c r="B2461" s="34" t="s">
        <v>6608</v>
      </c>
      <c r="C2461" s="34" t="s">
        <v>457</v>
      </c>
      <c r="D2461" s="35" t="s">
        <v>107</v>
      </c>
      <c r="E2461" s="35" t="s">
        <v>107</v>
      </c>
      <c r="F2461" s="35">
        <v>1.1000000000000001</v>
      </c>
      <c r="G2461" s="35">
        <v>1.5</v>
      </c>
      <c r="H2461" s="35">
        <v>1.4</v>
      </c>
      <c r="M2461" s="34" t="s">
        <v>424</v>
      </c>
    </row>
    <row r="2462" spans="1:15" ht="15" hidden="1" customHeight="1">
      <c r="A2462" s="34" t="s">
        <v>50</v>
      </c>
      <c r="B2462" s="34" t="s">
        <v>6609</v>
      </c>
      <c r="C2462" s="34" t="s">
        <v>435</v>
      </c>
      <c r="D2462" s="35" t="s">
        <v>107</v>
      </c>
      <c r="E2462" s="35" t="s">
        <v>107</v>
      </c>
      <c r="F2462" s="35">
        <v>1.1000000000000001</v>
      </c>
      <c r="G2462" s="35">
        <v>1.7</v>
      </c>
      <c r="H2462" s="35">
        <v>2.2999999999999998</v>
      </c>
      <c r="I2462" s="35" t="s">
        <v>779</v>
      </c>
      <c r="M2462" s="34" t="s">
        <v>3681</v>
      </c>
    </row>
    <row r="2463" spans="1:15" ht="15" hidden="1" customHeight="1">
      <c r="A2463" s="34" t="s">
        <v>50</v>
      </c>
      <c r="B2463" s="34" t="s">
        <v>6610</v>
      </c>
      <c r="C2463" s="34" t="s">
        <v>393</v>
      </c>
      <c r="D2463" s="35" t="s">
        <v>107</v>
      </c>
      <c r="E2463" s="35" t="s">
        <v>107</v>
      </c>
      <c r="F2463" s="35">
        <v>1.2</v>
      </c>
      <c r="G2463" s="35" t="s">
        <v>2988</v>
      </c>
      <c r="H2463" s="35">
        <v>1.2</v>
      </c>
      <c r="I2463" s="35" t="s">
        <v>919</v>
      </c>
      <c r="L2463" s="34" t="s">
        <v>3329</v>
      </c>
      <c r="M2463" s="34" t="s">
        <v>6611</v>
      </c>
    </row>
    <row r="2464" spans="1:15" ht="15" hidden="1" customHeight="1">
      <c r="A2464" s="34" t="s">
        <v>50</v>
      </c>
      <c r="B2464" s="34" t="s">
        <v>6612</v>
      </c>
      <c r="C2464" s="34" t="s">
        <v>477</v>
      </c>
      <c r="D2464" s="35" t="s">
        <v>107</v>
      </c>
      <c r="E2464" s="35" t="s">
        <v>107</v>
      </c>
      <c r="F2464" s="35" t="s">
        <v>107</v>
      </c>
      <c r="G2464" s="35">
        <v>1</v>
      </c>
      <c r="H2464" s="35">
        <v>1.8</v>
      </c>
    </row>
    <row r="2465" spans="1:13" ht="15" hidden="1" customHeight="1">
      <c r="A2465" s="34" t="s">
        <v>50</v>
      </c>
      <c r="B2465" s="34" t="s">
        <v>6613</v>
      </c>
      <c r="C2465" s="37" t="s">
        <v>6614</v>
      </c>
      <c r="D2465" s="35" t="s">
        <v>107</v>
      </c>
      <c r="E2465" s="35" t="s">
        <v>107</v>
      </c>
      <c r="F2465" s="35" t="s">
        <v>107</v>
      </c>
      <c r="G2465" s="35">
        <v>1</v>
      </c>
      <c r="H2465" s="35">
        <v>1.1000000000000001</v>
      </c>
      <c r="L2465" s="37" t="s">
        <v>6615</v>
      </c>
    </row>
    <row r="2466" spans="1:13" ht="15" hidden="1" customHeight="1">
      <c r="A2466" s="34" t="s">
        <v>50</v>
      </c>
      <c r="B2466" s="34" t="s">
        <v>6616</v>
      </c>
      <c r="C2466" s="34" t="s">
        <v>390</v>
      </c>
      <c r="D2466" s="35">
        <v>1.9</v>
      </c>
      <c r="E2466" s="35">
        <v>1.4</v>
      </c>
      <c r="F2466" s="35">
        <v>1.8</v>
      </c>
      <c r="G2466" s="35">
        <v>2</v>
      </c>
      <c r="H2466" s="35">
        <v>2.7</v>
      </c>
    </row>
    <row r="2467" spans="1:13" ht="15" hidden="1" customHeight="1">
      <c r="A2467" s="34" t="s">
        <v>50</v>
      </c>
      <c r="B2467" s="34" t="s">
        <v>6617</v>
      </c>
      <c r="C2467" s="34" t="s">
        <v>479</v>
      </c>
      <c r="D2467" s="35" t="s">
        <v>107</v>
      </c>
      <c r="E2467" s="35" t="s">
        <v>107</v>
      </c>
      <c r="F2467" s="35" t="s">
        <v>107</v>
      </c>
      <c r="G2467" s="35">
        <v>1</v>
      </c>
      <c r="H2467" s="35">
        <v>1.1000000000000001</v>
      </c>
    </row>
    <row r="2468" spans="1:13" ht="15" hidden="1" customHeight="1">
      <c r="A2468" s="34" t="s">
        <v>50</v>
      </c>
      <c r="B2468" s="34" t="s">
        <v>6618</v>
      </c>
      <c r="C2468" s="34" t="s">
        <v>468</v>
      </c>
      <c r="D2468" s="35" t="s">
        <v>107</v>
      </c>
      <c r="E2468" s="35" t="s">
        <v>107</v>
      </c>
      <c r="F2468" s="35" t="s">
        <v>107</v>
      </c>
      <c r="G2468" s="35">
        <v>1.2</v>
      </c>
      <c r="H2468" s="35">
        <v>1.2</v>
      </c>
      <c r="L2468" s="34" t="s">
        <v>4181</v>
      </c>
    </row>
    <row r="2469" spans="1:13" ht="15" hidden="1" customHeight="1">
      <c r="A2469" s="34" t="s">
        <v>50</v>
      </c>
      <c r="B2469" s="34" t="s">
        <v>6619</v>
      </c>
      <c r="C2469" s="34" t="s">
        <v>477</v>
      </c>
      <c r="D2469" s="35" t="s">
        <v>107</v>
      </c>
      <c r="E2469" s="35" t="s">
        <v>107</v>
      </c>
      <c r="F2469" s="35" t="s">
        <v>107</v>
      </c>
      <c r="G2469" s="35">
        <v>1</v>
      </c>
      <c r="H2469" s="35">
        <v>1.2</v>
      </c>
      <c r="I2469" s="35" t="s">
        <v>423</v>
      </c>
      <c r="K2469" s="36" t="s">
        <v>423</v>
      </c>
    </row>
    <row r="2470" spans="1:13" ht="15" hidden="1" customHeight="1">
      <c r="A2470" s="34" t="s">
        <v>50</v>
      </c>
      <c r="B2470" s="34" t="s">
        <v>6620</v>
      </c>
      <c r="C2470" s="34" t="s">
        <v>468</v>
      </c>
      <c r="D2470" s="35" t="s">
        <v>107</v>
      </c>
      <c r="E2470" s="35" t="s">
        <v>107</v>
      </c>
      <c r="F2470" s="35" t="s">
        <v>107</v>
      </c>
      <c r="G2470" s="35">
        <v>1.3</v>
      </c>
    </row>
    <row r="2471" spans="1:13" ht="15" hidden="1" customHeight="1">
      <c r="A2471" s="34" t="s">
        <v>50</v>
      </c>
      <c r="B2471" s="34" t="s">
        <v>6621</v>
      </c>
      <c r="C2471" s="34" t="s">
        <v>435</v>
      </c>
      <c r="D2471" s="35" t="s">
        <v>107</v>
      </c>
      <c r="E2471" s="35" t="s">
        <v>107</v>
      </c>
      <c r="F2471" s="35" t="s">
        <v>107</v>
      </c>
      <c r="G2471" s="35">
        <v>1</v>
      </c>
      <c r="H2471" s="35">
        <v>1.2</v>
      </c>
      <c r="L2471" s="34" t="s">
        <v>3034</v>
      </c>
    </row>
    <row r="2472" spans="1:13" ht="15" hidden="1" customHeight="1">
      <c r="A2472" s="34" t="s">
        <v>50</v>
      </c>
      <c r="B2472" s="34" t="s">
        <v>6622</v>
      </c>
      <c r="C2472" t="s">
        <v>753</v>
      </c>
      <c r="D2472" s="35" t="s">
        <v>107</v>
      </c>
      <c r="E2472" s="35" t="s">
        <v>107</v>
      </c>
      <c r="F2472" s="35" t="s">
        <v>107</v>
      </c>
      <c r="G2472" s="35">
        <v>1.4</v>
      </c>
      <c r="H2472" s="35">
        <v>1.5</v>
      </c>
    </row>
    <row r="2473" spans="1:13" ht="15" hidden="1" customHeight="1">
      <c r="A2473" s="34" t="s">
        <v>50</v>
      </c>
      <c r="B2473" s="34" t="s">
        <v>6623</v>
      </c>
      <c r="C2473" s="34" t="s">
        <v>445</v>
      </c>
      <c r="D2473" s="35" t="s">
        <v>107</v>
      </c>
      <c r="E2473" s="35" t="s">
        <v>107</v>
      </c>
      <c r="F2473" s="35" t="s">
        <v>107</v>
      </c>
      <c r="G2473" s="35">
        <v>1.5</v>
      </c>
      <c r="H2473" s="35">
        <v>1.6</v>
      </c>
    </row>
    <row r="2474" spans="1:13" ht="15" hidden="1" customHeight="1">
      <c r="A2474" s="34" t="s">
        <v>50</v>
      </c>
      <c r="B2474" s="34" t="s">
        <v>6624</v>
      </c>
      <c r="C2474" s="34" t="s">
        <v>403</v>
      </c>
      <c r="D2474" s="35" t="s">
        <v>107</v>
      </c>
      <c r="E2474" s="35" t="s">
        <v>107</v>
      </c>
      <c r="F2474" s="35" t="s">
        <v>107</v>
      </c>
      <c r="G2474" s="35">
        <v>1</v>
      </c>
      <c r="H2474" s="35">
        <v>1.1000000000000001</v>
      </c>
    </row>
    <row r="2475" spans="1:13" ht="15" hidden="1" customHeight="1">
      <c r="A2475" s="34" t="s">
        <v>50</v>
      </c>
      <c r="B2475" s="34" t="s">
        <v>6625</v>
      </c>
      <c r="C2475" t="s">
        <v>2033</v>
      </c>
      <c r="D2475" s="35" t="s">
        <v>107</v>
      </c>
      <c r="E2475" s="35" t="s">
        <v>107</v>
      </c>
      <c r="F2475" s="35" t="s">
        <v>107</v>
      </c>
      <c r="G2475" s="35">
        <v>1.3</v>
      </c>
      <c r="H2475" s="35">
        <v>1.8</v>
      </c>
      <c r="I2475" s="35" t="s">
        <v>485</v>
      </c>
    </row>
    <row r="2476" spans="1:13" ht="15" hidden="1" customHeight="1">
      <c r="A2476" s="34" t="s">
        <v>50</v>
      </c>
      <c r="B2476" s="34" t="s">
        <v>6626</v>
      </c>
      <c r="C2476" s="34" t="s">
        <v>468</v>
      </c>
      <c r="D2476" s="35" t="s">
        <v>107</v>
      </c>
      <c r="E2476" s="35" t="s">
        <v>107</v>
      </c>
      <c r="F2476" s="35" t="s">
        <v>107</v>
      </c>
      <c r="G2476" s="35">
        <v>1.2</v>
      </c>
      <c r="H2476" s="35">
        <v>1.5</v>
      </c>
    </row>
    <row r="2477" spans="1:13" ht="15" hidden="1" customHeight="1">
      <c r="A2477" s="34" t="s">
        <v>50</v>
      </c>
      <c r="B2477" s="34" t="s">
        <v>6627</v>
      </c>
      <c r="C2477" s="34" t="s">
        <v>477</v>
      </c>
      <c r="D2477" s="35">
        <v>1.2</v>
      </c>
      <c r="E2477" s="35">
        <v>1.5</v>
      </c>
      <c r="F2477" s="35">
        <v>2</v>
      </c>
      <c r="G2477" s="35">
        <v>1.9</v>
      </c>
      <c r="H2477" s="35">
        <v>2.2000000000000002</v>
      </c>
      <c r="M2477" s="34" t="s">
        <v>3277</v>
      </c>
    </row>
    <row r="2478" spans="1:13" ht="15" hidden="1" customHeight="1">
      <c r="A2478" s="34" t="s">
        <v>50</v>
      </c>
      <c r="B2478" s="34" t="s">
        <v>6628</v>
      </c>
      <c r="C2478" s="34" t="s">
        <v>457</v>
      </c>
      <c r="D2478" s="35" t="s">
        <v>107</v>
      </c>
      <c r="E2478" s="35" t="s">
        <v>107</v>
      </c>
      <c r="F2478" s="35" t="s">
        <v>107</v>
      </c>
      <c r="G2478" s="35">
        <v>1.2</v>
      </c>
      <c r="H2478" s="35">
        <v>1.2</v>
      </c>
      <c r="I2478" s="35" t="s">
        <v>488</v>
      </c>
      <c r="K2478" s="36" t="s">
        <v>488</v>
      </c>
    </row>
    <row r="2479" spans="1:13" ht="15" hidden="1" customHeight="1">
      <c r="A2479" s="34" t="s">
        <v>50</v>
      </c>
      <c r="B2479" s="34" t="s">
        <v>6629</v>
      </c>
      <c r="C2479" s="34" t="s">
        <v>457</v>
      </c>
      <c r="D2479" s="35" t="s">
        <v>107</v>
      </c>
      <c r="E2479" s="35" t="s">
        <v>107</v>
      </c>
      <c r="F2479" s="35" t="s">
        <v>107</v>
      </c>
      <c r="G2479" s="35">
        <v>1.5</v>
      </c>
      <c r="H2479" s="35">
        <v>1.6</v>
      </c>
      <c r="I2479" s="35" t="s">
        <v>424</v>
      </c>
      <c r="L2479" s="34" t="s">
        <v>5290</v>
      </c>
    </row>
    <row r="2480" spans="1:13" ht="15" hidden="1" customHeight="1">
      <c r="A2480" s="34" t="s">
        <v>50</v>
      </c>
      <c r="B2480" s="34" t="s">
        <v>6630</v>
      </c>
      <c r="C2480" s="34" t="s">
        <v>384</v>
      </c>
      <c r="D2480" s="35">
        <v>1.7</v>
      </c>
      <c r="E2480" s="35">
        <v>2.9</v>
      </c>
      <c r="F2480" s="35">
        <v>3.9</v>
      </c>
      <c r="G2480" s="35">
        <v>4.8</v>
      </c>
      <c r="H2480" s="35">
        <v>5.0999999999999996</v>
      </c>
      <c r="M2480" s="34" t="s">
        <v>3346</v>
      </c>
    </row>
    <row r="2481" spans="1:15" ht="15" hidden="1" customHeight="1">
      <c r="A2481" s="34" t="s">
        <v>50</v>
      </c>
      <c r="B2481" s="34" t="s">
        <v>6631</v>
      </c>
      <c r="C2481" s="34" t="s">
        <v>477</v>
      </c>
      <c r="D2481" s="35">
        <v>1.8</v>
      </c>
      <c r="E2481" s="35">
        <v>2.2000000000000002</v>
      </c>
      <c r="F2481" s="35">
        <v>2.6</v>
      </c>
      <c r="G2481" s="35">
        <v>3</v>
      </c>
      <c r="H2481" s="35">
        <v>3.4</v>
      </c>
      <c r="M2481" s="34" t="s">
        <v>423</v>
      </c>
      <c r="N2481" s="34" t="s">
        <v>465</v>
      </c>
      <c r="O2481" s="34" t="s">
        <v>2995</v>
      </c>
    </row>
    <row r="2482" spans="1:15" ht="15" hidden="1" customHeight="1">
      <c r="A2482" s="34" t="s">
        <v>50</v>
      </c>
      <c r="B2482" s="34" t="s">
        <v>6632</v>
      </c>
      <c r="C2482" s="34" t="s">
        <v>435</v>
      </c>
      <c r="D2482" s="35">
        <v>1.5</v>
      </c>
      <c r="E2482" s="35">
        <v>2.2000000000000002</v>
      </c>
      <c r="F2482" s="35" t="s">
        <v>3039</v>
      </c>
      <c r="G2482" s="35" t="s">
        <v>2997</v>
      </c>
      <c r="H2482" s="35" t="s">
        <v>2997</v>
      </c>
      <c r="L2482" s="34" t="s">
        <v>3546</v>
      </c>
      <c r="O2482" s="34" t="s">
        <v>6633</v>
      </c>
    </row>
    <row r="2483" spans="1:15" ht="15" hidden="1" customHeight="1">
      <c r="A2483" s="34" t="s">
        <v>50</v>
      </c>
      <c r="B2483" s="34" t="s">
        <v>6634</v>
      </c>
      <c r="C2483" s="34" t="s">
        <v>484</v>
      </c>
      <c r="D2483" s="35">
        <v>2.6</v>
      </c>
      <c r="E2483" s="35">
        <v>3.7</v>
      </c>
      <c r="F2483" s="35">
        <v>4</v>
      </c>
      <c r="G2483" s="35">
        <v>4.3</v>
      </c>
      <c r="H2483" s="35">
        <v>5.2</v>
      </c>
      <c r="I2483" s="35" t="s">
        <v>6635</v>
      </c>
      <c r="K2483" s="36" t="s">
        <v>6636</v>
      </c>
      <c r="M2483" s="34" t="s">
        <v>6637</v>
      </c>
      <c r="N2483" s="34" t="s">
        <v>6638</v>
      </c>
    </row>
    <row r="2484" spans="1:15" ht="15" hidden="1" customHeight="1">
      <c r="A2484" s="34" t="s">
        <v>50</v>
      </c>
      <c r="B2484" s="34" t="s">
        <v>6639</v>
      </c>
      <c r="C2484" s="34" t="s">
        <v>484</v>
      </c>
      <c r="D2484" s="35" t="s">
        <v>107</v>
      </c>
      <c r="E2484" s="35" t="s">
        <v>107</v>
      </c>
      <c r="F2484" s="35" t="s">
        <v>107</v>
      </c>
      <c r="G2484" s="35">
        <v>1.7</v>
      </c>
      <c r="H2484" s="35">
        <v>1.8</v>
      </c>
      <c r="I2484" s="35" t="s">
        <v>424</v>
      </c>
    </row>
    <row r="2485" spans="1:15" ht="15" hidden="1" customHeight="1">
      <c r="A2485" s="34" t="s">
        <v>50</v>
      </c>
      <c r="B2485" s="34" t="s">
        <v>6640</v>
      </c>
      <c r="C2485" s="34" t="s">
        <v>403</v>
      </c>
      <c r="D2485" s="35">
        <v>1.5</v>
      </c>
      <c r="E2485" s="35">
        <v>1.4</v>
      </c>
      <c r="F2485" s="35" t="s">
        <v>2988</v>
      </c>
      <c r="G2485" s="35" t="s">
        <v>2988</v>
      </c>
      <c r="H2485" s="35" t="s">
        <v>2989</v>
      </c>
      <c r="N2485" s="34" t="s">
        <v>6641</v>
      </c>
    </row>
    <row r="2486" spans="1:15" ht="15" hidden="1" customHeight="1">
      <c r="A2486" s="34" t="s">
        <v>50</v>
      </c>
      <c r="B2486" s="34" t="s">
        <v>6642</v>
      </c>
      <c r="C2486" s="34" t="s">
        <v>468</v>
      </c>
      <c r="D2486" s="35">
        <v>3.4</v>
      </c>
      <c r="E2486" s="35">
        <v>5.5</v>
      </c>
      <c r="F2486" s="35">
        <v>7.5</v>
      </c>
      <c r="G2486" s="35">
        <v>9.1999999999999993</v>
      </c>
      <c r="H2486" s="35">
        <v>10.3</v>
      </c>
      <c r="K2486" t="s">
        <v>947</v>
      </c>
      <c r="L2486" s="34" t="s">
        <v>6643</v>
      </c>
      <c r="M2486" s="34" t="s">
        <v>947</v>
      </c>
      <c r="N2486" s="34" t="s">
        <v>947</v>
      </c>
      <c r="O2486" s="34" t="s">
        <v>2995</v>
      </c>
    </row>
    <row r="2487" spans="1:15" ht="15" hidden="1" customHeight="1">
      <c r="A2487" s="34" t="s">
        <v>50</v>
      </c>
      <c r="B2487" s="34" t="s">
        <v>6644</v>
      </c>
      <c r="C2487" s="34" t="s">
        <v>1040</v>
      </c>
      <c r="D2487" s="35">
        <v>1.5</v>
      </c>
      <c r="E2487" s="35">
        <v>1.3</v>
      </c>
      <c r="F2487" s="35">
        <v>1.5</v>
      </c>
      <c r="G2487" s="35">
        <v>1.5</v>
      </c>
      <c r="H2487" s="35">
        <v>2.6</v>
      </c>
    </row>
    <row r="2488" spans="1:15" ht="15" hidden="1" customHeight="1">
      <c r="A2488" s="34" t="s">
        <v>50</v>
      </c>
      <c r="B2488" s="34" t="s">
        <v>6645</v>
      </c>
      <c r="C2488" s="34" t="s">
        <v>1040</v>
      </c>
      <c r="D2488" s="35" t="s">
        <v>107</v>
      </c>
      <c r="E2488" s="35">
        <v>1.3</v>
      </c>
      <c r="F2488" s="35" t="s">
        <v>3039</v>
      </c>
      <c r="G2488" s="35" t="s">
        <v>2997</v>
      </c>
      <c r="H2488" s="35" t="s">
        <v>2997</v>
      </c>
      <c r="L2488" s="36" t="s">
        <v>4701</v>
      </c>
      <c r="O2488" s="34" t="s">
        <v>6646</v>
      </c>
    </row>
    <row r="2489" spans="1:15" ht="15" hidden="1" customHeight="1">
      <c r="A2489" s="34" t="s">
        <v>50</v>
      </c>
      <c r="B2489" s="34" t="s">
        <v>6647</v>
      </c>
      <c r="C2489" s="34" t="s">
        <v>1040</v>
      </c>
      <c r="D2489" s="35" t="s">
        <v>107</v>
      </c>
      <c r="E2489" s="35">
        <v>1.2</v>
      </c>
      <c r="F2489" s="35" t="s">
        <v>3039</v>
      </c>
      <c r="G2489" s="35" t="s">
        <v>2997</v>
      </c>
      <c r="H2489" s="35" t="s">
        <v>2997</v>
      </c>
      <c r="L2489" s="36" t="s">
        <v>6648</v>
      </c>
      <c r="O2489" s="34" t="s">
        <v>6633</v>
      </c>
    </row>
    <row r="2490" spans="1:15" ht="15" hidden="1" customHeight="1">
      <c r="A2490" s="34" t="s">
        <v>50</v>
      </c>
      <c r="B2490" s="34" t="s">
        <v>6649</v>
      </c>
      <c r="C2490" s="34" t="s">
        <v>1040</v>
      </c>
      <c r="D2490" s="35" t="s">
        <v>107</v>
      </c>
      <c r="E2490" s="35">
        <v>1.1000000000000001</v>
      </c>
      <c r="F2490" s="35" t="s">
        <v>2988</v>
      </c>
      <c r="G2490" s="35" t="s">
        <v>2997</v>
      </c>
      <c r="H2490" s="35" t="s">
        <v>2997</v>
      </c>
      <c r="L2490" s="36" t="s">
        <v>3901</v>
      </c>
    </row>
    <row r="2491" spans="1:15" ht="15" hidden="1" customHeight="1">
      <c r="A2491" s="34" t="s">
        <v>50</v>
      </c>
      <c r="B2491" s="34" t="s">
        <v>6650</v>
      </c>
      <c r="C2491" s="34" t="s">
        <v>1040</v>
      </c>
      <c r="D2491" s="35" t="s">
        <v>107</v>
      </c>
      <c r="E2491" s="35">
        <v>1.1000000000000001</v>
      </c>
      <c r="F2491" s="35" t="s">
        <v>2997</v>
      </c>
      <c r="G2491" s="35" t="s">
        <v>2997</v>
      </c>
      <c r="H2491" s="35" t="s">
        <v>2997</v>
      </c>
      <c r="L2491" s="36" t="s">
        <v>3901</v>
      </c>
      <c r="O2491" s="34" t="s">
        <v>6651</v>
      </c>
    </row>
    <row r="2492" spans="1:15" ht="15" hidden="1" customHeight="1">
      <c r="A2492" s="34" t="s">
        <v>50</v>
      </c>
      <c r="B2492" s="34" t="s">
        <v>6652</v>
      </c>
      <c r="C2492" s="34" t="s">
        <v>1040</v>
      </c>
      <c r="D2492" s="35" t="s">
        <v>107</v>
      </c>
      <c r="E2492" s="35" t="s">
        <v>107</v>
      </c>
      <c r="F2492" s="35">
        <v>1</v>
      </c>
      <c r="G2492" s="35">
        <v>1.2</v>
      </c>
      <c r="H2492" s="35">
        <v>1.2</v>
      </c>
      <c r="L2492" s="36"/>
    </row>
    <row r="2493" spans="1:15" ht="15" hidden="1" customHeight="1">
      <c r="A2493" s="34" t="s">
        <v>50</v>
      </c>
      <c r="B2493" s="34" t="s">
        <v>6653</v>
      </c>
      <c r="C2493" s="34" t="s">
        <v>484</v>
      </c>
      <c r="D2493" s="35">
        <v>1.6</v>
      </c>
      <c r="E2493" s="35">
        <v>2</v>
      </c>
      <c r="F2493" s="35">
        <v>2.5</v>
      </c>
      <c r="G2493" s="35">
        <v>2.8</v>
      </c>
      <c r="H2493" s="35">
        <v>2.8</v>
      </c>
      <c r="M2493" s="34" t="s">
        <v>947</v>
      </c>
      <c r="O2493" s="34" t="s">
        <v>2995</v>
      </c>
    </row>
    <row r="2494" spans="1:15" ht="15" hidden="1" customHeight="1">
      <c r="A2494" s="34" t="s">
        <v>50</v>
      </c>
      <c r="B2494" s="34" t="s">
        <v>6654</v>
      </c>
      <c r="C2494" s="34" t="s">
        <v>435</v>
      </c>
      <c r="D2494" s="35">
        <v>1.5</v>
      </c>
      <c r="E2494" s="35">
        <v>1.8</v>
      </c>
      <c r="F2494" s="35">
        <v>2.1</v>
      </c>
      <c r="G2494" s="35">
        <v>2</v>
      </c>
      <c r="H2494" s="35">
        <v>2.2000000000000002</v>
      </c>
    </row>
    <row r="2495" spans="1:15" ht="15" hidden="1" customHeight="1">
      <c r="A2495" s="34" t="s">
        <v>50</v>
      </c>
      <c r="B2495" s="34" t="s">
        <v>6655</v>
      </c>
      <c r="C2495" s="34" t="s">
        <v>384</v>
      </c>
      <c r="D2495" s="35">
        <v>1.7</v>
      </c>
      <c r="E2495" s="35">
        <v>2.1</v>
      </c>
      <c r="F2495" s="35">
        <v>2.5</v>
      </c>
      <c r="G2495" s="35">
        <v>2.9</v>
      </c>
      <c r="H2495" s="35">
        <v>3.4</v>
      </c>
      <c r="I2495" s="35" t="s">
        <v>779</v>
      </c>
      <c r="M2495" s="34" t="s">
        <v>6656</v>
      </c>
      <c r="N2495" s="34" t="s">
        <v>6284</v>
      </c>
    </row>
    <row r="2496" spans="1:15" ht="15" hidden="1" customHeight="1">
      <c r="A2496" s="34" t="s">
        <v>50</v>
      </c>
      <c r="B2496" s="34" t="s">
        <v>6657</v>
      </c>
      <c r="C2496" s="34" t="s">
        <v>435</v>
      </c>
      <c r="D2496" s="35">
        <v>2.2999999999999998</v>
      </c>
      <c r="E2496" s="35">
        <v>2.9</v>
      </c>
      <c r="F2496" s="35">
        <v>3.9</v>
      </c>
      <c r="G2496" s="35">
        <v>4.5</v>
      </c>
      <c r="H2496" s="35">
        <v>5.0999999999999996</v>
      </c>
      <c r="I2496" s="35" t="s">
        <v>465</v>
      </c>
      <c r="K2496" s="36" t="s">
        <v>465</v>
      </c>
      <c r="M2496" s="34" t="s">
        <v>6658</v>
      </c>
      <c r="N2496" s="34" t="s">
        <v>6284</v>
      </c>
    </row>
    <row r="2497" spans="1:15" ht="15" hidden="1" customHeight="1">
      <c r="A2497" s="34" t="s">
        <v>50</v>
      </c>
      <c r="B2497" s="34" t="s">
        <v>6659</v>
      </c>
      <c r="C2497" s="34" t="s">
        <v>435</v>
      </c>
      <c r="D2497" s="35">
        <v>1.3</v>
      </c>
      <c r="E2497" s="35">
        <v>1.8</v>
      </c>
      <c r="F2497" s="35">
        <v>1.8</v>
      </c>
      <c r="G2497" s="35">
        <v>1.8</v>
      </c>
      <c r="H2497" s="35">
        <v>1.8</v>
      </c>
      <c r="M2497" s="34" t="s">
        <v>6660</v>
      </c>
      <c r="N2497" s="34" t="s">
        <v>423</v>
      </c>
    </row>
    <row r="2498" spans="1:15" ht="15" hidden="1" customHeight="1">
      <c r="A2498" s="34" t="s">
        <v>50</v>
      </c>
      <c r="B2498" s="34" t="s">
        <v>6661</v>
      </c>
      <c r="C2498" s="34" t="s">
        <v>457</v>
      </c>
      <c r="D2498" s="35">
        <v>2</v>
      </c>
      <c r="E2498" s="35">
        <v>2.6</v>
      </c>
      <c r="F2498" s="35">
        <v>2.5</v>
      </c>
      <c r="G2498" s="35">
        <v>3</v>
      </c>
      <c r="H2498" s="35">
        <v>3</v>
      </c>
      <c r="M2498" s="34" t="s">
        <v>4373</v>
      </c>
    </row>
    <row r="2499" spans="1:15" ht="15" hidden="1" customHeight="1">
      <c r="A2499" s="34" t="s">
        <v>50</v>
      </c>
      <c r="B2499" s="34" t="s">
        <v>6662</v>
      </c>
      <c r="C2499" s="34" t="s">
        <v>707</v>
      </c>
      <c r="D2499" s="35">
        <v>4.3</v>
      </c>
      <c r="E2499" s="35">
        <v>5.3</v>
      </c>
      <c r="F2499" s="35">
        <v>6.3</v>
      </c>
      <c r="G2499" s="35">
        <v>6.8</v>
      </c>
      <c r="H2499" s="35">
        <v>6.8</v>
      </c>
      <c r="L2499" s="34" t="s">
        <v>6663</v>
      </c>
      <c r="M2499" s="34" t="s">
        <v>424</v>
      </c>
    </row>
    <row r="2500" spans="1:15" ht="15" hidden="1" customHeight="1">
      <c r="A2500" s="34" t="s">
        <v>50</v>
      </c>
      <c r="B2500" s="34" t="s">
        <v>6664</v>
      </c>
      <c r="C2500" s="34" t="s">
        <v>477</v>
      </c>
      <c r="D2500" s="35">
        <v>1.5</v>
      </c>
      <c r="E2500" s="35">
        <v>1.9</v>
      </c>
      <c r="F2500" s="35">
        <v>2.2000000000000002</v>
      </c>
      <c r="G2500" s="35">
        <v>2</v>
      </c>
      <c r="H2500" s="35">
        <v>2.1</v>
      </c>
    </row>
    <row r="2501" spans="1:15" ht="15" hidden="1" customHeight="1">
      <c r="A2501" s="34" t="s">
        <v>50</v>
      </c>
      <c r="B2501" s="34" t="s">
        <v>6665</v>
      </c>
      <c r="C2501" s="34" t="s">
        <v>435</v>
      </c>
      <c r="D2501" s="35">
        <v>2.4</v>
      </c>
      <c r="E2501" s="35">
        <v>3.1</v>
      </c>
      <c r="F2501" s="35">
        <v>3.6</v>
      </c>
      <c r="G2501" s="35">
        <v>3.6</v>
      </c>
      <c r="H2501" s="35">
        <v>3.7</v>
      </c>
    </row>
    <row r="2502" spans="1:15" ht="15" hidden="1" customHeight="1">
      <c r="A2502" s="34" t="s">
        <v>50</v>
      </c>
      <c r="B2502" s="34" t="s">
        <v>6666</v>
      </c>
      <c r="C2502" s="34" t="s">
        <v>419</v>
      </c>
      <c r="D2502" s="35">
        <v>2.2000000000000002</v>
      </c>
      <c r="E2502" s="35">
        <v>2.7</v>
      </c>
      <c r="F2502" s="35">
        <v>2.8</v>
      </c>
      <c r="G2502" s="35" t="s">
        <v>2997</v>
      </c>
      <c r="H2502" s="35" t="s">
        <v>2997</v>
      </c>
      <c r="J2502" s="35" t="s">
        <v>3506</v>
      </c>
      <c r="L2502" s="34" t="s">
        <v>6667</v>
      </c>
    </row>
    <row r="2503" spans="1:15" ht="15" hidden="1" customHeight="1">
      <c r="A2503" s="34" t="s">
        <v>50</v>
      </c>
      <c r="B2503" s="34" t="s">
        <v>6668</v>
      </c>
      <c r="C2503" s="34" t="s">
        <v>457</v>
      </c>
      <c r="D2503" s="35">
        <v>3.8</v>
      </c>
      <c r="E2503" s="35">
        <v>5</v>
      </c>
      <c r="F2503" s="35">
        <v>5.0999999999999996</v>
      </c>
      <c r="G2503" s="35">
        <v>5.4</v>
      </c>
      <c r="H2503" s="35">
        <v>5.5</v>
      </c>
      <c r="M2503" s="34" t="s">
        <v>6669</v>
      </c>
    </row>
    <row r="2504" spans="1:15" ht="15" hidden="1" customHeight="1">
      <c r="A2504" s="34" t="s">
        <v>50</v>
      </c>
      <c r="B2504" s="34" t="s">
        <v>6670</v>
      </c>
      <c r="C2504" s="34" t="s">
        <v>393</v>
      </c>
      <c r="D2504" s="35">
        <v>1.3</v>
      </c>
      <c r="E2504" s="35" t="s">
        <v>2988</v>
      </c>
      <c r="F2504" s="35" t="s">
        <v>2988</v>
      </c>
      <c r="G2504" s="35" t="s">
        <v>2988</v>
      </c>
      <c r="H2504" s="35" t="s">
        <v>2989</v>
      </c>
      <c r="L2504" s="34" t="s">
        <v>3329</v>
      </c>
    </row>
    <row r="2505" spans="1:15" ht="15" hidden="1" customHeight="1">
      <c r="A2505" s="34" t="s">
        <v>50</v>
      </c>
      <c r="B2505" s="34" t="s">
        <v>6671</v>
      </c>
      <c r="C2505" s="34" t="s">
        <v>477</v>
      </c>
      <c r="D2505" s="35">
        <v>3</v>
      </c>
      <c r="E2505" s="35">
        <v>4.0999999999999996</v>
      </c>
      <c r="F2505" s="35">
        <v>4.5999999999999996</v>
      </c>
      <c r="G2505" s="35">
        <v>4.9000000000000004</v>
      </c>
      <c r="H2505" s="35">
        <v>5.0999999999999996</v>
      </c>
      <c r="M2505" s="34" t="s">
        <v>424</v>
      </c>
    </row>
    <row r="2506" spans="1:15" ht="15" hidden="1" customHeight="1">
      <c r="A2506" s="34" t="s">
        <v>50</v>
      </c>
      <c r="B2506" s="34" t="s">
        <v>6672</v>
      </c>
      <c r="C2506" s="34" t="s">
        <v>468</v>
      </c>
      <c r="D2506" s="35">
        <v>1.8</v>
      </c>
      <c r="E2506" s="35">
        <v>2.4</v>
      </c>
      <c r="F2506" s="35">
        <v>2.6</v>
      </c>
      <c r="G2506" s="35">
        <v>2.6</v>
      </c>
      <c r="H2506" s="35">
        <v>2.6</v>
      </c>
      <c r="M2506" s="34" t="s">
        <v>792</v>
      </c>
      <c r="O2506" s="34" t="s">
        <v>2995</v>
      </c>
    </row>
    <row r="2507" spans="1:15" ht="15" hidden="1" customHeight="1">
      <c r="A2507" s="34" t="s">
        <v>50</v>
      </c>
      <c r="B2507" s="34" t="s">
        <v>6673</v>
      </c>
      <c r="C2507" s="34" t="s">
        <v>737</v>
      </c>
      <c r="D2507" s="35">
        <v>2.2999999999999998</v>
      </c>
      <c r="E2507" s="35">
        <v>3.6</v>
      </c>
      <c r="F2507" s="35">
        <v>4.0999999999999996</v>
      </c>
      <c r="G2507" s="35">
        <v>4.7</v>
      </c>
      <c r="H2507" s="35">
        <v>5.2</v>
      </c>
      <c r="K2507" s="36" t="s">
        <v>4373</v>
      </c>
      <c r="M2507" s="34" t="s">
        <v>6674</v>
      </c>
      <c r="N2507" s="34" t="s">
        <v>4373</v>
      </c>
    </row>
    <row r="2508" spans="1:15" ht="15" hidden="1" customHeight="1">
      <c r="A2508" s="34" t="s">
        <v>50</v>
      </c>
      <c r="B2508" s="34" t="s">
        <v>6675</v>
      </c>
      <c r="C2508" s="34" t="s">
        <v>484</v>
      </c>
      <c r="D2508" s="35">
        <v>3.6</v>
      </c>
      <c r="E2508" s="35">
        <v>4.5999999999999996</v>
      </c>
      <c r="F2508" s="35">
        <v>5.4</v>
      </c>
      <c r="G2508" s="35">
        <v>5.5</v>
      </c>
      <c r="H2508" s="35">
        <v>5.9</v>
      </c>
      <c r="K2508" s="36" t="s">
        <v>4373</v>
      </c>
      <c r="L2508" s="34" t="s">
        <v>6676</v>
      </c>
      <c r="M2508" s="34" t="s">
        <v>6677</v>
      </c>
      <c r="N2508" s="34" t="s">
        <v>6678</v>
      </c>
    </row>
    <row r="2509" spans="1:15" ht="15" hidden="1" customHeight="1">
      <c r="A2509" s="34" t="s">
        <v>50</v>
      </c>
      <c r="B2509" s="34" t="s">
        <v>6679</v>
      </c>
      <c r="C2509" s="34" t="s">
        <v>435</v>
      </c>
      <c r="D2509" s="35">
        <v>1.8</v>
      </c>
      <c r="E2509" s="35">
        <v>2.2999999999999998</v>
      </c>
      <c r="F2509" s="35">
        <v>2.5</v>
      </c>
      <c r="G2509" s="35">
        <v>2.5</v>
      </c>
      <c r="H2509" s="35" t="s">
        <v>2997</v>
      </c>
      <c r="J2509" s="35" t="s">
        <v>4248</v>
      </c>
    </row>
    <row r="2510" spans="1:15" ht="15" hidden="1" customHeight="1">
      <c r="A2510" s="34" t="s">
        <v>50</v>
      </c>
      <c r="B2510" s="34" t="s">
        <v>6680</v>
      </c>
      <c r="C2510" s="34" t="s">
        <v>457</v>
      </c>
      <c r="D2510" s="35">
        <v>1.8</v>
      </c>
      <c r="E2510" s="35">
        <v>2</v>
      </c>
      <c r="F2510" s="35">
        <v>2.2000000000000002</v>
      </c>
      <c r="G2510" s="35">
        <v>2.2000000000000002</v>
      </c>
      <c r="H2510" s="35">
        <v>2.2000000000000002</v>
      </c>
    </row>
    <row r="2511" spans="1:15" ht="15" hidden="1" customHeight="1">
      <c r="A2511" s="34" t="s">
        <v>50</v>
      </c>
      <c r="B2511" s="34" t="s">
        <v>6681</v>
      </c>
      <c r="C2511" s="34" t="s">
        <v>457</v>
      </c>
      <c r="D2511" s="38">
        <v>1.3</v>
      </c>
      <c r="E2511" s="38">
        <v>1.4</v>
      </c>
      <c r="F2511" s="38">
        <v>1.6</v>
      </c>
      <c r="G2511" s="38">
        <v>1.5</v>
      </c>
      <c r="H2511" s="38">
        <v>1.4</v>
      </c>
      <c r="I2511" s="38"/>
      <c r="J2511" s="38"/>
      <c r="K2511" s="57"/>
    </row>
    <row r="2512" spans="1:15" ht="15" hidden="1" customHeight="1">
      <c r="A2512" s="34" t="s">
        <v>50</v>
      </c>
      <c r="B2512" s="34" t="s">
        <v>6682</v>
      </c>
      <c r="C2512" s="34" t="s">
        <v>435</v>
      </c>
      <c r="D2512" s="35">
        <v>1.6</v>
      </c>
      <c r="E2512" s="35">
        <v>1.8</v>
      </c>
      <c r="F2512" s="35">
        <v>1.9</v>
      </c>
      <c r="G2512" s="35">
        <v>2</v>
      </c>
      <c r="H2512" s="35">
        <v>2</v>
      </c>
      <c r="M2512" s="34" t="s">
        <v>6669</v>
      </c>
      <c r="N2512" s="34" t="s">
        <v>584</v>
      </c>
    </row>
    <row r="2513" spans="1:15" ht="15" hidden="1" customHeight="1">
      <c r="A2513" s="34" t="s">
        <v>50</v>
      </c>
      <c r="B2513" s="34" t="s">
        <v>6683</v>
      </c>
      <c r="C2513" s="34" t="s">
        <v>477</v>
      </c>
      <c r="D2513" s="35">
        <v>1.8</v>
      </c>
      <c r="E2513" s="35">
        <v>2.2000000000000002</v>
      </c>
      <c r="F2513" s="35">
        <v>2.2999999999999998</v>
      </c>
      <c r="G2513" s="35">
        <v>2.6</v>
      </c>
      <c r="H2513" s="35">
        <v>2.8</v>
      </c>
      <c r="M2513" s="34" t="s">
        <v>4373</v>
      </c>
    </row>
    <row r="2514" spans="1:15" ht="15" hidden="1" customHeight="1">
      <c r="A2514" s="34" t="s">
        <v>50</v>
      </c>
      <c r="B2514" s="34" t="s">
        <v>6684</v>
      </c>
      <c r="C2514" s="34" t="s">
        <v>403</v>
      </c>
      <c r="D2514" s="35">
        <v>1.5</v>
      </c>
      <c r="E2514" s="35">
        <v>1.7</v>
      </c>
      <c r="F2514" s="35">
        <v>1.9</v>
      </c>
      <c r="G2514" s="35">
        <v>1.9</v>
      </c>
      <c r="H2514" s="35">
        <v>1.9</v>
      </c>
      <c r="K2514" t="s">
        <v>947</v>
      </c>
      <c r="L2514" s="34" t="s">
        <v>6685</v>
      </c>
      <c r="M2514" s="34" t="s">
        <v>947</v>
      </c>
      <c r="O2514" s="34" t="s">
        <v>6686</v>
      </c>
    </row>
    <row r="2515" spans="1:15" ht="15" hidden="1" customHeight="1">
      <c r="A2515" s="34" t="s">
        <v>50</v>
      </c>
      <c r="B2515" s="34" t="s">
        <v>6687</v>
      </c>
      <c r="C2515" s="34" t="s">
        <v>468</v>
      </c>
      <c r="D2515" s="35">
        <v>2.1</v>
      </c>
      <c r="E2515" s="35">
        <v>3</v>
      </c>
      <c r="F2515" s="35">
        <v>3.7</v>
      </c>
      <c r="G2515" s="35">
        <v>4.3</v>
      </c>
      <c r="H2515" s="35">
        <v>5.3</v>
      </c>
      <c r="M2515" s="34" t="s">
        <v>4373</v>
      </c>
      <c r="O2515" s="34" t="s">
        <v>2995</v>
      </c>
    </row>
    <row r="2516" spans="1:15" ht="15" hidden="1" customHeight="1">
      <c r="A2516" s="34" t="s">
        <v>50</v>
      </c>
      <c r="B2516" s="34" t="s">
        <v>6688</v>
      </c>
      <c r="C2516" s="34" t="s">
        <v>821</v>
      </c>
      <c r="D2516" s="35">
        <v>5.3</v>
      </c>
      <c r="E2516" s="35">
        <v>5.7</v>
      </c>
      <c r="F2516" s="35">
        <v>5.8</v>
      </c>
      <c r="G2516" s="35">
        <v>6.2</v>
      </c>
      <c r="H2516" s="35">
        <v>6.2</v>
      </c>
      <c r="I2516" s="35" t="s">
        <v>947</v>
      </c>
      <c r="K2516" t="s">
        <v>947</v>
      </c>
      <c r="L2516" s="34" t="s">
        <v>6689</v>
      </c>
      <c r="M2516" s="34" t="s">
        <v>6690</v>
      </c>
      <c r="N2516" s="34" t="s">
        <v>552</v>
      </c>
      <c r="O2516" s="34" t="s">
        <v>6691</v>
      </c>
    </row>
    <row r="2517" spans="1:15" ht="15" hidden="1" customHeight="1">
      <c r="A2517" s="34" t="s">
        <v>50</v>
      </c>
      <c r="B2517" s="34" t="s">
        <v>6692</v>
      </c>
      <c r="C2517" s="34" t="s">
        <v>435</v>
      </c>
      <c r="D2517" s="35">
        <v>2</v>
      </c>
      <c r="E2517" s="35">
        <v>2.9</v>
      </c>
      <c r="F2517" s="35">
        <v>3.5</v>
      </c>
      <c r="G2517" s="35">
        <v>3.7</v>
      </c>
      <c r="H2517" s="35">
        <v>4</v>
      </c>
    </row>
    <row r="2518" spans="1:15" ht="15" hidden="1" customHeight="1">
      <c r="A2518" s="34" t="s">
        <v>50</v>
      </c>
      <c r="B2518" s="34" t="s">
        <v>6693</v>
      </c>
      <c r="C2518" s="34" t="s">
        <v>435</v>
      </c>
      <c r="D2518" s="35">
        <v>1.5</v>
      </c>
      <c r="E2518" s="35">
        <v>2.4</v>
      </c>
      <c r="F2518" s="35">
        <v>2.5</v>
      </c>
      <c r="G2518" s="35">
        <v>2.6</v>
      </c>
      <c r="H2518" s="35">
        <v>2.8</v>
      </c>
      <c r="I2518" s="35" t="s">
        <v>424</v>
      </c>
      <c r="K2518" s="34" t="s">
        <v>424</v>
      </c>
      <c r="M2518" s="34" t="s">
        <v>6492</v>
      </c>
    </row>
    <row r="2519" spans="1:15" ht="15" hidden="1" customHeight="1">
      <c r="A2519" s="34" t="s">
        <v>50</v>
      </c>
      <c r="B2519" s="34" t="s">
        <v>6694</v>
      </c>
      <c r="C2519" s="34" t="s">
        <v>667</v>
      </c>
      <c r="D2519" s="35">
        <v>1.1000000000000001</v>
      </c>
      <c r="E2519" s="35">
        <v>1.2</v>
      </c>
      <c r="F2519" s="35">
        <v>1.3</v>
      </c>
      <c r="G2519" s="35">
        <v>1.3</v>
      </c>
      <c r="H2519" s="35">
        <v>1.3</v>
      </c>
      <c r="I2519" s="35" t="s">
        <v>485</v>
      </c>
      <c r="K2519" s="36" t="s">
        <v>4373</v>
      </c>
      <c r="M2519" s="34" t="s">
        <v>4373</v>
      </c>
    </row>
    <row r="2520" spans="1:15" ht="15" hidden="1" customHeight="1">
      <c r="A2520" s="34" t="s">
        <v>50</v>
      </c>
      <c r="B2520" s="34" t="s">
        <v>6695</v>
      </c>
      <c r="C2520" s="34" t="s">
        <v>393</v>
      </c>
      <c r="D2520" s="35">
        <v>1.6</v>
      </c>
      <c r="E2520" s="35">
        <v>2.6</v>
      </c>
      <c r="F2520" s="35">
        <v>3</v>
      </c>
      <c r="G2520" s="35">
        <v>3.2</v>
      </c>
      <c r="H2520" s="35">
        <v>3.3</v>
      </c>
      <c r="L2520" s="43" t="s">
        <v>6696</v>
      </c>
    </row>
    <row r="2521" spans="1:15" ht="15" hidden="1" customHeight="1">
      <c r="A2521" s="34" t="s">
        <v>50</v>
      </c>
      <c r="B2521" s="34" t="s">
        <v>6697</v>
      </c>
      <c r="C2521" s="34" t="s">
        <v>750</v>
      </c>
      <c r="D2521" s="35">
        <v>1.4</v>
      </c>
      <c r="E2521" s="35">
        <v>1.8</v>
      </c>
      <c r="F2521" s="35">
        <v>2.1</v>
      </c>
      <c r="G2521" s="35">
        <v>2.2999999999999998</v>
      </c>
      <c r="H2521" s="35">
        <v>2.5</v>
      </c>
      <c r="I2521" s="35" t="s">
        <v>465</v>
      </c>
      <c r="K2521" s="36" t="s">
        <v>465</v>
      </c>
      <c r="M2521" s="34" t="s">
        <v>465</v>
      </c>
      <c r="N2521" s="34" t="s">
        <v>4373</v>
      </c>
      <c r="O2521" s="51"/>
    </row>
    <row r="2522" spans="1:15" ht="15" hidden="1" customHeight="1">
      <c r="A2522" s="34" t="s">
        <v>50</v>
      </c>
      <c r="B2522" s="34" t="s">
        <v>6698</v>
      </c>
      <c r="C2522" s="34" t="s">
        <v>435</v>
      </c>
      <c r="D2522" s="35">
        <v>1</v>
      </c>
      <c r="E2522" s="35">
        <v>1.4</v>
      </c>
      <c r="F2522" s="35">
        <v>1.5</v>
      </c>
      <c r="G2522" s="35">
        <v>1.6</v>
      </c>
      <c r="H2522" s="35">
        <v>1.6</v>
      </c>
      <c r="M2522" s="34" t="s">
        <v>3681</v>
      </c>
      <c r="O2522" s="34" t="s">
        <v>2995</v>
      </c>
    </row>
    <row r="2523" spans="1:15" ht="15" hidden="1" customHeight="1">
      <c r="A2523" s="34" t="s">
        <v>50</v>
      </c>
      <c r="B2523" s="34" t="s">
        <v>6699</v>
      </c>
      <c r="C2523" s="34" t="s">
        <v>435</v>
      </c>
      <c r="D2523" s="35">
        <v>2.4</v>
      </c>
      <c r="E2523" s="35">
        <v>3.1</v>
      </c>
      <c r="F2523" s="35">
        <v>3.7</v>
      </c>
      <c r="G2523" s="35">
        <v>4</v>
      </c>
      <c r="H2523" s="35">
        <v>4.0999999999999996</v>
      </c>
      <c r="I2523" s="35" t="s">
        <v>779</v>
      </c>
      <c r="K2523" s="36" t="s">
        <v>779</v>
      </c>
      <c r="M2523" s="34" t="s">
        <v>3681</v>
      </c>
    </row>
    <row r="2524" spans="1:15" ht="15" hidden="1" customHeight="1">
      <c r="A2524" s="34" t="s">
        <v>50</v>
      </c>
      <c r="B2524" s="34" t="s">
        <v>6700</v>
      </c>
      <c r="C2524" s="34" t="s">
        <v>457</v>
      </c>
      <c r="D2524" s="35">
        <v>1.2</v>
      </c>
      <c r="E2524" s="35">
        <v>1.6</v>
      </c>
      <c r="F2524" s="35">
        <v>1.4</v>
      </c>
      <c r="G2524" s="35">
        <v>1.8</v>
      </c>
      <c r="H2524" s="35">
        <v>1.7</v>
      </c>
      <c r="I2524" s="35" t="s">
        <v>465</v>
      </c>
      <c r="L2524" s="34" t="s">
        <v>6701</v>
      </c>
      <c r="M2524" s="34" t="s">
        <v>3145</v>
      </c>
      <c r="N2524" s="34" t="s">
        <v>4396</v>
      </c>
      <c r="O2524" s="34" t="s">
        <v>2995</v>
      </c>
    </row>
    <row r="2525" spans="1:15" ht="15" hidden="1" customHeight="1">
      <c r="A2525" s="34" t="s">
        <v>50</v>
      </c>
      <c r="B2525" s="34" t="s">
        <v>6702</v>
      </c>
      <c r="C2525" s="34" t="s">
        <v>484</v>
      </c>
      <c r="D2525" s="35">
        <v>2</v>
      </c>
      <c r="E2525" s="35">
        <v>2.5</v>
      </c>
      <c r="F2525" s="35">
        <v>2.8</v>
      </c>
      <c r="G2525" s="35">
        <v>2.8</v>
      </c>
      <c r="H2525" s="35">
        <v>2.8</v>
      </c>
      <c r="O2525" s="34" t="s">
        <v>2995</v>
      </c>
    </row>
    <row r="2526" spans="1:15" ht="15" hidden="1" customHeight="1">
      <c r="A2526" s="34" t="s">
        <v>50</v>
      </c>
      <c r="B2526" s="34" t="s">
        <v>6703</v>
      </c>
      <c r="C2526" s="34" t="s">
        <v>484</v>
      </c>
      <c r="D2526" s="35" t="s">
        <v>107</v>
      </c>
      <c r="E2526" s="35">
        <v>2.1</v>
      </c>
      <c r="F2526" s="35">
        <v>2.7</v>
      </c>
      <c r="G2526" s="35">
        <v>3.3</v>
      </c>
      <c r="H2526" s="35">
        <v>3.7</v>
      </c>
    </row>
    <row r="2527" spans="1:15" ht="15" hidden="1" customHeight="1">
      <c r="A2527" s="34" t="s">
        <v>50</v>
      </c>
      <c r="B2527" s="34" t="s">
        <v>6704</v>
      </c>
      <c r="C2527" s="34" t="s">
        <v>544</v>
      </c>
      <c r="D2527" s="35">
        <v>3.1</v>
      </c>
      <c r="E2527" s="35">
        <v>3.5</v>
      </c>
      <c r="F2527" s="35">
        <v>3.9</v>
      </c>
      <c r="G2527" s="35">
        <v>4</v>
      </c>
      <c r="H2527" s="35">
        <v>4</v>
      </c>
      <c r="O2527" s="34" t="s">
        <v>2995</v>
      </c>
    </row>
    <row r="2528" spans="1:15" ht="15" hidden="1" customHeight="1">
      <c r="A2528" s="34" t="s">
        <v>50</v>
      </c>
      <c r="B2528" s="34" t="s">
        <v>6705</v>
      </c>
      <c r="C2528" s="34" t="s">
        <v>2908</v>
      </c>
      <c r="D2528" s="35">
        <v>8</v>
      </c>
      <c r="E2528" s="35">
        <v>9.5</v>
      </c>
      <c r="F2528" s="35">
        <v>10.7</v>
      </c>
      <c r="G2528" s="35">
        <v>11.9</v>
      </c>
      <c r="H2528" s="35">
        <v>12.9</v>
      </c>
      <c r="I2528" s="35" t="s">
        <v>465</v>
      </c>
      <c r="M2528" s="34" t="s">
        <v>4373</v>
      </c>
      <c r="O2528" s="51"/>
    </row>
    <row r="2529" spans="1:15" ht="15" hidden="1" customHeight="1">
      <c r="A2529" s="34" t="s">
        <v>50</v>
      </c>
      <c r="B2529" s="34" t="s">
        <v>6706</v>
      </c>
      <c r="C2529" s="34" t="s">
        <v>6707</v>
      </c>
      <c r="D2529" s="35">
        <v>1.6</v>
      </c>
      <c r="E2529" s="35">
        <v>1.8</v>
      </c>
      <c r="F2529" s="35">
        <v>1.7</v>
      </c>
      <c r="G2529" s="35">
        <v>1.7</v>
      </c>
      <c r="H2529" s="35">
        <v>1.7</v>
      </c>
    </row>
    <row r="2530" spans="1:15" ht="15" hidden="1" customHeight="1">
      <c r="A2530" s="34" t="s">
        <v>50</v>
      </c>
      <c r="B2530" s="34" t="s">
        <v>6708</v>
      </c>
      <c r="C2530" s="34" t="s">
        <v>457</v>
      </c>
      <c r="D2530" s="35">
        <v>2.5</v>
      </c>
      <c r="E2530" s="35">
        <v>2.9</v>
      </c>
      <c r="F2530" s="35">
        <v>3.5</v>
      </c>
      <c r="G2530" s="35">
        <v>4.0999999999999996</v>
      </c>
      <c r="H2530" s="35">
        <v>4.9000000000000004</v>
      </c>
      <c r="I2530" s="35" t="s">
        <v>485</v>
      </c>
      <c r="K2530" s="36" t="s">
        <v>4373</v>
      </c>
      <c r="M2530" s="34" t="s">
        <v>4373</v>
      </c>
      <c r="O2530" s="34" t="s">
        <v>2995</v>
      </c>
    </row>
    <row r="2531" spans="1:15" ht="15" hidden="1" customHeight="1">
      <c r="A2531" s="34" t="s">
        <v>50</v>
      </c>
      <c r="B2531" s="34" t="s">
        <v>6709</v>
      </c>
      <c r="C2531" s="34" t="s">
        <v>457</v>
      </c>
      <c r="D2531" s="35">
        <v>1.3</v>
      </c>
      <c r="E2531" s="35">
        <v>1.5</v>
      </c>
      <c r="F2531" s="35">
        <v>1.4</v>
      </c>
      <c r="G2531" s="35">
        <v>1.6</v>
      </c>
      <c r="H2531" s="35">
        <v>1.5</v>
      </c>
      <c r="N2531" s="34" t="s">
        <v>584</v>
      </c>
    </row>
    <row r="2532" spans="1:15" ht="15" hidden="1" customHeight="1">
      <c r="A2532" s="34" t="s">
        <v>50</v>
      </c>
      <c r="B2532" s="34" t="s">
        <v>6710</v>
      </c>
      <c r="C2532" s="34" t="s">
        <v>457</v>
      </c>
      <c r="D2532" s="35">
        <v>1</v>
      </c>
      <c r="E2532" s="35">
        <v>1.2</v>
      </c>
      <c r="F2532" s="35">
        <v>1.3</v>
      </c>
      <c r="G2532" s="35">
        <v>1.3</v>
      </c>
      <c r="H2532" s="35">
        <v>1.5</v>
      </c>
      <c r="O2532" s="34" t="s">
        <v>2995</v>
      </c>
    </row>
    <row r="2533" spans="1:15" ht="15" hidden="1" customHeight="1">
      <c r="A2533" s="34" t="s">
        <v>50</v>
      </c>
      <c r="B2533" s="34" t="s">
        <v>6711</v>
      </c>
      <c r="C2533" s="34" t="s">
        <v>390</v>
      </c>
      <c r="D2533" s="35">
        <v>1.1000000000000001</v>
      </c>
      <c r="E2533" s="35">
        <v>1.6</v>
      </c>
      <c r="F2533" s="35">
        <v>2.1</v>
      </c>
      <c r="G2533" s="35">
        <v>2.2999999999999998</v>
      </c>
      <c r="H2533" s="35">
        <v>2.2999999999999998</v>
      </c>
    </row>
    <row r="2534" spans="1:15" ht="15" hidden="1" customHeight="1">
      <c r="A2534" s="34" t="s">
        <v>50</v>
      </c>
      <c r="B2534" s="34" t="s">
        <v>6712</v>
      </c>
      <c r="C2534" s="34" t="s">
        <v>390</v>
      </c>
      <c r="D2534" s="35">
        <v>2.2000000000000002</v>
      </c>
      <c r="E2534" s="35">
        <v>3</v>
      </c>
      <c r="F2534" s="35">
        <v>3.7</v>
      </c>
      <c r="G2534" s="35">
        <v>4.2</v>
      </c>
      <c r="H2534" s="35">
        <v>5</v>
      </c>
      <c r="M2534" s="34" t="s">
        <v>792</v>
      </c>
      <c r="O2534" s="34" t="s">
        <v>2995</v>
      </c>
    </row>
    <row r="2535" spans="1:15" ht="15" hidden="1" customHeight="1">
      <c r="A2535" s="34" t="s">
        <v>50</v>
      </c>
      <c r="B2535" s="34" t="s">
        <v>6713</v>
      </c>
      <c r="C2535" s="34" t="s">
        <v>457</v>
      </c>
      <c r="D2535" s="35">
        <v>1.7</v>
      </c>
      <c r="E2535" s="35">
        <v>1.8</v>
      </c>
      <c r="F2535" s="35">
        <v>1.7</v>
      </c>
      <c r="G2535" s="35">
        <v>1.7</v>
      </c>
      <c r="H2535" s="35">
        <v>1.7</v>
      </c>
      <c r="O2535" s="34" t="s">
        <v>2995</v>
      </c>
    </row>
    <row r="2536" spans="1:15" ht="15" hidden="1" customHeight="1">
      <c r="A2536" s="34" t="s">
        <v>50</v>
      </c>
      <c r="B2536" s="34" t="s">
        <v>6714</v>
      </c>
      <c r="C2536" s="34" t="s">
        <v>445</v>
      </c>
      <c r="D2536" s="35">
        <v>2.2999999999999998</v>
      </c>
      <c r="E2536" s="35">
        <v>2.9</v>
      </c>
      <c r="F2536" s="35">
        <v>3.5</v>
      </c>
      <c r="G2536" s="35">
        <v>3.5</v>
      </c>
      <c r="H2536" s="35">
        <v>4.3</v>
      </c>
      <c r="M2536" s="34" t="s">
        <v>6715</v>
      </c>
      <c r="N2536" s="34" t="s">
        <v>6716</v>
      </c>
      <c r="O2536" s="34" t="s">
        <v>2995</v>
      </c>
    </row>
    <row r="2537" spans="1:15" ht="15" hidden="1" customHeight="1">
      <c r="A2537" s="34" t="s">
        <v>50</v>
      </c>
      <c r="B2537" s="34" t="s">
        <v>6717</v>
      </c>
      <c r="C2537" s="34" t="s">
        <v>435</v>
      </c>
      <c r="D2537" s="35">
        <v>1.8</v>
      </c>
      <c r="E2537" s="35">
        <v>2.5</v>
      </c>
      <c r="F2537" s="35">
        <v>2.1</v>
      </c>
      <c r="G2537" s="35">
        <v>2.1</v>
      </c>
      <c r="H2537" s="35">
        <v>2.1</v>
      </c>
      <c r="K2537" s="36" t="s">
        <v>465</v>
      </c>
      <c r="M2537" s="34" t="s">
        <v>465</v>
      </c>
    </row>
    <row r="2538" spans="1:15" ht="15" hidden="1" customHeight="1">
      <c r="A2538" s="34" t="s">
        <v>50</v>
      </c>
      <c r="B2538" s="34" t="s">
        <v>6718</v>
      </c>
      <c r="C2538" s="34" t="s">
        <v>435</v>
      </c>
      <c r="D2538" s="35">
        <v>1</v>
      </c>
      <c r="E2538" s="35">
        <v>1.2</v>
      </c>
      <c r="F2538" s="35">
        <v>1.3</v>
      </c>
      <c r="G2538" s="35">
        <v>1.3</v>
      </c>
      <c r="H2538" s="35">
        <v>1.3</v>
      </c>
      <c r="I2538" s="35" t="s">
        <v>779</v>
      </c>
      <c r="K2538" s="36" t="s">
        <v>779</v>
      </c>
      <c r="L2538" s="34" t="s">
        <v>3034</v>
      </c>
      <c r="M2538" s="34" t="s">
        <v>3681</v>
      </c>
    </row>
    <row r="2539" spans="1:15" ht="15" hidden="1" customHeight="1">
      <c r="A2539" s="34" t="s">
        <v>50</v>
      </c>
      <c r="B2539" s="34" t="s">
        <v>6719</v>
      </c>
      <c r="C2539" s="34" t="s">
        <v>390</v>
      </c>
      <c r="D2539" s="35">
        <v>1.6</v>
      </c>
      <c r="E2539" s="35">
        <v>2.2999999999999998</v>
      </c>
      <c r="F2539" s="35">
        <v>2.5</v>
      </c>
      <c r="G2539" s="35">
        <v>2.6</v>
      </c>
      <c r="H2539" s="35">
        <v>2.9</v>
      </c>
    </row>
    <row r="2540" spans="1:15" ht="15" hidden="1" customHeight="1">
      <c r="A2540" s="34" t="s">
        <v>50</v>
      </c>
      <c r="B2540" s="34" t="s">
        <v>6720</v>
      </c>
      <c r="C2540" s="34" t="s">
        <v>450</v>
      </c>
      <c r="D2540" s="35">
        <v>9.4</v>
      </c>
      <c r="E2540" s="35">
        <v>10.3</v>
      </c>
      <c r="F2540" s="35">
        <v>10.8</v>
      </c>
      <c r="G2540" s="35">
        <v>10.6</v>
      </c>
      <c r="H2540" s="35">
        <v>10.7</v>
      </c>
      <c r="K2540" s="36" t="s">
        <v>537</v>
      </c>
      <c r="M2540" s="34" t="s">
        <v>661</v>
      </c>
      <c r="N2540" s="34" t="s">
        <v>537</v>
      </c>
    </row>
    <row r="2541" spans="1:15" ht="15" hidden="1" customHeight="1">
      <c r="A2541" s="34" t="s">
        <v>50</v>
      </c>
      <c r="B2541" s="34" t="s">
        <v>6721</v>
      </c>
      <c r="C2541" s="34" t="s">
        <v>450</v>
      </c>
      <c r="D2541" s="35" t="s">
        <v>107</v>
      </c>
      <c r="E2541" s="35">
        <v>3</v>
      </c>
      <c r="F2541" s="35">
        <v>4.9000000000000004</v>
      </c>
      <c r="G2541" s="35">
        <v>6.8</v>
      </c>
      <c r="H2541" s="35">
        <v>8.9</v>
      </c>
      <c r="N2541" s="34" t="s">
        <v>584</v>
      </c>
    </row>
    <row r="2542" spans="1:15" ht="15" hidden="1" customHeight="1">
      <c r="A2542" s="34" t="s">
        <v>50</v>
      </c>
      <c r="B2542" s="34" t="s">
        <v>6722</v>
      </c>
      <c r="C2542" s="34" t="s">
        <v>468</v>
      </c>
      <c r="D2542" s="35">
        <v>1.1000000000000001</v>
      </c>
      <c r="E2542" s="35">
        <v>1.6</v>
      </c>
      <c r="F2542" s="35">
        <v>2.2999999999999998</v>
      </c>
      <c r="G2542" s="35">
        <v>3.2</v>
      </c>
      <c r="H2542" s="35">
        <v>4.4000000000000004</v>
      </c>
      <c r="I2542" s="35" t="s">
        <v>779</v>
      </c>
      <c r="K2542" s="36" t="s">
        <v>6723</v>
      </c>
      <c r="M2542" s="34" t="s">
        <v>6536</v>
      </c>
      <c r="N2542" s="34" t="s">
        <v>424</v>
      </c>
      <c r="O2542" s="34" t="s">
        <v>2995</v>
      </c>
    </row>
    <row r="2543" spans="1:15" ht="15" hidden="1" customHeight="1">
      <c r="A2543" s="34" t="s">
        <v>50</v>
      </c>
      <c r="B2543" s="34" t="s">
        <v>6724</v>
      </c>
      <c r="C2543" s="34" t="s">
        <v>6725</v>
      </c>
      <c r="D2543" s="35">
        <v>1.3</v>
      </c>
      <c r="E2543" s="35">
        <v>1.4</v>
      </c>
      <c r="F2543" s="35">
        <v>1.8</v>
      </c>
      <c r="G2543" s="35">
        <v>1.8</v>
      </c>
      <c r="H2543" s="35">
        <v>2</v>
      </c>
      <c r="M2543" s="34" t="s">
        <v>440</v>
      </c>
    </row>
    <row r="2544" spans="1:15" ht="15" hidden="1" customHeight="1">
      <c r="A2544" s="34" t="s">
        <v>50</v>
      </c>
      <c r="B2544" s="34" t="s">
        <v>6726</v>
      </c>
      <c r="C2544" s="34" t="s">
        <v>435</v>
      </c>
      <c r="D2544" s="35">
        <v>1.2</v>
      </c>
      <c r="E2544" s="35">
        <v>1.8</v>
      </c>
      <c r="F2544" s="35">
        <v>2.1</v>
      </c>
      <c r="G2544" s="35">
        <v>2.4</v>
      </c>
      <c r="H2544" s="35">
        <v>2.8</v>
      </c>
    </row>
    <row r="2545" spans="1:15" ht="15" hidden="1" customHeight="1">
      <c r="A2545" s="34" t="s">
        <v>50</v>
      </c>
      <c r="B2545" s="34" t="s">
        <v>6727</v>
      </c>
      <c r="C2545" s="34" t="s">
        <v>6707</v>
      </c>
      <c r="D2545" s="35">
        <v>1.5</v>
      </c>
      <c r="E2545" s="35" t="s">
        <v>3039</v>
      </c>
      <c r="F2545" s="35" t="s">
        <v>3039</v>
      </c>
      <c r="G2545" s="35" t="s">
        <v>2997</v>
      </c>
      <c r="H2545" s="35" t="s">
        <v>2997</v>
      </c>
      <c r="L2545" s="36" t="s">
        <v>3546</v>
      </c>
      <c r="O2545" s="34" t="s">
        <v>6728</v>
      </c>
    </row>
    <row r="2546" spans="1:15" ht="15" hidden="1" customHeight="1">
      <c r="A2546" s="34" t="s">
        <v>50</v>
      </c>
      <c r="B2546" s="34" t="s">
        <v>6729</v>
      </c>
      <c r="C2546" s="34" t="s">
        <v>6707</v>
      </c>
      <c r="D2546" s="35" t="s">
        <v>107</v>
      </c>
      <c r="E2546" s="35">
        <v>1</v>
      </c>
      <c r="F2546" s="35">
        <v>1.7</v>
      </c>
      <c r="G2546" s="35">
        <v>2</v>
      </c>
      <c r="H2546" s="35">
        <v>2.4</v>
      </c>
      <c r="I2546" s="35" t="s">
        <v>424</v>
      </c>
      <c r="K2546" s="36" t="s">
        <v>424</v>
      </c>
    </row>
    <row r="2547" spans="1:15" ht="15" hidden="1" customHeight="1">
      <c r="A2547" s="34" t="s">
        <v>50</v>
      </c>
      <c r="B2547" s="34" t="s">
        <v>6730</v>
      </c>
      <c r="C2547" s="34" t="s">
        <v>540</v>
      </c>
      <c r="D2547" s="35">
        <v>3.5</v>
      </c>
      <c r="E2547" s="35">
        <v>4.5</v>
      </c>
      <c r="F2547" s="35">
        <v>5.9</v>
      </c>
      <c r="G2547" s="35">
        <v>6.1</v>
      </c>
      <c r="H2547" s="35" t="s">
        <v>2997</v>
      </c>
      <c r="M2547" s="34" t="s">
        <v>6731</v>
      </c>
      <c r="O2547" s="34" t="s">
        <v>2995</v>
      </c>
    </row>
    <row r="2548" spans="1:15" ht="15" hidden="1" customHeight="1">
      <c r="A2548" s="34" t="s">
        <v>50</v>
      </c>
      <c r="B2548" s="34" t="s">
        <v>6732</v>
      </c>
      <c r="C2548" s="34" t="s">
        <v>390</v>
      </c>
      <c r="D2548" s="35">
        <v>1.1000000000000001</v>
      </c>
      <c r="E2548" s="35" t="s">
        <v>2988</v>
      </c>
      <c r="F2548" s="35" t="s">
        <v>2988</v>
      </c>
      <c r="G2548" s="35" t="s">
        <v>2988</v>
      </c>
      <c r="H2548" s="35" t="s">
        <v>2989</v>
      </c>
    </row>
    <row r="2549" spans="1:15" ht="15" hidden="1" customHeight="1">
      <c r="A2549" s="34" t="s">
        <v>50</v>
      </c>
      <c r="B2549" s="34" t="s">
        <v>6733</v>
      </c>
      <c r="C2549" s="34" t="s">
        <v>435</v>
      </c>
      <c r="D2549" s="35">
        <v>1.2</v>
      </c>
      <c r="E2549" s="35">
        <v>1.6</v>
      </c>
      <c r="F2549" s="35">
        <v>2.1</v>
      </c>
      <c r="G2549" s="35">
        <v>1.5</v>
      </c>
      <c r="H2549" s="35">
        <v>2.7</v>
      </c>
      <c r="I2549" s="35" t="s">
        <v>779</v>
      </c>
      <c r="K2549" s="36" t="s">
        <v>779</v>
      </c>
      <c r="L2549" s="34" t="s">
        <v>6734</v>
      </c>
      <c r="M2549" s="34" t="s">
        <v>3681</v>
      </c>
      <c r="N2549" s="34" t="s">
        <v>6284</v>
      </c>
    </row>
    <row r="2550" spans="1:15" ht="15" hidden="1" customHeight="1">
      <c r="A2550" s="34" t="s">
        <v>50</v>
      </c>
      <c r="B2550" s="34" t="s">
        <v>6735</v>
      </c>
      <c r="C2550" s="34" t="s">
        <v>457</v>
      </c>
      <c r="D2550" s="35">
        <v>1</v>
      </c>
      <c r="E2550" s="35">
        <v>1.5</v>
      </c>
      <c r="F2550" s="35">
        <v>1.5</v>
      </c>
      <c r="G2550" s="35">
        <v>1.7</v>
      </c>
      <c r="H2550" s="35">
        <v>1.7</v>
      </c>
      <c r="I2550" s="35" t="s">
        <v>424</v>
      </c>
      <c r="O2550" s="34" t="s">
        <v>2995</v>
      </c>
    </row>
    <row r="2551" spans="1:15" ht="15" hidden="1" customHeight="1">
      <c r="A2551" s="34" t="s">
        <v>50</v>
      </c>
      <c r="B2551" s="34" t="s">
        <v>6736</v>
      </c>
      <c r="C2551" s="34" t="s">
        <v>457</v>
      </c>
      <c r="D2551" s="35">
        <v>1.4</v>
      </c>
      <c r="E2551" s="35" t="s">
        <v>2997</v>
      </c>
      <c r="F2551" s="35" t="s">
        <v>2997</v>
      </c>
      <c r="G2551" s="35" t="s">
        <v>107</v>
      </c>
      <c r="H2551" s="35" t="s">
        <v>107</v>
      </c>
      <c r="L2551" s="36" t="s">
        <v>3942</v>
      </c>
      <c r="O2551" s="34" t="s">
        <v>6737</v>
      </c>
    </row>
    <row r="2552" spans="1:15" ht="15" hidden="1" customHeight="1">
      <c r="A2552" s="34" t="s">
        <v>50</v>
      </c>
      <c r="B2552" s="34" t="s">
        <v>6738</v>
      </c>
      <c r="C2552" s="34" t="s">
        <v>6707</v>
      </c>
      <c r="D2552" s="35">
        <v>1.5</v>
      </c>
      <c r="E2552" s="35">
        <v>1.7</v>
      </c>
      <c r="F2552" s="35">
        <v>1.6</v>
      </c>
      <c r="G2552" s="35">
        <v>1.7</v>
      </c>
      <c r="H2552" s="35">
        <v>1.7</v>
      </c>
      <c r="I2552" s="35" t="s">
        <v>1967</v>
      </c>
      <c r="O2552" s="37" t="s">
        <v>6739</v>
      </c>
    </row>
    <row r="2553" spans="1:15" ht="15" hidden="1" customHeight="1">
      <c r="A2553" s="34" t="s">
        <v>50</v>
      </c>
      <c r="B2553" s="34" t="s">
        <v>6740</v>
      </c>
      <c r="C2553" s="34" t="s">
        <v>6707</v>
      </c>
      <c r="D2553" s="35" t="s">
        <v>107</v>
      </c>
      <c r="E2553" s="35" t="s">
        <v>107</v>
      </c>
      <c r="F2553" s="35">
        <v>1.3</v>
      </c>
      <c r="G2553" s="35">
        <v>1.5</v>
      </c>
      <c r="H2553" s="35">
        <v>1.4</v>
      </c>
    </row>
    <row r="2554" spans="1:15" ht="15" hidden="1" customHeight="1">
      <c r="A2554" s="34" t="s">
        <v>50</v>
      </c>
      <c r="B2554" s="34" t="s">
        <v>6741</v>
      </c>
      <c r="C2554" s="34" t="s">
        <v>435</v>
      </c>
      <c r="D2554" s="35">
        <v>2.5</v>
      </c>
      <c r="E2554" s="35">
        <v>4.0999999999999996</v>
      </c>
      <c r="F2554" s="35">
        <v>5.6</v>
      </c>
      <c r="G2554" s="35">
        <v>6.7</v>
      </c>
      <c r="H2554" s="35">
        <v>8.4</v>
      </c>
      <c r="I2554" s="35" t="s">
        <v>1967</v>
      </c>
      <c r="K2554" t="s">
        <v>769</v>
      </c>
      <c r="L2554" s="34" t="s">
        <v>6742</v>
      </c>
      <c r="M2554" s="34" t="s">
        <v>6743</v>
      </c>
      <c r="N2554" s="34" t="s">
        <v>6744</v>
      </c>
      <c r="O2554" s="34" t="s">
        <v>6745</v>
      </c>
    </row>
    <row r="2555" spans="1:15" ht="15" hidden="1" customHeight="1">
      <c r="A2555" s="34" t="s">
        <v>50</v>
      </c>
      <c r="B2555" s="34" t="s">
        <v>6746</v>
      </c>
      <c r="C2555" s="34" t="s">
        <v>450</v>
      </c>
      <c r="D2555" s="35">
        <v>1.1000000000000001</v>
      </c>
      <c r="E2555" s="35" t="s">
        <v>3039</v>
      </c>
      <c r="F2555" s="35" t="s">
        <v>3039</v>
      </c>
      <c r="G2555" s="35" t="s">
        <v>2988</v>
      </c>
      <c r="H2555" s="35">
        <v>1.1000000000000001</v>
      </c>
      <c r="O2555" s="34" t="s">
        <v>6747</v>
      </c>
    </row>
    <row r="2556" spans="1:15" ht="15" hidden="1" customHeight="1">
      <c r="A2556" s="34" t="s">
        <v>50</v>
      </c>
      <c r="B2556" s="34" t="s">
        <v>6748</v>
      </c>
      <c r="C2556" s="34" t="s">
        <v>439</v>
      </c>
      <c r="D2556" s="35">
        <v>2.8</v>
      </c>
      <c r="E2556" s="35">
        <v>4.5</v>
      </c>
      <c r="F2556" s="35" t="s">
        <v>2988</v>
      </c>
      <c r="G2556" s="35" t="s">
        <v>2988</v>
      </c>
      <c r="H2556" s="35" t="s">
        <v>2989</v>
      </c>
      <c r="N2556" s="34" t="s">
        <v>537</v>
      </c>
      <c r="O2556" s="34" t="s">
        <v>2995</v>
      </c>
    </row>
    <row r="2557" spans="1:15" ht="15" hidden="1" customHeight="1">
      <c r="A2557" s="34" t="s">
        <v>50</v>
      </c>
      <c r="B2557" s="34" t="s">
        <v>6749</v>
      </c>
      <c r="C2557" s="34" t="s">
        <v>484</v>
      </c>
      <c r="D2557" s="35">
        <v>1.4</v>
      </c>
      <c r="E2557" s="35">
        <v>1.9</v>
      </c>
      <c r="F2557" s="35" t="s">
        <v>2988</v>
      </c>
      <c r="G2557" s="35" t="s">
        <v>2988</v>
      </c>
      <c r="H2557" s="35" t="s">
        <v>2989</v>
      </c>
      <c r="N2557" s="34" t="s">
        <v>4373</v>
      </c>
    </row>
    <row r="2558" spans="1:15" ht="15" hidden="1" customHeight="1">
      <c r="A2558" s="34" t="s">
        <v>50</v>
      </c>
      <c r="B2558" s="34" t="s">
        <v>6750</v>
      </c>
      <c r="C2558" s="34" t="s">
        <v>393</v>
      </c>
      <c r="D2558" s="35">
        <v>1.1000000000000001</v>
      </c>
      <c r="E2558" s="35" t="s">
        <v>2988</v>
      </c>
      <c r="F2558" s="35" t="s">
        <v>2988</v>
      </c>
      <c r="G2558" s="35" t="s">
        <v>2988</v>
      </c>
      <c r="H2558" s="35" t="s">
        <v>2989</v>
      </c>
      <c r="L2558" s="34" t="s">
        <v>3329</v>
      </c>
    </row>
    <row r="2559" spans="1:15" ht="15" hidden="1" customHeight="1">
      <c r="A2559" s="34" t="s">
        <v>50</v>
      </c>
      <c r="B2559" s="34" t="s">
        <v>6751</v>
      </c>
      <c r="C2559" s="34" t="s">
        <v>457</v>
      </c>
      <c r="D2559" s="35">
        <v>1.5</v>
      </c>
      <c r="E2559" s="35" t="s">
        <v>2988</v>
      </c>
      <c r="F2559" s="35" t="s">
        <v>2988</v>
      </c>
      <c r="G2559" s="35">
        <v>0.9</v>
      </c>
      <c r="H2559" s="35">
        <v>1.1000000000000001</v>
      </c>
      <c r="I2559" s="35" t="s">
        <v>485</v>
      </c>
      <c r="L2559" s="34" t="s">
        <v>3081</v>
      </c>
      <c r="O2559" s="34" t="s">
        <v>2995</v>
      </c>
    </row>
    <row r="2560" spans="1:15" ht="15" hidden="1" customHeight="1">
      <c r="A2560" s="34" t="s">
        <v>50</v>
      </c>
      <c r="B2560" s="34" t="s">
        <v>6752</v>
      </c>
      <c r="C2560" s="34" t="s">
        <v>450</v>
      </c>
      <c r="D2560" s="35">
        <v>2.5</v>
      </c>
      <c r="E2560" s="35" t="s">
        <v>2988</v>
      </c>
      <c r="F2560" s="35" t="s">
        <v>2988</v>
      </c>
      <c r="G2560" s="35" t="s">
        <v>2988</v>
      </c>
      <c r="H2560" s="35" t="s">
        <v>2989</v>
      </c>
    </row>
    <row r="2561" spans="1:15" ht="15" hidden="1" customHeight="1">
      <c r="A2561" s="34" t="s">
        <v>50</v>
      </c>
      <c r="B2561" s="34" t="s">
        <v>6753</v>
      </c>
      <c r="C2561" s="34" t="s">
        <v>435</v>
      </c>
      <c r="D2561" s="35">
        <v>1.5</v>
      </c>
      <c r="E2561" s="35">
        <v>2.2000000000000002</v>
      </c>
      <c r="F2561" s="35" t="s">
        <v>2988</v>
      </c>
      <c r="G2561" s="35" t="s">
        <v>2997</v>
      </c>
      <c r="H2561" s="35" t="s">
        <v>2997</v>
      </c>
      <c r="L2561" s="36" t="s">
        <v>6754</v>
      </c>
    </row>
    <row r="2562" spans="1:15" ht="15" hidden="1" customHeight="1">
      <c r="A2562" s="34" t="s">
        <v>50</v>
      </c>
      <c r="B2562" s="34" t="s">
        <v>6755</v>
      </c>
      <c r="C2562" s="34" t="s">
        <v>484</v>
      </c>
      <c r="D2562" s="35">
        <v>4.4000000000000004</v>
      </c>
      <c r="E2562" s="35">
        <v>5.3</v>
      </c>
      <c r="F2562" s="35">
        <v>5.4</v>
      </c>
      <c r="G2562" s="35">
        <v>4.9000000000000004</v>
      </c>
      <c r="H2562" s="35">
        <v>5.6</v>
      </c>
      <c r="I2562" s="35" t="s">
        <v>6756</v>
      </c>
      <c r="L2562" s="34" t="s">
        <v>6757</v>
      </c>
      <c r="O2562" s="34" t="s">
        <v>6758</v>
      </c>
    </row>
    <row r="2563" spans="1:15" ht="15" hidden="1" customHeight="1">
      <c r="A2563" s="34" t="s">
        <v>50</v>
      </c>
      <c r="B2563" s="34" t="s">
        <v>6759</v>
      </c>
      <c r="C2563" s="34" t="s">
        <v>484</v>
      </c>
      <c r="D2563" s="35" t="s">
        <v>107</v>
      </c>
      <c r="E2563" s="35" t="s">
        <v>107</v>
      </c>
      <c r="F2563" s="35" t="s">
        <v>107</v>
      </c>
      <c r="G2563" s="35">
        <v>2.7</v>
      </c>
      <c r="H2563" s="35" t="s">
        <v>2997</v>
      </c>
      <c r="L2563" s="34" t="s">
        <v>6760</v>
      </c>
    </row>
    <row r="2564" spans="1:15" ht="15" hidden="1" customHeight="1">
      <c r="A2564" s="34" t="s">
        <v>50</v>
      </c>
      <c r="B2564" s="34" t="s">
        <v>6761</v>
      </c>
      <c r="C2564" s="34" t="s">
        <v>6707</v>
      </c>
      <c r="D2564" s="35">
        <v>5.0999999999999996</v>
      </c>
      <c r="E2564" s="35" t="s">
        <v>2988</v>
      </c>
      <c r="F2564" s="35">
        <v>6.1</v>
      </c>
      <c r="G2564" s="35">
        <v>6.6</v>
      </c>
      <c r="H2564" s="35">
        <v>6.8</v>
      </c>
      <c r="O2564" s="34" t="s">
        <v>4885</v>
      </c>
    </row>
    <row r="2565" spans="1:15" ht="15" hidden="1" customHeight="1">
      <c r="A2565" s="34" t="s">
        <v>50</v>
      </c>
      <c r="B2565" s="34" t="s">
        <v>6762</v>
      </c>
      <c r="C2565" s="34" t="s">
        <v>389</v>
      </c>
      <c r="D2565" s="35">
        <v>1</v>
      </c>
      <c r="E2565" s="35" t="s">
        <v>2988</v>
      </c>
      <c r="F2565" s="35" t="s">
        <v>2988</v>
      </c>
      <c r="G2565" s="35" t="s">
        <v>2988</v>
      </c>
      <c r="H2565" s="35" t="s">
        <v>2989</v>
      </c>
      <c r="O2565" s="34" t="s">
        <v>2995</v>
      </c>
    </row>
    <row r="2566" spans="1:15" ht="15" hidden="1" customHeight="1">
      <c r="A2566" s="34" t="s">
        <v>50</v>
      </c>
      <c r="B2566" s="34" t="s">
        <v>6763</v>
      </c>
      <c r="C2566" s="34" t="s">
        <v>445</v>
      </c>
      <c r="D2566" s="35">
        <v>1.4</v>
      </c>
      <c r="E2566" s="35" t="s">
        <v>2988</v>
      </c>
      <c r="F2566" s="35" t="s">
        <v>2988</v>
      </c>
      <c r="G2566" s="35" t="s">
        <v>2997</v>
      </c>
      <c r="H2566" s="35" t="s">
        <v>2997</v>
      </c>
      <c r="L2566" s="36" t="s">
        <v>4701</v>
      </c>
    </row>
    <row r="2567" spans="1:15" ht="15" hidden="1" customHeight="1">
      <c r="A2567" s="34" t="s">
        <v>50</v>
      </c>
      <c r="B2567" s="34" t="s">
        <v>6764</v>
      </c>
      <c r="C2567" s="34" t="s">
        <v>457</v>
      </c>
      <c r="D2567" s="35">
        <v>2.5</v>
      </c>
      <c r="E2567" s="35" t="s">
        <v>2988</v>
      </c>
      <c r="F2567" s="35" t="s">
        <v>2988</v>
      </c>
      <c r="G2567" s="35" t="s">
        <v>2988</v>
      </c>
      <c r="H2567" s="35" t="s">
        <v>2989</v>
      </c>
    </row>
    <row r="2568" spans="1:15" ht="15" hidden="1" customHeight="1">
      <c r="A2568" s="34" t="s">
        <v>50</v>
      </c>
      <c r="B2568" s="34" t="s">
        <v>6765</v>
      </c>
      <c r="C2568" s="34" t="s">
        <v>450</v>
      </c>
      <c r="D2568" s="35">
        <v>1.2</v>
      </c>
      <c r="E2568" s="35" t="s">
        <v>2988</v>
      </c>
      <c r="F2568" s="35" t="s">
        <v>2988</v>
      </c>
      <c r="G2568" s="35" t="s">
        <v>2988</v>
      </c>
      <c r="H2568" s="35" t="s">
        <v>2989</v>
      </c>
    </row>
    <row r="2569" spans="1:15" ht="15" hidden="1" customHeight="1">
      <c r="A2569" s="34" t="s">
        <v>50</v>
      </c>
      <c r="B2569" s="34" t="s">
        <v>6766</v>
      </c>
      <c r="C2569" s="34" t="s">
        <v>445</v>
      </c>
      <c r="D2569" s="35">
        <v>3.7</v>
      </c>
      <c r="E2569" s="35">
        <v>4.7</v>
      </c>
      <c r="F2569" s="35">
        <v>5.9</v>
      </c>
      <c r="G2569" s="35">
        <v>6.1</v>
      </c>
      <c r="H2569" s="35">
        <v>6.3</v>
      </c>
      <c r="M2569" s="34" t="s">
        <v>4373</v>
      </c>
    </row>
    <row r="2570" spans="1:15" ht="15" hidden="1" customHeight="1">
      <c r="A2570" s="34" t="s">
        <v>50</v>
      </c>
      <c r="B2570" s="34" t="s">
        <v>6767</v>
      </c>
      <c r="C2570" s="34" t="s">
        <v>457</v>
      </c>
      <c r="D2570" s="35">
        <v>1.5</v>
      </c>
      <c r="E2570" s="35">
        <v>1.5</v>
      </c>
      <c r="F2570" s="35">
        <v>1.9</v>
      </c>
      <c r="G2570" s="35">
        <v>2.2999999999999998</v>
      </c>
      <c r="H2570" s="35">
        <v>2.4</v>
      </c>
    </row>
    <row r="2571" spans="1:15" ht="15" hidden="1" customHeight="1">
      <c r="A2571" s="34" t="s">
        <v>50</v>
      </c>
      <c r="B2571" s="34" t="s">
        <v>6768</v>
      </c>
      <c r="C2571" s="34" t="s">
        <v>457</v>
      </c>
      <c r="D2571" s="35" t="s">
        <v>107</v>
      </c>
      <c r="E2571" s="35">
        <v>1.2</v>
      </c>
      <c r="F2571" s="35">
        <v>1.6</v>
      </c>
      <c r="G2571" s="35">
        <v>2.1</v>
      </c>
      <c r="H2571" s="35">
        <v>2.5</v>
      </c>
    </row>
    <row r="2572" spans="1:15" ht="15" hidden="1" customHeight="1">
      <c r="A2572" s="34" t="s">
        <v>52</v>
      </c>
      <c r="B2572" s="34" t="s">
        <v>6769</v>
      </c>
      <c r="C2572" s="34" t="s">
        <v>484</v>
      </c>
      <c r="D2572" s="35">
        <v>2.8</v>
      </c>
      <c r="E2572" s="35">
        <v>3</v>
      </c>
      <c r="F2572" s="35">
        <v>3</v>
      </c>
      <c r="G2572" s="35">
        <v>3.1</v>
      </c>
      <c r="H2572" s="35">
        <v>3.3</v>
      </c>
      <c r="I2572" s="35" t="s">
        <v>465</v>
      </c>
      <c r="K2572" s="36" t="s">
        <v>465</v>
      </c>
    </row>
    <row r="2573" spans="1:15" ht="15" hidden="1" customHeight="1">
      <c r="A2573" s="34" t="s">
        <v>52</v>
      </c>
      <c r="B2573" s="34" t="s">
        <v>6770</v>
      </c>
      <c r="C2573" s="34" t="s">
        <v>398</v>
      </c>
      <c r="D2573" s="35">
        <v>4.0999999999999996</v>
      </c>
      <c r="E2573" s="35">
        <v>4.5999999999999996</v>
      </c>
      <c r="F2573" s="35">
        <v>5</v>
      </c>
      <c r="G2573" s="35" t="s">
        <v>2997</v>
      </c>
      <c r="H2573" s="35">
        <v>4.9000000000000004</v>
      </c>
      <c r="J2573" s="35" t="s">
        <v>3281</v>
      </c>
      <c r="L2573" s="34" t="s">
        <v>6771</v>
      </c>
      <c r="O2573" s="34" t="s">
        <v>6772</v>
      </c>
    </row>
    <row r="2574" spans="1:15" ht="15" hidden="1" customHeight="1">
      <c r="A2574" s="34" t="s">
        <v>52</v>
      </c>
      <c r="B2574" s="34" t="s">
        <v>6773</v>
      </c>
      <c r="C2574" s="34" t="s">
        <v>398</v>
      </c>
      <c r="D2574" s="35" t="s">
        <v>107</v>
      </c>
      <c r="E2574" s="35" t="s">
        <v>107</v>
      </c>
      <c r="F2574" s="35">
        <v>1.1000000000000001</v>
      </c>
      <c r="G2574" s="35">
        <v>0.9</v>
      </c>
      <c r="H2574" s="35">
        <v>1.1000000000000001</v>
      </c>
      <c r="O2574" s="36" t="s">
        <v>4040</v>
      </c>
    </row>
    <row r="2575" spans="1:15" ht="15" hidden="1" customHeight="1">
      <c r="A2575" s="34" t="s">
        <v>52</v>
      </c>
      <c r="B2575" s="34" t="s">
        <v>6774</v>
      </c>
      <c r="C2575" s="34" t="s">
        <v>398</v>
      </c>
      <c r="D2575" s="35" t="s">
        <v>107</v>
      </c>
      <c r="E2575" s="35" t="s">
        <v>107</v>
      </c>
      <c r="F2575" s="35">
        <v>1.4</v>
      </c>
      <c r="G2575" s="35">
        <v>1.5</v>
      </c>
      <c r="H2575" s="35">
        <v>1.6</v>
      </c>
      <c r="O2575" s="36" t="s">
        <v>4040</v>
      </c>
    </row>
    <row r="2576" spans="1:15" ht="15" hidden="1" customHeight="1">
      <c r="A2576" s="34" t="s">
        <v>52</v>
      </c>
      <c r="B2576" s="34" t="s">
        <v>6775</v>
      </c>
      <c r="C2576" s="34" t="s">
        <v>398</v>
      </c>
      <c r="D2576" s="35" t="s">
        <v>107</v>
      </c>
      <c r="E2576" s="35" t="s">
        <v>107</v>
      </c>
      <c r="F2576" s="35">
        <v>1.5</v>
      </c>
      <c r="G2576" s="35">
        <v>2</v>
      </c>
      <c r="H2576" s="35">
        <v>2.1</v>
      </c>
      <c r="K2576" s="34" t="s">
        <v>709</v>
      </c>
      <c r="O2576" s="36" t="s">
        <v>4040</v>
      </c>
    </row>
    <row r="2577" spans="1:15" ht="15" hidden="1" customHeight="1">
      <c r="A2577" s="34" t="s">
        <v>52</v>
      </c>
      <c r="B2577" s="34" t="s">
        <v>6776</v>
      </c>
      <c r="C2577" s="34" t="s">
        <v>398</v>
      </c>
      <c r="D2577" s="35" t="s">
        <v>107</v>
      </c>
      <c r="E2577" s="35" t="s">
        <v>107</v>
      </c>
      <c r="F2577" s="35">
        <v>1.2</v>
      </c>
      <c r="G2577" s="35">
        <v>1.5</v>
      </c>
      <c r="H2577" s="35">
        <v>1.7</v>
      </c>
      <c r="O2577" s="36" t="s">
        <v>4040</v>
      </c>
    </row>
    <row r="2578" spans="1:15" ht="15" hidden="1" customHeight="1">
      <c r="A2578" s="34" t="s">
        <v>52</v>
      </c>
      <c r="B2578" s="34" t="s">
        <v>6777</v>
      </c>
      <c r="C2578" s="34" t="s">
        <v>540</v>
      </c>
      <c r="D2578" s="35">
        <v>1.3</v>
      </c>
      <c r="E2578" s="35">
        <v>1.4</v>
      </c>
      <c r="F2578" s="35" t="s">
        <v>2997</v>
      </c>
      <c r="G2578" s="35" t="s">
        <v>2997</v>
      </c>
      <c r="H2578" s="35" t="s">
        <v>2997</v>
      </c>
      <c r="O2578" s="34" t="s">
        <v>3019</v>
      </c>
    </row>
    <row r="2579" spans="1:15" ht="15" hidden="1" customHeight="1">
      <c r="A2579" s="34" t="s">
        <v>52</v>
      </c>
      <c r="B2579" s="34" t="s">
        <v>6778</v>
      </c>
      <c r="C2579" s="34" t="s">
        <v>421</v>
      </c>
      <c r="D2579" s="35">
        <v>8</v>
      </c>
      <c r="E2579" s="35">
        <v>8.8000000000000007</v>
      </c>
      <c r="F2579" s="35">
        <v>10.8</v>
      </c>
      <c r="G2579" s="35">
        <v>12.5</v>
      </c>
      <c r="H2579" s="35">
        <v>14</v>
      </c>
      <c r="I2579" s="35" t="s">
        <v>465</v>
      </c>
      <c r="K2579" s="36" t="s">
        <v>465</v>
      </c>
      <c r="M2579" s="34" t="s">
        <v>465</v>
      </c>
      <c r="N2579" s="34" t="s">
        <v>465</v>
      </c>
      <c r="O2579" s="34" t="s">
        <v>2995</v>
      </c>
    </row>
    <row r="2580" spans="1:15" ht="15" hidden="1" customHeight="1">
      <c r="A2580" s="34" t="s">
        <v>52</v>
      </c>
      <c r="B2580" s="34" t="s">
        <v>6779</v>
      </c>
      <c r="C2580" s="34" t="s">
        <v>421</v>
      </c>
      <c r="D2580" s="35" t="s">
        <v>107</v>
      </c>
      <c r="E2580" s="35">
        <v>3.5</v>
      </c>
      <c r="F2580" s="35">
        <v>4.7</v>
      </c>
      <c r="G2580" s="35">
        <v>5.5</v>
      </c>
      <c r="H2580" s="35">
        <v>5.7</v>
      </c>
      <c r="M2580" s="34" t="s">
        <v>6780</v>
      </c>
    </row>
    <row r="2581" spans="1:15" ht="15" hidden="1" customHeight="1">
      <c r="A2581" s="34" t="s">
        <v>52</v>
      </c>
      <c r="B2581" s="34" t="s">
        <v>6781</v>
      </c>
      <c r="C2581" s="34" t="s">
        <v>421</v>
      </c>
      <c r="D2581" s="35" t="s">
        <v>107</v>
      </c>
      <c r="E2581" s="35">
        <v>1.6</v>
      </c>
      <c r="F2581" s="35">
        <v>1.7</v>
      </c>
      <c r="G2581" s="35">
        <v>2.2000000000000002</v>
      </c>
      <c r="H2581" s="35" t="s">
        <v>2997</v>
      </c>
      <c r="L2581" s="34" t="s">
        <v>4156</v>
      </c>
      <c r="M2581" s="34" t="s">
        <v>1833</v>
      </c>
      <c r="N2581" s="34" t="s">
        <v>1833</v>
      </c>
      <c r="O2581" s="36" t="s">
        <v>6782</v>
      </c>
    </row>
    <row r="2582" spans="1:15" ht="15" hidden="1" customHeight="1">
      <c r="A2582" s="34" t="s">
        <v>52</v>
      </c>
      <c r="B2582" s="34" t="s">
        <v>6783</v>
      </c>
      <c r="C2582" s="34" t="s">
        <v>452</v>
      </c>
      <c r="D2582" s="35">
        <v>2.4</v>
      </c>
      <c r="E2582" s="35">
        <v>4.4000000000000004</v>
      </c>
      <c r="F2582" s="35">
        <v>6.5</v>
      </c>
      <c r="G2582" s="35">
        <v>9</v>
      </c>
      <c r="H2582" s="35">
        <v>10.3</v>
      </c>
      <c r="I2582" s="35" t="s">
        <v>488</v>
      </c>
      <c r="M2582" s="34" t="s">
        <v>488</v>
      </c>
      <c r="N2582" s="34" t="s">
        <v>1833</v>
      </c>
    </row>
    <row r="2583" spans="1:15" ht="15" hidden="1" customHeight="1">
      <c r="A2583" s="34" t="s">
        <v>52</v>
      </c>
      <c r="B2583" s="34" t="s">
        <v>6784</v>
      </c>
      <c r="C2583" s="34" t="s">
        <v>403</v>
      </c>
      <c r="D2583" s="35">
        <v>1.1000000000000001</v>
      </c>
      <c r="E2583" s="35">
        <v>1.6</v>
      </c>
      <c r="F2583" s="35">
        <v>1.7</v>
      </c>
      <c r="G2583" s="35">
        <v>1.8</v>
      </c>
      <c r="H2583" s="35">
        <v>1.8</v>
      </c>
      <c r="I2583" s="35" t="s">
        <v>3369</v>
      </c>
      <c r="K2583" s="36" t="s">
        <v>424</v>
      </c>
      <c r="M2583" s="34" t="s">
        <v>424</v>
      </c>
      <c r="O2583" s="34" t="s">
        <v>2995</v>
      </c>
    </row>
    <row r="2584" spans="1:15" ht="15" hidden="1" customHeight="1">
      <c r="A2584" s="34" t="s">
        <v>52</v>
      </c>
      <c r="B2584" s="34" t="s">
        <v>6785</v>
      </c>
      <c r="C2584" s="34" t="s">
        <v>450</v>
      </c>
      <c r="D2584" s="35">
        <v>2.6</v>
      </c>
      <c r="E2584" s="35">
        <v>2.6</v>
      </c>
      <c r="F2584" s="35">
        <v>2.6</v>
      </c>
      <c r="G2584" s="35" t="s">
        <v>2997</v>
      </c>
      <c r="H2584" s="35" t="s">
        <v>2997</v>
      </c>
      <c r="L2584" s="34" t="s">
        <v>3546</v>
      </c>
      <c r="M2584" s="34" t="s">
        <v>424</v>
      </c>
      <c r="N2584" s="34" t="s">
        <v>6786</v>
      </c>
      <c r="O2584" s="34" t="s">
        <v>6787</v>
      </c>
    </row>
    <row r="2585" spans="1:15" ht="15" hidden="1" customHeight="1">
      <c r="A2585" s="34" t="s">
        <v>52</v>
      </c>
      <c r="B2585" s="34" t="s">
        <v>6788</v>
      </c>
      <c r="C2585" s="34" t="s">
        <v>450</v>
      </c>
      <c r="D2585" s="35" t="s">
        <v>107</v>
      </c>
      <c r="E2585" s="35">
        <v>2.4</v>
      </c>
      <c r="F2585" s="35">
        <v>4</v>
      </c>
      <c r="G2585" s="35">
        <v>5.7</v>
      </c>
      <c r="H2585" s="35">
        <v>6.7</v>
      </c>
      <c r="I2585" s="35" t="s">
        <v>3430</v>
      </c>
      <c r="J2585" s="35" t="s">
        <v>3160</v>
      </c>
      <c r="K2585" s="36" t="s">
        <v>3145</v>
      </c>
      <c r="L2585" s="34" t="s">
        <v>6789</v>
      </c>
      <c r="M2585" s="34" t="s">
        <v>3466</v>
      </c>
      <c r="N2585" s="34" t="s">
        <v>6786</v>
      </c>
    </row>
    <row r="2586" spans="1:15" ht="15" hidden="1" customHeight="1">
      <c r="A2586" s="34" t="s">
        <v>52</v>
      </c>
      <c r="B2586" s="34" t="s">
        <v>6790</v>
      </c>
      <c r="C2586" s="34" t="s">
        <v>450</v>
      </c>
      <c r="D2586" s="35" t="s">
        <v>107</v>
      </c>
      <c r="E2586" s="35">
        <v>2.4</v>
      </c>
      <c r="F2586" s="35">
        <v>3.1</v>
      </c>
      <c r="G2586" s="35">
        <v>3.5</v>
      </c>
      <c r="H2586" s="35">
        <v>3.5</v>
      </c>
      <c r="I2586" s="35" t="s">
        <v>424</v>
      </c>
      <c r="J2586" s="35" t="s">
        <v>3160</v>
      </c>
      <c r="K2586" s="36" t="s">
        <v>424</v>
      </c>
      <c r="L2586" s="34" t="s">
        <v>6791</v>
      </c>
      <c r="M2586" s="34" t="s">
        <v>424</v>
      </c>
      <c r="N2586" s="34" t="s">
        <v>6786</v>
      </c>
      <c r="O2586" s="36" t="s">
        <v>6792</v>
      </c>
    </row>
    <row r="2587" spans="1:15" ht="15" hidden="1" customHeight="1">
      <c r="A2587" s="34" t="s">
        <v>52</v>
      </c>
      <c r="B2587" s="34" t="s">
        <v>6793</v>
      </c>
      <c r="C2587" s="34" t="s">
        <v>540</v>
      </c>
      <c r="D2587" s="35">
        <v>1</v>
      </c>
      <c r="E2587" s="35">
        <v>1.1000000000000001</v>
      </c>
      <c r="F2587" s="35" t="s">
        <v>2997</v>
      </c>
      <c r="G2587" s="35" t="s">
        <v>2997</v>
      </c>
      <c r="H2587" s="35" t="s">
        <v>2997</v>
      </c>
      <c r="L2587" s="34" t="s">
        <v>3937</v>
      </c>
      <c r="O2587" s="34" t="s">
        <v>6794</v>
      </c>
    </row>
    <row r="2588" spans="1:15" ht="15" hidden="1" customHeight="1">
      <c r="A2588" s="34" t="s">
        <v>52</v>
      </c>
      <c r="B2588" s="34" t="s">
        <v>6795</v>
      </c>
      <c r="C2588" s="34" t="s">
        <v>540</v>
      </c>
      <c r="D2588" s="35">
        <v>1.5</v>
      </c>
      <c r="E2588" s="35">
        <v>1.6</v>
      </c>
      <c r="F2588" s="35">
        <v>1.7</v>
      </c>
      <c r="G2588" s="35" t="s">
        <v>2997</v>
      </c>
      <c r="H2588" s="35" t="s">
        <v>2997</v>
      </c>
      <c r="L2588" s="34" t="s">
        <v>3546</v>
      </c>
      <c r="M2588" s="34" t="s">
        <v>1833</v>
      </c>
      <c r="N2588" s="34" t="s">
        <v>1833</v>
      </c>
      <c r="O2588" s="34" t="s">
        <v>6796</v>
      </c>
    </row>
    <row r="2589" spans="1:15" ht="15" hidden="1" customHeight="1">
      <c r="A2589" s="34" t="s">
        <v>52</v>
      </c>
      <c r="B2589" s="34" t="s">
        <v>6797</v>
      </c>
      <c r="C2589" s="34" t="s">
        <v>540</v>
      </c>
      <c r="D2589" s="35" t="s">
        <v>107</v>
      </c>
      <c r="E2589" s="35">
        <v>2.4</v>
      </c>
      <c r="F2589" s="35">
        <v>3.4</v>
      </c>
      <c r="G2589" s="35" t="s">
        <v>2997</v>
      </c>
      <c r="H2589" s="35" t="s">
        <v>2997</v>
      </c>
      <c r="L2589" s="34" t="s">
        <v>4053</v>
      </c>
    </row>
    <row r="2590" spans="1:15" ht="15" hidden="1" customHeight="1">
      <c r="A2590" s="34" t="s">
        <v>52</v>
      </c>
      <c r="B2590" s="34" t="s">
        <v>6798</v>
      </c>
      <c r="C2590" s="34" t="s">
        <v>450</v>
      </c>
      <c r="D2590" s="35">
        <v>6.1</v>
      </c>
      <c r="E2590" s="35">
        <v>6.9</v>
      </c>
      <c r="F2590" s="35">
        <v>7.4</v>
      </c>
      <c r="G2590" s="35">
        <v>7.8</v>
      </c>
      <c r="H2590" s="35">
        <v>8</v>
      </c>
      <c r="L2590" s="34" t="s">
        <v>3081</v>
      </c>
      <c r="O2590" s="34" t="s">
        <v>2995</v>
      </c>
    </row>
    <row r="2591" spans="1:15" ht="15" hidden="1" customHeight="1">
      <c r="A2591" s="34" t="s">
        <v>52</v>
      </c>
      <c r="B2591" s="34" t="s">
        <v>6799</v>
      </c>
      <c r="C2591" s="34" t="s">
        <v>450</v>
      </c>
      <c r="D2591" s="35" t="s">
        <v>107</v>
      </c>
      <c r="E2591" s="35" t="s">
        <v>107</v>
      </c>
      <c r="F2591" s="35" t="s">
        <v>107</v>
      </c>
      <c r="G2591" s="35">
        <v>1</v>
      </c>
      <c r="H2591" s="35">
        <v>1.1000000000000001</v>
      </c>
      <c r="L2591" s="36" t="s">
        <v>6800</v>
      </c>
    </row>
    <row r="2592" spans="1:15" ht="15" hidden="1" customHeight="1">
      <c r="A2592" s="34" t="s">
        <v>52</v>
      </c>
      <c r="B2592" s="34" t="s">
        <v>6801</v>
      </c>
      <c r="C2592" s="34" t="s">
        <v>450</v>
      </c>
      <c r="D2592" s="35" t="s">
        <v>107</v>
      </c>
      <c r="E2592" s="35" t="s">
        <v>107</v>
      </c>
      <c r="F2592" s="35" t="s">
        <v>107</v>
      </c>
      <c r="G2592" s="35">
        <v>1.7</v>
      </c>
      <c r="H2592" s="35">
        <v>1.7</v>
      </c>
    </row>
    <row r="2593" spans="1:14" ht="15" hidden="1" customHeight="1">
      <c r="A2593" s="34" t="s">
        <v>52</v>
      </c>
      <c r="B2593" s="34" t="s">
        <v>6802</v>
      </c>
      <c r="C2593" s="34" t="s">
        <v>685</v>
      </c>
      <c r="D2593" s="35" t="s">
        <v>107</v>
      </c>
      <c r="E2593" s="35" t="s">
        <v>107</v>
      </c>
      <c r="F2593" s="35" t="s">
        <v>107</v>
      </c>
      <c r="G2593" s="35">
        <v>1.1000000000000001</v>
      </c>
      <c r="H2593" s="35">
        <v>1.6</v>
      </c>
    </row>
    <row r="2594" spans="1:14" ht="15" hidden="1" customHeight="1">
      <c r="A2594" s="34" t="s">
        <v>52</v>
      </c>
      <c r="B2594" s="34" t="s">
        <v>6803</v>
      </c>
      <c r="C2594" s="34" t="s">
        <v>536</v>
      </c>
      <c r="D2594" s="35" t="s">
        <v>107</v>
      </c>
      <c r="E2594" s="35" t="s">
        <v>107</v>
      </c>
      <c r="F2594" s="35" t="s">
        <v>107</v>
      </c>
      <c r="G2594" s="35">
        <v>1.1000000000000001</v>
      </c>
      <c r="H2594" s="35">
        <v>1.4</v>
      </c>
    </row>
    <row r="2595" spans="1:14" ht="15" hidden="1" customHeight="1">
      <c r="A2595" s="34" t="s">
        <v>52</v>
      </c>
      <c r="B2595" s="34" t="s">
        <v>6804</v>
      </c>
      <c r="C2595" s="34" t="s">
        <v>468</v>
      </c>
      <c r="D2595" s="35" t="s">
        <v>107</v>
      </c>
      <c r="E2595" s="35" t="s">
        <v>107</v>
      </c>
      <c r="F2595" s="35" t="s">
        <v>107</v>
      </c>
      <c r="G2595" s="35">
        <v>1</v>
      </c>
      <c r="H2595" s="35">
        <v>1</v>
      </c>
    </row>
    <row r="2596" spans="1:14" ht="15" hidden="1" customHeight="1">
      <c r="A2596" s="34" t="s">
        <v>52</v>
      </c>
      <c r="B2596" s="34" t="s">
        <v>6805</v>
      </c>
      <c r="C2596" s="34" t="s">
        <v>468</v>
      </c>
      <c r="D2596" s="35" t="s">
        <v>107</v>
      </c>
      <c r="E2596" s="35" t="s">
        <v>107</v>
      </c>
      <c r="F2596" s="35" t="s">
        <v>107</v>
      </c>
      <c r="G2596" s="35">
        <v>1.2</v>
      </c>
      <c r="H2596" s="35" t="s">
        <v>2989</v>
      </c>
    </row>
    <row r="2597" spans="1:14" ht="15" hidden="1" customHeight="1">
      <c r="A2597" s="34" t="s">
        <v>52</v>
      </c>
      <c r="B2597" s="34" t="s">
        <v>6806</v>
      </c>
      <c r="C2597" s="34" t="s">
        <v>468</v>
      </c>
      <c r="D2597" s="35" t="s">
        <v>107</v>
      </c>
      <c r="E2597" s="35" t="s">
        <v>107</v>
      </c>
      <c r="F2597" s="35" t="s">
        <v>107</v>
      </c>
      <c r="G2597" s="35">
        <v>1.2</v>
      </c>
      <c r="H2597" s="35">
        <v>1.2</v>
      </c>
    </row>
    <row r="2598" spans="1:14" ht="15" hidden="1" customHeight="1">
      <c r="A2598" s="34" t="s">
        <v>52</v>
      </c>
      <c r="B2598" s="34" t="s">
        <v>6807</v>
      </c>
      <c r="C2598" s="34" t="s">
        <v>450</v>
      </c>
      <c r="D2598" s="35" t="s">
        <v>107</v>
      </c>
      <c r="E2598" s="35" t="s">
        <v>107</v>
      </c>
      <c r="F2598" s="35" t="s">
        <v>107</v>
      </c>
      <c r="G2598" s="35" t="s">
        <v>107</v>
      </c>
      <c r="H2598" s="35">
        <v>1</v>
      </c>
    </row>
    <row r="2599" spans="1:14" ht="15" hidden="1" customHeight="1">
      <c r="A2599" s="34" t="s">
        <v>52</v>
      </c>
      <c r="B2599" s="34" t="s">
        <v>6808</v>
      </c>
      <c r="C2599" s="34" t="s">
        <v>745</v>
      </c>
      <c r="D2599" s="35" t="s">
        <v>107</v>
      </c>
      <c r="E2599" s="35" t="s">
        <v>107</v>
      </c>
      <c r="F2599" s="35" t="s">
        <v>107</v>
      </c>
      <c r="G2599" s="35" t="s">
        <v>107</v>
      </c>
      <c r="H2599" s="35">
        <v>1</v>
      </c>
    </row>
    <row r="2600" spans="1:14" ht="15" hidden="1" customHeight="1">
      <c r="A2600" s="34" t="s">
        <v>52</v>
      </c>
      <c r="B2600" s="34" t="s">
        <v>6809</v>
      </c>
      <c r="C2600" s="34" t="s">
        <v>399</v>
      </c>
      <c r="D2600" s="35" t="s">
        <v>107</v>
      </c>
      <c r="E2600" s="35" t="s">
        <v>107</v>
      </c>
      <c r="F2600" s="35" t="s">
        <v>107</v>
      </c>
      <c r="G2600" s="35" t="s">
        <v>107</v>
      </c>
      <c r="H2600" s="35">
        <v>1</v>
      </c>
    </row>
    <row r="2601" spans="1:14" ht="15" hidden="1" customHeight="1">
      <c r="A2601" s="34" t="s">
        <v>52</v>
      </c>
      <c r="B2601" s="34" t="s">
        <v>6810</v>
      </c>
      <c r="C2601" s="34" t="s">
        <v>667</v>
      </c>
      <c r="D2601" s="35">
        <v>1.5</v>
      </c>
      <c r="E2601" s="35">
        <v>1.7</v>
      </c>
      <c r="F2601" s="35">
        <v>1.9</v>
      </c>
      <c r="G2601" s="35">
        <v>2.2000000000000002</v>
      </c>
      <c r="H2601" s="35">
        <v>2.2999999999999998</v>
      </c>
      <c r="N2601" s="34" t="s">
        <v>1833</v>
      </c>
    </row>
    <row r="2602" spans="1:14" ht="15" hidden="1" customHeight="1">
      <c r="A2602" s="34" t="s">
        <v>52</v>
      </c>
      <c r="B2602" s="34" t="s">
        <v>6811</v>
      </c>
      <c r="C2602" s="34" t="s">
        <v>468</v>
      </c>
      <c r="D2602" s="35" t="s">
        <v>107</v>
      </c>
      <c r="E2602" s="35" t="s">
        <v>107</v>
      </c>
      <c r="F2602" s="35" t="s">
        <v>107</v>
      </c>
      <c r="G2602" s="35" t="s">
        <v>107</v>
      </c>
      <c r="H2602" s="35">
        <v>1</v>
      </c>
    </row>
    <row r="2603" spans="1:14" ht="15" hidden="1" customHeight="1">
      <c r="A2603" s="34" t="s">
        <v>52</v>
      </c>
      <c r="B2603" s="34" t="s">
        <v>6812</v>
      </c>
      <c r="C2603" s="34" t="s">
        <v>468</v>
      </c>
      <c r="D2603" s="35" t="s">
        <v>107</v>
      </c>
      <c r="E2603" s="35" t="s">
        <v>107</v>
      </c>
      <c r="F2603" s="35" t="s">
        <v>107</v>
      </c>
      <c r="G2603" s="35" t="s">
        <v>107</v>
      </c>
      <c r="H2603" s="35">
        <v>1</v>
      </c>
    </row>
    <row r="2604" spans="1:14" ht="15" hidden="1" customHeight="1">
      <c r="A2604" s="34" t="s">
        <v>52</v>
      </c>
      <c r="B2604" s="34" t="s">
        <v>6813</v>
      </c>
      <c r="C2604" s="34" t="s">
        <v>399</v>
      </c>
      <c r="D2604" s="35" t="s">
        <v>107</v>
      </c>
      <c r="E2604" s="35" t="s">
        <v>107</v>
      </c>
      <c r="F2604" s="35" t="s">
        <v>107</v>
      </c>
      <c r="G2604" s="35" t="s">
        <v>107</v>
      </c>
      <c r="H2604" s="35">
        <v>1.1000000000000001</v>
      </c>
    </row>
    <row r="2605" spans="1:14" ht="15" hidden="1" customHeight="1">
      <c r="A2605" s="34" t="s">
        <v>52</v>
      </c>
      <c r="B2605" s="34" t="s">
        <v>6814</v>
      </c>
      <c r="C2605" s="34" t="s">
        <v>384</v>
      </c>
      <c r="D2605" s="35" t="s">
        <v>107</v>
      </c>
      <c r="E2605" s="35" t="s">
        <v>107</v>
      </c>
      <c r="F2605" s="35" t="s">
        <v>107</v>
      </c>
      <c r="G2605" s="35" t="s">
        <v>107</v>
      </c>
      <c r="H2605" s="35">
        <v>1</v>
      </c>
    </row>
    <row r="2606" spans="1:14" ht="15" hidden="1" customHeight="1">
      <c r="A2606" s="34" t="s">
        <v>52</v>
      </c>
      <c r="B2606" s="34" t="s">
        <v>6815</v>
      </c>
      <c r="C2606" s="34" t="s">
        <v>389</v>
      </c>
      <c r="D2606" s="35" t="s">
        <v>107</v>
      </c>
      <c r="E2606" s="35" t="s">
        <v>107</v>
      </c>
      <c r="F2606" s="35" t="s">
        <v>107</v>
      </c>
      <c r="G2606" s="35" t="s">
        <v>107</v>
      </c>
      <c r="H2606" s="35">
        <v>1.6</v>
      </c>
    </row>
    <row r="2607" spans="1:14" ht="15" hidden="1" customHeight="1">
      <c r="A2607" s="34" t="s">
        <v>52</v>
      </c>
      <c r="B2607" s="34" t="s">
        <v>6816</v>
      </c>
      <c r="C2607" s="34" t="s">
        <v>742</v>
      </c>
      <c r="D2607" s="35" t="s">
        <v>107</v>
      </c>
      <c r="E2607" s="35" t="s">
        <v>107</v>
      </c>
      <c r="F2607" s="35" t="s">
        <v>107</v>
      </c>
      <c r="G2607" s="35" t="s">
        <v>107</v>
      </c>
      <c r="H2607" s="35">
        <v>2.5</v>
      </c>
      <c r="I2607" s="35" t="s">
        <v>1833</v>
      </c>
    </row>
    <row r="2608" spans="1:14" ht="15" hidden="1" customHeight="1">
      <c r="A2608" s="34" t="s">
        <v>52</v>
      </c>
      <c r="B2608" s="34" t="s">
        <v>6817</v>
      </c>
      <c r="C2608" s="34" t="s">
        <v>538</v>
      </c>
      <c r="D2608" s="35" t="s">
        <v>107</v>
      </c>
      <c r="E2608" s="35" t="s">
        <v>107</v>
      </c>
      <c r="F2608" s="35" t="s">
        <v>107</v>
      </c>
      <c r="G2608" s="35" t="s">
        <v>107</v>
      </c>
      <c r="H2608" s="35">
        <v>1</v>
      </c>
      <c r="I2608" s="35" t="s">
        <v>424</v>
      </c>
    </row>
    <row r="2609" spans="1:15" ht="15" hidden="1" customHeight="1">
      <c r="A2609" s="34" t="s">
        <v>52</v>
      </c>
      <c r="B2609" s="34" t="s">
        <v>6818</v>
      </c>
      <c r="C2609" s="34" t="s">
        <v>399</v>
      </c>
      <c r="D2609" s="35" t="s">
        <v>107</v>
      </c>
      <c r="E2609" s="35" t="s">
        <v>107</v>
      </c>
      <c r="F2609" s="35" t="s">
        <v>107</v>
      </c>
      <c r="G2609" s="35" t="s">
        <v>107</v>
      </c>
      <c r="H2609" s="35">
        <v>1.2</v>
      </c>
    </row>
    <row r="2610" spans="1:15" ht="15" hidden="1" customHeight="1">
      <c r="A2610" s="34" t="s">
        <v>52</v>
      </c>
      <c r="B2610" s="34" t="s">
        <v>6819</v>
      </c>
      <c r="C2610" s="34" t="s">
        <v>450</v>
      </c>
      <c r="D2610" s="35">
        <v>3.3</v>
      </c>
      <c r="E2610" s="35">
        <v>4.0999999999999996</v>
      </c>
      <c r="F2610" s="35">
        <v>5.0999999999999996</v>
      </c>
      <c r="G2610" s="35">
        <v>6.1</v>
      </c>
      <c r="H2610" s="35">
        <v>6.7</v>
      </c>
      <c r="I2610" s="35" t="s">
        <v>465</v>
      </c>
      <c r="K2610" s="36" t="s">
        <v>465</v>
      </c>
      <c r="M2610" s="34" t="s">
        <v>6106</v>
      </c>
      <c r="N2610" s="34" t="s">
        <v>6820</v>
      </c>
      <c r="O2610" s="34" t="s">
        <v>2995</v>
      </c>
    </row>
    <row r="2611" spans="1:15" ht="15" hidden="1" customHeight="1">
      <c r="A2611" s="34" t="s">
        <v>52</v>
      </c>
      <c r="B2611" s="34" t="s">
        <v>6821</v>
      </c>
      <c r="C2611" s="34" t="s">
        <v>450</v>
      </c>
      <c r="D2611" s="35">
        <v>1.6</v>
      </c>
      <c r="E2611" s="35">
        <v>1.6</v>
      </c>
      <c r="F2611" s="35">
        <v>1.7</v>
      </c>
      <c r="G2611" s="35">
        <v>1.9</v>
      </c>
      <c r="H2611" s="35">
        <v>1.9</v>
      </c>
      <c r="M2611" s="34" t="s">
        <v>1833</v>
      </c>
      <c r="N2611" s="34" t="s">
        <v>1833</v>
      </c>
    </row>
    <row r="2612" spans="1:15" ht="15" hidden="1" customHeight="1">
      <c r="A2612" s="34" t="s">
        <v>52</v>
      </c>
      <c r="B2612" s="34" t="s">
        <v>6822</v>
      </c>
      <c r="C2612" s="34" t="s">
        <v>452</v>
      </c>
      <c r="D2612" s="35">
        <v>1.3</v>
      </c>
      <c r="E2612" s="35">
        <v>1.9</v>
      </c>
      <c r="F2612" s="35">
        <v>2.2999999999999998</v>
      </c>
      <c r="G2612" s="35">
        <v>2.6</v>
      </c>
      <c r="H2612" s="35">
        <v>3.3</v>
      </c>
      <c r="M2612" s="34" t="s">
        <v>1833</v>
      </c>
      <c r="O2612" s="34" t="s">
        <v>2995</v>
      </c>
    </row>
    <row r="2613" spans="1:15" ht="15" hidden="1" customHeight="1">
      <c r="A2613" s="34" t="s">
        <v>52</v>
      </c>
      <c r="B2613" s="34" t="s">
        <v>6823</v>
      </c>
      <c r="C2613" s="34" t="s">
        <v>540</v>
      </c>
      <c r="D2613" s="35">
        <v>2.2000000000000002</v>
      </c>
      <c r="E2613" s="35">
        <v>2.7</v>
      </c>
      <c r="F2613" s="35">
        <v>4.3</v>
      </c>
      <c r="G2613" s="35">
        <v>4.5</v>
      </c>
      <c r="H2613" s="35" t="s">
        <v>2997</v>
      </c>
      <c r="J2613" s="35" t="s">
        <v>6824</v>
      </c>
      <c r="O2613" s="34" t="s">
        <v>6825</v>
      </c>
    </row>
    <row r="2614" spans="1:15" ht="15" hidden="1" customHeight="1">
      <c r="A2614" s="34" t="s">
        <v>52</v>
      </c>
      <c r="B2614" s="34" t="s">
        <v>6826</v>
      </c>
      <c r="C2614" s="34" t="s">
        <v>540</v>
      </c>
      <c r="D2614" s="35" t="s">
        <v>107</v>
      </c>
      <c r="E2614" s="35">
        <v>1.6</v>
      </c>
      <c r="F2614" s="35">
        <v>1.8</v>
      </c>
      <c r="G2614" s="35">
        <v>1.8</v>
      </c>
      <c r="H2614" s="35" t="s">
        <v>2997</v>
      </c>
      <c r="J2614" s="35" t="s">
        <v>3978</v>
      </c>
    </row>
    <row r="2615" spans="1:15" ht="15" hidden="1" customHeight="1">
      <c r="A2615" s="34" t="s">
        <v>52</v>
      </c>
      <c r="B2615" s="34" t="s">
        <v>6827</v>
      </c>
      <c r="C2615" s="34" t="s">
        <v>540</v>
      </c>
      <c r="D2615" s="35">
        <v>4</v>
      </c>
      <c r="E2615" s="35">
        <v>4.9000000000000004</v>
      </c>
      <c r="F2615" s="35">
        <v>5.5</v>
      </c>
      <c r="G2615" s="35">
        <v>5.8</v>
      </c>
      <c r="H2615" s="35" t="s">
        <v>2997</v>
      </c>
      <c r="J2615" s="35" t="s">
        <v>6828</v>
      </c>
      <c r="L2615" s="34" t="s">
        <v>3942</v>
      </c>
      <c r="O2615" s="34" t="s">
        <v>2995</v>
      </c>
    </row>
    <row r="2616" spans="1:15" ht="15" hidden="1" customHeight="1">
      <c r="A2616" s="34" t="s">
        <v>52</v>
      </c>
      <c r="B2616" s="34" t="s">
        <v>6829</v>
      </c>
      <c r="C2616" s="34" t="s">
        <v>435</v>
      </c>
      <c r="D2616" s="35">
        <v>1.1000000000000001</v>
      </c>
      <c r="E2616" s="35">
        <v>1.6</v>
      </c>
      <c r="F2616" s="35">
        <v>1.8</v>
      </c>
      <c r="G2616" s="35">
        <v>2</v>
      </c>
      <c r="H2616" s="35">
        <v>2.2000000000000002</v>
      </c>
      <c r="L2616" s="34" t="s">
        <v>3034</v>
      </c>
    </row>
    <row r="2617" spans="1:15" ht="15" hidden="1" customHeight="1">
      <c r="A2617" s="34" t="s">
        <v>52</v>
      </c>
      <c r="B2617" s="34" t="s">
        <v>6830</v>
      </c>
      <c r="C2617" s="34" t="s">
        <v>737</v>
      </c>
      <c r="D2617" s="35">
        <v>1.1000000000000001</v>
      </c>
      <c r="E2617" s="35">
        <v>2</v>
      </c>
      <c r="F2617" s="35">
        <v>2.6</v>
      </c>
      <c r="G2617" s="35">
        <v>3.3</v>
      </c>
      <c r="H2617" s="35">
        <v>3.9</v>
      </c>
      <c r="O2617" s="34" t="s">
        <v>2995</v>
      </c>
    </row>
    <row r="2618" spans="1:15" ht="15" hidden="1" customHeight="1">
      <c r="A2618" s="34" t="s">
        <v>52</v>
      </c>
      <c r="B2618" s="34" t="s">
        <v>6831</v>
      </c>
      <c r="C2618" s="34" t="s">
        <v>667</v>
      </c>
      <c r="D2618" s="35">
        <v>1.3</v>
      </c>
      <c r="E2618" s="35">
        <v>1.8</v>
      </c>
      <c r="F2618" s="35">
        <v>1.9</v>
      </c>
      <c r="G2618" s="35">
        <v>2.2000000000000002</v>
      </c>
      <c r="H2618" s="35">
        <v>2.2999999999999998</v>
      </c>
      <c r="L2618" s="34" t="s">
        <v>6832</v>
      </c>
    </row>
    <row r="2619" spans="1:15" ht="15" hidden="1" customHeight="1">
      <c r="A2619" s="34" t="s">
        <v>52</v>
      </c>
      <c r="B2619" s="34" t="s">
        <v>6833</v>
      </c>
      <c r="C2619" s="34" t="s">
        <v>450</v>
      </c>
      <c r="D2619" s="35">
        <v>1.3</v>
      </c>
      <c r="E2619" s="35">
        <v>1.9</v>
      </c>
      <c r="F2619" s="35">
        <v>2.2000000000000002</v>
      </c>
      <c r="G2619" s="35">
        <v>2.4</v>
      </c>
      <c r="H2619" s="35">
        <v>2.6</v>
      </c>
      <c r="I2619" s="35" t="s">
        <v>3145</v>
      </c>
      <c r="K2619" s="36" t="s">
        <v>3145</v>
      </c>
      <c r="L2619" s="34" t="s">
        <v>6834</v>
      </c>
      <c r="M2619" s="34" t="s">
        <v>3430</v>
      </c>
      <c r="N2619" s="34" t="s">
        <v>3430</v>
      </c>
      <c r="O2619" s="34" t="s">
        <v>2995</v>
      </c>
    </row>
    <row r="2620" spans="1:15" ht="15" hidden="1" customHeight="1">
      <c r="A2620" s="34" t="s">
        <v>52</v>
      </c>
      <c r="B2620" s="34" t="s">
        <v>6835</v>
      </c>
      <c r="C2620" s="34" t="s">
        <v>389</v>
      </c>
      <c r="D2620" s="35">
        <v>1.1000000000000001</v>
      </c>
      <c r="E2620" s="35">
        <v>5.2</v>
      </c>
      <c r="F2620" s="35">
        <v>6.9</v>
      </c>
      <c r="G2620" s="35">
        <v>7.4</v>
      </c>
      <c r="H2620" s="35">
        <v>7.3</v>
      </c>
      <c r="I2620" s="35" t="s">
        <v>488</v>
      </c>
      <c r="O2620" s="34" t="s">
        <v>6836</v>
      </c>
    </row>
    <row r="2621" spans="1:15" ht="15" hidden="1" customHeight="1">
      <c r="A2621" s="34" t="s">
        <v>52</v>
      </c>
      <c r="B2621" s="34" t="s">
        <v>6837</v>
      </c>
      <c r="C2621" s="34" t="s">
        <v>389</v>
      </c>
      <c r="D2621" s="35" t="s">
        <v>107</v>
      </c>
      <c r="E2621" s="35" t="s">
        <v>107</v>
      </c>
      <c r="F2621" s="35">
        <v>3.9</v>
      </c>
      <c r="G2621" s="35">
        <v>5</v>
      </c>
      <c r="H2621" s="35">
        <v>5.0999999999999996</v>
      </c>
    </row>
    <row r="2622" spans="1:15" ht="15" hidden="1" customHeight="1">
      <c r="A2622" s="34" t="s">
        <v>52</v>
      </c>
      <c r="B2622" s="34" t="s">
        <v>6838</v>
      </c>
      <c r="C2622" s="34" t="s">
        <v>3867</v>
      </c>
      <c r="D2622" s="35">
        <v>1</v>
      </c>
      <c r="E2622" s="35">
        <v>1.8</v>
      </c>
      <c r="F2622" s="35">
        <v>2.1</v>
      </c>
      <c r="G2622" s="35">
        <v>2.6</v>
      </c>
      <c r="H2622" s="35">
        <v>2.8</v>
      </c>
      <c r="L2622" s="34" t="s">
        <v>1359</v>
      </c>
      <c r="O2622" s="34" t="s">
        <v>2995</v>
      </c>
    </row>
    <row r="2623" spans="1:15" ht="15" hidden="1" customHeight="1">
      <c r="A2623" s="34" t="s">
        <v>52</v>
      </c>
      <c r="B2623" s="34" t="s">
        <v>6839</v>
      </c>
      <c r="C2623" s="34" t="s">
        <v>384</v>
      </c>
      <c r="D2623" s="35" t="s">
        <v>107</v>
      </c>
      <c r="E2623" s="35">
        <v>1.2</v>
      </c>
      <c r="F2623" s="35">
        <v>2.2999999999999998</v>
      </c>
      <c r="G2623" s="35">
        <v>2.2999999999999998</v>
      </c>
      <c r="H2623" s="35" t="s">
        <v>2997</v>
      </c>
      <c r="J2623" s="35" t="s">
        <v>4707</v>
      </c>
    </row>
    <row r="2624" spans="1:15" ht="15" hidden="1" customHeight="1">
      <c r="A2624" s="34" t="s">
        <v>52</v>
      </c>
      <c r="B2624" s="34" t="s">
        <v>6840</v>
      </c>
      <c r="C2624" s="34" t="s">
        <v>454</v>
      </c>
      <c r="D2624" s="35" t="s">
        <v>107</v>
      </c>
      <c r="E2624" s="35">
        <v>1.4</v>
      </c>
      <c r="F2624" s="35">
        <v>2.2000000000000002</v>
      </c>
      <c r="G2624" s="35">
        <v>3.2</v>
      </c>
      <c r="H2624" s="35">
        <v>3.5</v>
      </c>
      <c r="I2624" s="35" t="s">
        <v>6841</v>
      </c>
      <c r="M2624" s="34" t="s">
        <v>562</v>
      </c>
      <c r="N2624" s="34" t="s">
        <v>506</v>
      </c>
    </row>
    <row r="2625" spans="1:15" ht="15" hidden="1" customHeight="1">
      <c r="A2625" s="34" t="s">
        <v>52</v>
      </c>
      <c r="B2625" s="34" t="s">
        <v>6842</v>
      </c>
      <c r="C2625" s="34" t="s">
        <v>745</v>
      </c>
      <c r="D2625" s="35" t="s">
        <v>107</v>
      </c>
      <c r="E2625" s="35">
        <v>1.1000000000000001</v>
      </c>
      <c r="F2625" s="35">
        <v>2.6</v>
      </c>
      <c r="G2625" s="35">
        <v>3.2</v>
      </c>
      <c r="H2625" s="35">
        <v>3.2</v>
      </c>
      <c r="L2625" s="34" t="s">
        <v>6843</v>
      </c>
      <c r="M2625" t="s">
        <v>533</v>
      </c>
    </row>
    <row r="2626" spans="1:15" ht="15" hidden="1" customHeight="1">
      <c r="A2626" s="34" t="s">
        <v>52</v>
      </c>
      <c r="B2626" s="34" t="s">
        <v>6844</v>
      </c>
      <c r="C2626" s="34" t="s">
        <v>671</v>
      </c>
      <c r="D2626" s="35" t="s">
        <v>107</v>
      </c>
      <c r="E2626" s="35">
        <v>1.9</v>
      </c>
      <c r="F2626" s="35">
        <v>1.3</v>
      </c>
      <c r="G2626" s="35">
        <v>1.2</v>
      </c>
      <c r="H2626" s="35" t="s">
        <v>2989</v>
      </c>
      <c r="L2626" s="34" t="s">
        <v>3081</v>
      </c>
      <c r="M2626" s="34" t="s">
        <v>488</v>
      </c>
    </row>
    <row r="2627" spans="1:15" ht="15" hidden="1" customHeight="1">
      <c r="A2627" s="34" t="s">
        <v>52</v>
      </c>
      <c r="B2627" s="34" t="s">
        <v>6845</v>
      </c>
      <c r="C2627" s="34" t="s">
        <v>671</v>
      </c>
      <c r="D2627" s="35" t="s">
        <v>107</v>
      </c>
      <c r="E2627" s="35" t="s">
        <v>107</v>
      </c>
      <c r="F2627" s="35">
        <v>1.7</v>
      </c>
      <c r="G2627" s="35">
        <v>2.4</v>
      </c>
      <c r="H2627" s="35">
        <v>2.9</v>
      </c>
    </row>
    <row r="2628" spans="1:15" ht="15" hidden="1" customHeight="1">
      <c r="A2628" s="34" t="s">
        <v>52</v>
      </c>
      <c r="B2628" s="34" t="s">
        <v>6846</v>
      </c>
      <c r="C2628" s="34" t="s">
        <v>468</v>
      </c>
      <c r="D2628" s="35" t="s">
        <v>107</v>
      </c>
      <c r="E2628" s="35">
        <v>1.1000000000000001</v>
      </c>
      <c r="F2628" s="35">
        <v>1.6</v>
      </c>
      <c r="G2628" s="35">
        <v>1.8</v>
      </c>
      <c r="H2628" s="35">
        <v>2.1</v>
      </c>
      <c r="I2628" s="35" t="s">
        <v>919</v>
      </c>
      <c r="N2628" s="34" t="s">
        <v>550</v>
      </c>
    </row>
    <row r="2629" spans="1:15" ht="15" hidden="1" customHeight="1">
      <c r="A2629" s="34" t="s">
        <v>52</v>
      </c>
      <c r="B2629" s="34" t="s">
        <v>6847</v>
      </c>
      <c r="C2629" s="34" t="s">
        <v>468</v>
      </c>
      <c r="D2629" s="35" t="s">
        <v>107</v>
      </c>
      <c r="E2629" s="35" t="s">
        <v>107</v>
      </c>
      <c r="F2629" s="35">
        <v>1.7</v>
      </c>
      <c r="G2629" s="35">
        <v>2.5</v>
      </c>
      <c r="H2629" s="35">
        <v>3.1</v>
      </c>
      <c r="I2629" s="35" t="s">
        <v>919</v>
      </c>
    </row>
    <row r="2630" spans="1:15" ht="15" hidden="1" customHeight="1">
      <c r="A2630" s="34" t="s">
        <v>52</v>
      </c>
      <c r="B2630" s="34" t="s">
        <v>6848</v>
      </c>
      <c r="C2630" s="34" t="s">
        <v>389</v>
      </c>
      <c r="D2630" s="35" t="s">
        <v>107</v>
      </c>
      <c r="E2630" s="35">
        <v>1.6</v>
      </c>
      <c r="F2630" s="35">
        <v>2.6</v>
      </c>
      <c r="G2630" s="35">
        <v>3.1</v>
      </c>
      <c r="H2630" s="35">
        <v>3.1</v>
      </c>
    </row>
    <row r="2631" spans="1:15" ht="15" hidden="1" customHeight="1">
      <c r="A2631" s="34" t="s">
        <v>52</v>
      </c>
      <c r="B2631" s="34" t="s">
        <v>6849</v>
      </c>
      <c r="C2631" s="34" t="s">
        <v>399</v>
      </c>
      <c r="D2631" s="35" t="s">
        <v>107</v>
      </c>
      <c r="E2631" s="35">
        <v>1.5</v>
      </c>
      <c r="F2631" s="35">
        <v>1.7</v>
      </c>
      <c r="G2631" s="35">
        <v>1.4</v>
      </c>
      <c r="H2631" s="35">
        <v>1.5</v>
      </c>
      <c r="M2631" s="34" t="s">
        <v>947</v>
      </c>
      <c r="N2631" s="34" t="s">
        <v>947</v>
      </c>
    </row>
    <row r="2632" spans="1:15" ht="15" hidden="1" customHeight="1">
      <c r="A2632" s="34" t="s">
        <v>52</v>
      </c>
      <c r="B2632" s="34" t="s">
        <v>6850</v>
      </c>
      <c r="C2632" s="34" t="s">
        <v>452</v>
      </c>
      <c r="D2632" s="35" t="s">
        <v>107</v>
      </c>
      <c r="E2632" s="35">
        <v>2.2999999999999998</v>
      </c>
      <c r="F2632" s="35">
        <v>3.3</v>
      </c>
      <c r="G2632" s="35">
        <v>4.2</v>
      </c>
      <c r="H2632" s="35">
        <v>4.7</v>
      </c>
      <c r="I2632" s="35" t="s">
        <v>488</v>
      </c>
      <c r="M2632" s="34" t="s">
        <v>558</v>
      </c>
    </row>
    <row r="2633" spans="1:15" ht="15" hidden="1" customHeight="1">
      <c r="A2633" s="34" t="s">
        <v>52</v>
      </c>
      <c r="B2633" s="34" t="s">
        <v>6851</v>
      </c>
      <c r="C2633" s="34" t="s">
        <v>389</v>
      </c>
      <c r="D2633" s="35" t="s">
        <v>107</v>
      </c>
      <c r="E2633" s="35">
        <v>2.2999999999999998</v>
      </c>
      <c r="F2633" s="35">
        <v>2.7</v>
      </c>
      <c r="G2633" s="35" t="s">
        <v>2997</v>
      </c>
      <c r="H2633" s="35" t="s">
        <v>2997</v>
      </c>
      <c r="J2633" s="35" t="s">
        <v>6667</v>
      </c>
      <c r="L2633" s="34" t="s">
        <v>6852</v>
      </c>
    </row>
    <row r="2634" spans="1:15" ht="15" hidden="1" customHeight="1">
      <c r="A2634" s="34" t="s">
        <v>52</v>
      </c>
      <c r="B2634" s="34" t="s">
        <v>6853</v>
      </c>
      <c r="C2634" s="34" t="s">
        <v>555</v>
      </c>
      <c r="D2634" s="35" t="s">
        <v>107</v>
      </c>
      <c r="E2634" s="35">
        <v>1</v>
      </c>
      <c r="F2634" s="35">
        <v>1.2</v>
      </c>
      <c r="G2634" s="35">
        <v>1.4</v>
      </c>
      <c r="H2634" s="35">
        <v>1.5</v>
      </c>
    </row>
    <row r="2635" spans="1:15" ht="15" hidden="1" customHeight="1">
      <c r="A2635" s="34" t="s">
        <v>52</v>
      </c>
      <c r="B2635" s="34" t="s">
        <v>6854</v>
      </c>
      <c r="C2635" s="34" t="s">
        <v>389</v>
      </c>
      <c r="D2635" s="35" t="s">
        <v>107</v>
      </c>
      <c r="E2635" s="35">
        <v>2.7</v>
      </c>
      <c r="F2635" s="35">
        <v>4.3</v>
      </c>
      <c r="G2635" s="35">
        <v>5.0999999999999996</v>
      </c>
      <c r="H2635" s="35">
        <v>4.5999999999999996</v>
      </c>
      <c r="I2635" s="35" t="s">
        <v>1833</v>
      </c>
      <c r="J2635" s="35" t="s">
        <v>6855</v>
      </c>
      <c r="K2635" s="36" t="s">
        <v>1833</v>
      </c>
      <c r="L2635" s="34" t="s">
        <v>6856</v>
      </c>
      <c r="N2635" s="34" t="s">
        <v>6857</v>
      </c>
      <c r="O2635" s="34" t="s">
        <v>6858</v>
      </c>
    </row>
    <row r="2636" spans="1:15" ht="15" hidden="1" customHeight="1">
      <c r="A2636" s="34" t="s">
        <v>52</v>
      </c>
      <c r="B2636" s="34" t="s">
        <v>6859</v>
      </c>
      <c r="C2636" s="34" t="s">
        <v>538</v>
      </c>
      <c r="D2636" s="35" t="s">
        <v>107</v>
      </c>
      <c r="E2636" s="35">
        <v>1.2</v>
      </c>
      <c r="F2636" s="35">
        <v>1.5</v>
      </c>
      <c r="G2636" s="35">
        <v>1.7</v>
      </c>
      <c r="H2636" s="35">
        <v>1.7</v>
      </c>
    </row>
    <row r="2637" spans="1:15" ht="15" hidden="1" customHeight="1">
      <c r="A2637" s="34" t="s">
        <v>52</v>
      </c>
      <c r="B2637" s="34" t="s">
        <v>6860</v>
      </c>
      <c r="C2637" s="34" t="s">
        <v>450</v>
      </c>
      <c r="D2637" s="35" t="s">
        <v>107</v>
      </c>
      <c r="E2637" s="35">
        <v>1.4</v>
      </c>
      <c r="F2637" s="35">
        <v>1.5</v>
      </c>
      <c r="G2637" s="35">
        <v>1.6</v>
      </c>
      <c r="H2637" s="35">
        <v>1.7</v>
      </c>
      <c r="N2637" s="34" t="s">
        <v>945</v>
      </c>
    </row>
    <row r="2638" spans="1:15" ht="15" hidden="1" customHeight="1">
      <c r="A2638" s="34" t="s">
        <v>52</v>
      </c>
      <c r="B2638" s="34" t="s">
        <v>6861</v>
      </c>
      <c r="C2638" s="34" t="s">
        <v>389</v>
      </c>
      <c r="D2638" s="35" t="s">
        <v>107</v>
      </c>
      <c r="E2638" s="35">
        <v>1.7</v>
      </c>
      <c r="F2638" s="35" t="s">
        <v>2988</v>
      </c>
      <c r="G2638" s="35" t="s">
        <v>2988</v>
      </c>
      <c r="H2638" s="35" t="s">
        <v>2989</v>
      </c>
    </row>
    <row r="2639" spans="1:15" ht="15" hidden="1" customHeight="1">
      <c r="A2639" s="34" t="s">
        <v>52</v>
      </c>
      <c r="B2639" s="34" t="s">
        <v>6862</v>
      </c>
      <c r="C2639" s="34" t="s">
        <v>421</v>
      </c>
      <c r="D2639" s="35" t="s">
        <v>107</v>
      </c>
      <c r="E2639" s="35">
        <v>1</v>
      </c>
      <c r="F2639" s="35">
        <v>1.2</v>
      </c>
      <c r="G2639" s="35">
        <v>1.2</v>
      </c>
      <c r="H2639" s="35" t="s">
        <v>2997</v>
      </c>
      <c r="J2639" s="35" t="s">
        <v>6863</v>
      </c>
      <c r="L2639" s="34" t="s">
        <v>3081</v>
      </c>
      <c r="O2639" s="34" t="s">
        <v>3060</v>
      </c>
    </row>
    <row r="2640" spans="1:15" ht="15" hidden="1" customHeight="1">
      <c r="A2640" s="34" t="s">
        <v>52</v>
      </c>
      <c r="B2640" s="34" t="s">
        <v>6864</v>
      </c>
      <c r="C2640" s="34" t="s">
        <v>450</v>
      </c>
      <c r="D2640" s="35" t="s">
        <v>107</v>
      </c>
      <c r="E2640" s="35">
        <v>2.1</v>
      </c>
      <c r="F2640" s="35">
        <v>2</v>
      </c>
      <c r="G2640" s="35">
        <v>2.2999999999999998</v>
      </c>
      <c r="H2640" s="35">
        <v>2.2999999999999998</v>
      </c>
    </row>
    <row r="2641" spans="1:15" ht="15" hidden="1" customHeight="1">
      <c r="A2641" s="34" t="s">
        <v>52</v>
      </c>
      <c r="B2641" s="34" t="s">
        <v>6865</v>
      </c>
      <c r="C2641" s="34" t="s">
        <v>450</v>
      </c>
      <c r="D2641" s="35" t="s">
        <v>107</v>
      </c>
      <c r="E2641" s="35">
        <v>1.5</v>
      </c>
      <c r="F2641" s="35">
        <v>1.6</v>
      </c>
      <c r="G2641" s="35">
        <v>1.6</v>
      </c>
      <c r="H2641" s="35">
        <v>1.6</v>
      </c>
      <c r="K2641" s="36" t="s">
        <v>558</v>
      </c>
      <c r="M2641" s="34" t="s">
        <v>1833</v>
      </c>
    </row>
    <row r="2642" spans="1:15" ht="15" hidden="1" customHeight="1">
      <c r="A2642" s="34" t="s">
        <v>52</v>
      </c>
      <c r="B2642" s="34" t="s">
        <v>6866</v>
      </c>
      <c r="C2642" s="34" t="s">
        <v>450</v>
      </c>
      <c r="D2642" s="35" t="s">
        <v>107</v>
      </c>
      <c r="E2642" s="35">
        <v>2</v>
      </c>
      <c r="F2642" s="35" t="s">
        <v>2988</v>
      </c>
      <c r="G2642" s="35" t="s">
        <v>2988</v>
      </c>
      <c r="H2642" s="35" t="s">
        <v>2989</v>
      </c>
      <c r="O2642" s="34" t="s">
        <v>6867</v>
      </c>
    </row>
    <row r="2643" spans="1:15" ht="15" hidden="1" customHeight="1">
      <c r="A2643" s="34" t="s">
        <v>52</v>
      </c>
      <c r="B2643" s="34" t="s">
        <v>6868</v>
      </c>
      <c r="C2643" s="34" t="s">
        <v>540</v>
      </c>
      <c r="D2643" s="35" t="s">
        <v>107</v>
      </c>
      <c r="E2643" s="35">
        <v>2.9</v>
      </c>
      <c r="F2643" s="35">
        <v>4.3</v>
      </c>
      <c r="G2643" s="35" t="s">
        <v>2997</v>
      </c>
      <c r="H2643" s="35" t="s">
        <v>2997</v>
      </c>
      <c r="J2643" s="35" t="s">
        <v>6824</v>
      </c>
      <c r="L2643" s="34" t="s">
        <v>5238</v>
      </c>
    </row>
    <row r="2644" spans="1:15" ht="15" hidden="1" customHeight="1">
      <c r="A2644" s="34" t="s">
        <v>52</v>
      </c>
      <c r="B2644" s="34" t="s">
        <v>6869</v>
      </c>
      <c r="C2644" s="34" t="s">
        <v>540</v>
      </c>
      <c r="D2644" s="35" t="s">
        <v>107</v>
      </c>
      <c r="E2644" s="35">
        <v>2.1</v>
      </c>
      <c r="F2644" s="35" t="s">
        <v>2997</v>
      </c>
      <c r="G2644" s="35" t="s">
        <v>2997</v>
      </c>
      <c r="H2644" s="35" t="s">
        <v>2997</v>
      </c>
      <c r="O2644" s="34" t="s">
        <v>6870</v>
      </c>
    </row>
    <row r="2645" spans="1:15" ht="15" hidden="1" customHeight="1">
      <c r="A2645" s="34" t="s">
        <v>52</v>
      </c>
      <c r="B2645" s="34" t="s">
        <v>6871</v>
      </c>
      <c r="C2645" s="34" t="s">
        <v>540</v>
      </c>
      <c r="D2645" s="35" t="s">
        <v>107</v>
      </c>
      <c r="E2645" s="35">
        <v>1.8</v>
      </c>
      <c r="F2645" s="35" t="s">
        <v>2997</v>
      </c>
      <c r="G2645" s="35" t="s">
        <v>2997</v>
      </c>
      <c r="H2645" s="35" t="s">
        <v>2997</v>
      </c>
      <c r="O2645" s="34" t="s">
        <v>6870</v>
      </c>
    </row>
    <row r="2646" spans="1:15" ht="15" hidden="1" customHeight="1">
      <c r="A2646" s="34" t="s">
        <v>52</v>
      </c>
      <c r="B2646" s="34" t="s">
        <v>6872</v>
      </c>
      <c r="C2646" s="34" t="s">
        <v>540</v>
      </c>
      <c r="D2646" s="35" t="s">
        <v>107</v>
      </c>
      <c r="E2646" s="35">
        <v>2.8</v>
      </c>
      <c r="F2646" s="35">
        <v>3.8</v>
      </c>
      <c r="G2646" s="35" t="s">
        <v>2997</v>
      </c>
      <c r="H2646" s="35" t="s">
        <v>2997</v>
      </c>
      <c r="L2646" s="34" t="s">
        <v>6254</v>
      </c>
    </row>
    <row r="2647" spans="1:15" ht="15" hidden="1" customHeight="1">
      <c r="A2647" s="34" t="s">
        <v>52</v>
      </c>
      <c r="B2647" s="34" t="s">
        <v>6873</v>
      </c>
      <c r="C2647" s="34" t="s">
        <v>540</v>
      </c>
      <c r="D2647" s="35" t="s">
        <v>107</v>
      </c>
      <c r="E2647" s="35">
        <v>1.4</v>
      </c>
      <c r="F2647" s="35">
        <v>1.5</v>
      </c>
      <c r="G2647" s="35" t="s">
        <v>2997</v>
      </c>
      <c r="H2647" s="35" t="s">
        <v>2997</v>
      </c>
      <c r="L2647" s="34" t="s">
        <v>4039</v>
      </c>
      <c r="O2647" s="34" t="s">
        <v>6782</v>
      </c>
    </row>
    <row r="2648" spans="1:15" ht="15" hidden="1" customHeight="1">
      <c r="A2648" s="34" t="s">
        <v>52</v>
      </c>
      <c r="B2648" s="34" t="s">
        <v>6874</v>
      </c>
      <c r="C2648" s="34" t="s">
        <v>540</v>
      </c>
      <c r="D2648" s="35" t="s">
        <v>107</v>
      </c>
      <c r="E2648" s="35">
        <v>1</v>
      </c>
      <c r="F2648" s="35">
        <v>1.2</v>
      </c>
      <c r="G2648" s="35" t="s">
        <v>2988</v>
      </c>
      <c r="H2648" s="35" t="s">
        <v>2997</v>
      </c>
      <c r="O2648" s="34" t="s">
        <v>6875</v>
      </c>
    </row>
    <row r="2649" spans="1:15" ht="15" hidden="1" customHeight="1">
      <c r="A2649" s="34" t="s">
        <v>52</v>
      </c>
      <c r="B2649" s="34" t="s">
        <v>6876</v>
      </c>
      <c r="C2649" s="34" t="s">
        <v>540</v>
      </c>
      <c r="D2649" s="35" t="s">
        <v>107</v>
      </c>
      <c r="E2649" s="35">
        <v>1</v>
      </c>
      <c r="F2649" s="35">
        <v>1</v>
      </c>
      <c r="G2649" s="35" t="s">
        <v>2997</v>
      </c>
      <c r="H2649" s="35" t="s">
        <v>2997</v>
      </c>
      <c r="L2649" s="34" t="s">
        <v>6877</v>
      </c>
      <c r="O2649" s="34" t="s">
        <v>6878</v>
      </c>
    </row>
    <row r="2650" spans="1:15" ht="15" hidden="1" customHeight="1">
      <c r="A2650" s="34" t="s">
        <v>52</v>
      </c>
      <c r="B2650" s="34" t="s">
        <v>6879</v>
      </c>
      <c r="C2650" s="34" t="s">
        <v>540</v>
      </c>
      <c r="D2650" s="35" t="s">
        <v>107</v>
      </c>
      <c r="E2650" s="35">
        <v>1.1000000000000001</v>
      </c>
      <c r="F2650" s="35" t="s">
        <v>2988</v>
      </c>
      <c r="G2650" s="35" t="s">
        <v>2997</v>
      </c>
      <c r="H2650" s="35" t="s">
        <v>2997</v>
      </c>
      <c r="L2650" s="36" t="s">
        <v>4080</v>
      </c>
    </row>
    <row r="2651" spans="1:15" ht="15" hidden="1" customHeight="1">
      <c r="A2651" s="34" t="s">
        <v>52</v>
      </c>
      <c r="B2651" s="34" t="s">
        <v>6880</v>
      </c>
      <c r="C2651" s="34" t="s">
        <v>468</v>
      </c>
      <c r="D2651" s="35" t="s">
        <v>107</v>
      </c>
      <c r="E2651" s="35">
        <v>2.2999999999999998</v>
      </c>
      <c r="F2651" s="35">
        <v>3.2</v>
      </c>
      <c r="G2651" s="35">
        <v>4.7</v>
      </c>
      <c r="H2651" s="35">
        <v>6.1</v>
      </c>
      <c r="L2651" s="34" t="s">
        <v>3942</v>
      </c>
      <c r="M2651" s="34" t="s">
        <v>1833</v>
      </c>
    </row>
    <row r="2652" spans="1:15" ht="15" hidden="1" customHeight="1">
      <c r="A2652" s="34" t="s">
        <v>52</v>
      </c>
      <c r="B2652" s="34" t="s">
        <v>6881</v>
      </c>
      <c r="C2652" s="34" t="s">
        <v>667</v>
      </c>
      <c r="D2652" s="35" t="s">
        <v>107</v>
      </c>
      <c r="E2652" s="35">
        <v>2.5</v>
      </c>
      <c r="F2652" s="35">
        <v>3.5</v>
      </c>
      <c r="G2652" s="35">
        <v>4.2</v>
      </c>
      <c r="H2652" s="35">
        <v>4.5999999999999996</v>
      </c>
      <c r="N2652" s="34" t="s">
        <v>465</v>
      </c>
    </row>
    <row r="2653" spans="1:15" ht="15" hidden="1" customHeight="1">
      <c r="A2653" s="34" t="s">
        <v>52</v>
      </c>
      <c r="B2653" s="34" t="s">
        <v>6882</v>
      </c>
      <c r="C2653" s="34" t="s">
        <v>2090</v>
      </c>
      <c r="D2653" s="35" t="s">
        <v>107</v>
      </c>
      <c r="E2653" s="35">
        <v>2.7</v>
      </c>
      <c r="F2653" s="35">
        <v>4</v>
      </c>
      <c r="G2653" s="35">
        <v>6.2</v>
      </c>
      <c r="H2653" s="35">
        <v>6.3</v>
      </c>
    </row>
    <row r="2654" spans="1:15" ht="15" hidden="1" customHeight="1">
      <c r="A2654" s="34" t="s">
        <v>52</v>
      </c>
      <c r="B2654" s="34" t="s">
        <v>6883</v>
      </c>
      <c r="C2654" s="34" t="s">
        <v>452</v>
      </c>
      <c r="D2654" s="35" t="s">
        <v>107</v>
      </c>
      <c r="E2654" s="35">
        <v>2.1</v>
      </c>
      <c r="F2654" s="35">
        <v>3.4</v>
      </c>
      <c r="G2654" s="35">
        <v>3.8</v>
      </c>
      <c r="H2654" s="35">
        <v>4.5</v>
      </c>
      <c r="I2654" s="35" t="s">
        <v>529</v>
      </c>
    </row>
    <row r="2655" spans="1:15" ht="15" hidden="1" customHeight="1">
      <c r="A2655" s="34" t="s">
        <v>52</v>
      </c>
      <c r="B2655" s="34" t="s">
        <v>6884</v>
      </c>
      <c r="C2655" s="34" t="s">
        <v>389</v>
      </c>
      <c r="D2655" s="35" t="s">
        <v>107</v>
      </c>
      <c r="E2655" s="35">
        <v>1.8</v>
      </c>
      <c r="F2655" s="35">
        <v>2.8</v>
      </c>
      <c r="G2655" s="35" t="s">
        <v>2997</v>
      </c>
      <c r="H2655" s="35" t="s">
        <v>2997</v>
      </c>
      <c r="J2655" s="35" t="s">
        <v>6885</v>
      </c>
      <c r="L2655" s="34" t="s">
        <v>6886</v>
      </c>
    </row>
    <row r="2656" spans="1:15" ht="15" hidden="1" customHeight="1">
      <c r="A2656" s="34" t="s">
        <v>52</v>
      </c>
      <c r="B2656" s="34" t="s">
        <v>6887</v>
      </c>
      <c r="C2656" s="34" t="s">
        <v>389</v>
      </c>
      <c r="D2656" s="35" t="s">
        <v>107</v>
      </c>
      <c r="E2656" s="35">
        <v>2</v>
      </c>
      <c r="F2656" s="35">
        <v>3.9</v>
      </c>
      <c r="G2656" s="35">
        <v>4.5</v>
      </c>
      <c r="H2656" s="35">
        <v>4.5</v>
      </c>
      <c r="I2656" s="35" t="s">
        <v>488</v>
      </c>
    </row>
    <row r="2657" spans="1:15" ht="15" hidden="1" customHeight="1">
      <c r="A2657" s="34" t="s">
        <v>52</v>
      </c>
      <c r="B2657" s="34" t="s">
        <v>6888</v>
      </c>
      <c r="C2657" s="34" t="s">
        <v>667</v>
      </c>
      <c r="D2657" s="35" t="s">
        <v>107</v>
      </c>
      <c r="E2657" s="35">
        <v>1.3</v>
      </c>
      <c r="F2657" s="35">
        <v>1.8</v>
      </c>
      <c r="G2657" s="35" t="s">
        <v>2997</v>
      </c>
      <c r="H2657" s="35" t="s">
        <v>2997</v>
      </c>
      <c r="J2657" s="35" t="s">
        <v>4908</v>
      </c>
      <c r="L2657" s="34" t="s">
        <v>6203</v>
      </c>
    </row>
    <row r="2658" spans="1:15" ht="15" hidden="1" customHeight="1">
      <c r="A2658" s="34" t="s">
        <v>52</v>
      </c>
      <c r="B2658" s="34" t="s">
        <v>6889</v>
      </c>
      <c r="C2658" s="34" t="s">
        <v>389</v>
      </c>
      <c r="D2658" s="35" t="s">
        <v>107</v>
      </c>
      <c r="E2658" s="35">
        <v>1.3</v>
      </c>
      <c r="F2658" s="35">
        <v>3.4</v>
      </c>
      <c r="G2658" s="35">
        <v>3.4</v>
      </c>
      <c r="H2658" s="35">
        <v>3.4</v>
      </c>
      <c r="I2658" s="35" t="s">
        <v>6890</v>
      </c>
    </row>
    <row r="2659" spans="1:15" ht="15" hidden="1" customHeight="1">
      <c r="A2659" s="34" t="s">
        <v>52</v>
      </c>
      <c r="B2659" s="34" t="s">
        <v>6891</v>
      </c>
      <c r="C2659" s="34" t="s">
        <v>389</v>
      </c>
      <c r="D2659" s="35" t="s">
        <v>107</v>
      </c>
      <c r="E2659" s="35">
        <v>3.2</v>
      </c>
      <c r="F2659" s="35">
        <v>5.4</v>
      </c>
      <c r="G2659" s="35">
        <v>5.5</v>
      </c>
      <c r="H2659" s="35">
        <v>5.4</v>
      </c>
      <c r="K2659" s="36" t="s">
        <v>465</v>
      </c>
    </row>
    <row r="2660" spans="1:15" ht="15" hidden="1" customHeight="1">
      <c r="A2660" s="34" t="s">
        <v>52</v>
      </c>
      <c r="B2660" s="34" t="s">
        <v>6892</v>
      </c>
      <c r="C2660" s="34" t="s">
        <v>450</v>
      </c>
      <c r="D2660" s="35" t="s">
        <v>107</v>
      </c>
      <c r="E2660" s="35">
        <v>2</v>
      </c>
      <c r="F2660" s="35">
        <v>2.5</v>
      </c>
      <c r="G2660" s="35">
        <v>2.5</v>
      </c>
      <c r="H2660" s="35">
        <v>2.8</v>
      </c>
      <c r="I2660" s="35" t="s">
        <v>465</v>
      </c>
      <c r="K2660" s="36" t="s">
        <v>465</v>
      </c>
      <c r="M2660" s="34" t="s">
        <v>6893</v>
      </c>
    </row>
    <row r="2661" spans="1:15" ht="15" hidden="1" customHeight="1">
      <c r="A2661" s="34" t="s">
        <v>52</v>
      </c>
      <c r="B2661" s="34" t="s">
        <v>6894</v>
      </c>
      <c r="C2661" s="34" t="s">
        <v>389</v>
      </c>
      <c r="D2661" s="35" t="s">
        <v>107</v>
      </c>
      <c r="E2661" s="35">
        <v>1.6</v>
      </c>
      <c r="F2661" s="35">
        <v>2.9</v>
      </c>
      <c r="G2661" s="35">
        <v>3.5</v>
      </c>
      <c r="H2661" s="35">
        <v>3.5</v>
      </c>
    </row>
    <row r="2662" spans="1:15" ht="15" hidden="1" customHeight="1">
      <c r="A2662" s="34" t="s">
        <v>52</v>
      </c>
      <c r="B2662" s="34" t="s">
        <v>6895</v>
      </c>
      <c r="C2662" s="34" t="s">
        <v>422</v>
      </c>
      <c r="D2662" s="35" t="s">
        <v>107</v>
      </c>
      <c r="E2662" s="35">
        <v>1.4</v>
      </c>
      <c r="F2662" s="35">
        <v>1.4</v>
      </c>
      <c r="G2662" s="35" t="s">
        <v>2997</v>
      </c>
      <c r="H2662" s="35" t="s">
        <v>2997</v>
      </c>
      <c r="L2662" s="34" t="s">
        <v>4913</v>
      </c>
    </row>
    <row r="2663" spans="1:15" ht="15" hidden="1" customHeight="1">
      <c r="A2663" s="34" t="s">
        <v>52</v>
      </c>
      <c r="B2663" s="34" t="s">
        <v>6896</v>
      </c>
      <c r="C2663" s="34" t="s">
        <v>422</v>
      </c>
      <c r="D2663" s="35" t="s">
        <v>107</v>
      </c>
      <c r="E2663" s="35">
        <v>1</v>
      </c>
      <c r="F2663" s="35">
        <v>2.2999999999999998</v>
      </c>
      <c r="G2663" s="35">
        <v>3.3</v>
      </c>
      <c r="H2663" s="35">
        <v>3.9</v>
      </c>
      <c r="K2663" s="36" t="s">
        <v>488</v>
      </c>
      <c r="M2663" s="34" t="s">
        <v>709</v>
      </c>
    </row>
    <row r="2664" spans="1:15" ht="15" hidden="1" customHeight="1">
      <c r="A2664" s="34" t="s">
        <v>52</v>
      </c>
      <c r="B2664" s="34" t="s">
        <v>6897</v>
      </c>
      <c r="C2664" s="34" t="s">
        <v>422</v>
      </c>
      <c r="D2664" s="35" t="s">
        <v>107</v>
      </c>
      <c r="E2664" s="35">
        <v>1</v>
      </c>
      <c r="F2664" s="35">
        <v>1.2</v>
      </c>
      <c r="G2664" s="35">
        <v>1.4</v>
      </c>
      <c r="H2664" s="35" t="s">
        <v>2989</v>
      </c>
    </row>
    <row r="2665" spans="1:15" ht="15" hidden="1" customHeight="1">
      <c r="A2665" s="34" t="s">
        <v>52</v>
      </c>
      <c r="B2665" s="34" t="s">
        <v>6898</v>
      </c>
      <c r="C2665" s="34" t="s">
        <v>450</v>
      </c>
      <c r="D2665" s="35" t="s">
        <v>107</v>
      </c>
      <c r="E2665" s="35">
        <v>1.8</v>
      </c>
      <c r="F2665" s="35">
        <v>2.7</v>
      </c>
      <c r="G2665" s="35">
        <v>3</v>
      </c>
      <c r="H2665" s="35">
        <v>3.9</v>
      </c>
      <c r="I2665" s="35" t="s">
        <v>3369</v>
      </c>
      <c r="N2665" s="34" t="s">
        <v>6899</v>
      </c>
      <c r="O2665" s="34" t="s">
        <v>3790</v>
      </c>
    </row>
    <row r="2666" spans="1:15" ht="15" hidden="1" customHeight="1">
      <c r="A2666" s="34" t="s">
        <v>52</v>
      </c>
      <c r="B2666" s="34" t="s">
        <v>6900</v>
      </c>
      <c r="C2666" s="34" t="s">
        <v>389</v>
      </c>
      <c r="D2666" s="35" t="s">
        <v>107</v>
      </c>
      <c r="E2666" s="35">
        <v>1.4</v>
      </c>
      <c r="F2666" s="35">
        <v>1.5</v>
      </c>
      <c r="G2666" s="35">
        <v>1.5</v>
      </c>
      <c r="H2666" s="35" t="s">
        <v>2997</v>
      </c>
      <c r="J2666" s="35" t="s">
        <v>4913</v>
      </c>
      <c r="N2666" s="34" t="s">
        <v>1833</v>
      </c>
    </row>
    <row r="2667" spans="1:15" ht="15" hidden="1" customHeight="1">
      <c r="A2667" s="34" t="s">
        <v>52</v>
      </c>
      <c r="B2667" s="34" t="s">
        <v>6901</v>
      </c>
      <c r="C2667" s="34" t="s">
        <v>439</v>
      </c>
      <c r="D2667" s="35" t="s">
        <v>107</v>
      </c>
      <c r="E2667" s="35">
        <v>1.9</v>
      </c>
      <c r="F2667" s="35">
        <v>2.9</v>
      </c>
      <c r="G2667" s="35">
        <v>3.5</v>
      </c>
      <c r="H2667" s="35">
        <v>4</v>
      </c>
      <c r="I2667" s="35" t="s">
        <v>6902</v>
      </c>
    </row>
    <row r="2668" spans="1:15" ht="15" hidden="1" customHeight="1">
      <c r="A2668" s="34" t="s">
        <v>52</v>
      </c>
      <c r="B2668" s="34" t="s">
        <v>6903</v>
      </c>
      <c r="C2668" s="34" t="s">
        <v>468</v>
      </c>
      <c r="D2668" s="35" t="s">
        <v>107</v>
      </c>
      <c r="E2668" s="35" t="s">
        <v>107</v>
      </c>
      <c r="F2668" s="35">
        <v>1.9</v>
      </c>
      <c r="G2668" s="35">
        <v>1.8</v>
      </c>
      <c r="H2668" s="35">
        <v>1.8</v>
      </c>
    </row>
    <row r="2669" spans="1:15" ht="15" hidden="1" customHeight="1">
      <c r="A2669" s="34" t="s">
        <v>52</v>
      </c>
      <c r="B2669" s="34" t="s">
        <v>6904</v>
      </c>
      <c r="C2669" s="34" t="s">
        <v>435</v>
      </c>
      <c r="D2669" s="35" t="s">
        <v>107</v>
      </c>
      <c r="E2669" s="35" t="s">
        <v>107</v>
      </c>
      <c r="F2669" s="35">
        <v>2.2000000000000002</v>
      </c>
      <c r="G2669" s="35">
        <v>2.5</v>
      </c>
      <c r="H2669" s="35">
        <v>2.9</v>
      </c>
      <c r="L2669" s="34" t="s">
        <v>6905</v>
      </c>
      <c r="O2669" s="34" t="s">
        <v>3790</v>
      </c>
    </row>
    <row r="2670" spans="1:15" ht="15" hidden="1" customHeight="1">
      <c r="A2670" s="34" t="s">
        <v>52</v>
      </c>
      <c r="B2670" s="34" t="s">
        <v>6906</v>
      </c>
      <c r="C2670" s="34" t="s">
        <v>742</v>
      </c>
      <c r="D2670" s="35" t="s">
        <v>107</v>
      </c>
      <c r="E2670" s="35" t="s">
        <v>107</v>
      </c>
      <c r="F2670" s="35">
        <v>2.2999999999999998</v>
      </c>
      <c r="G2670" s="35">
        <v>3</v>
      </c>
      <c r="H2670" s="35">
        <v>3.5</v>
      </c>
    </row>
    <row r="2671" spans="1:15" ht="15" hidden="1" customHeight="1">
      <c r="A2671" s="34" t="s">
        <v>52</v>
      </c>
      <c r="B2671" s="34" t="s">
        <v>6907</v>
      </c>
      <c r="C2671" s="34" t="s">
        <v>742</v>
      </c>
      <c r="D2671" s="35" t="s">
        <v>107</v>
      </c>
      <c r="E2671" s="35" t="s">
        <v>107</v>
      </c>
      <c r="F2671" s="35">
        <v>1.2</v>
      </c>
      <c r="G2671" s="35">
        <v>1.8</v>
      </c>
      <c r="H2671" s="35">
        <v>2.1</v>
      </c>
    </row>
    <row r="2672" spans="1:15" ht="15" hidden="1" customHeight="1">
      <c r="A2672" s="34" t="s">
        <v>52</v>
      </c>
      <c r="B2672" s="34" t="s">
        <v>6908</v>
      </c>
      <c r="C2672" s="34" t="s">
        <v>1270</v>
      </c>
      <c r="D2672" s="35" t="s">
        <v>107</v>
      </c>
      <c r="E2672" s="35" t="s">
        <v>107</v>
      </c>
      <c r="F2672" s="35">
        <v>1.7</v>
      </c>
      <c r="G2672" s="35">
        <v>2</v>
      </c>
      <c r="H2672" s="35">
        <v>2.2999999999999998</v>
      </c>
      <c r="I2672" s="35" t="s">
        <v>488</v>
      </c>
      <c r="L2672" s="34" t="s">
        <v>3081</v>
      </c>
      <c r="O2672" s="34" t="s">
        <v>3060</v>
      </c>
    </row>
    <row r="2673" spans="1:15" ht="15" hidden="1" customHeight="1">
      <c r="A2673" s="34" t="s">
        <v>52</v>
      </c>
      <c r="B2673" s="34" t="s">
        <v>6909</v>
      </c>
      <c r="C2673" s="34" t="s">
        <v>454</v>
      </c>
      <c r="D2673" s="35" t="s">
        <v>107</v>
      </c>
      <c r="E2673" s="35" t="s">
        <v>107</v>
      </c>
      <c r="F2673" s="35">
        <v>1.2</v>
      </c>
      <c r="G2673" s="35">
        <v>1.9</v>
      </c>
      <c r="H2673" s="35">
        <v>1.4</v>
      </c>
    </row>
    <row r="2674" spans="1:15" ht="15" hidden="1" customHeight="1">
      <c r="A2674" s="34" t="s">
        <v>52</v>
      </c>
      <c r="B2674" s="34" t="s">
        <v>6910</v>
      </c>
      <c r="C2674" s="34" t="s">
        <v>671</v>
      </c>
      <c r="D2674" s="35" t="s">
        <v>107</v>
      </c>
      <c r="E2674" s="35" t="s">
        <v>107</v>
      </c>
      <c r="F2674" s="35">
        <v>1.2</v>
      </c>
      <c r="G2674" s="35">
        <v>1.6</v>
      </c>
      <c r="H2674" s="35">
        <v>2.1</v>
      </c>
      <c r="I2674" s="35" t="s">
        <v>424</v>
      </c>
    </row>
    <row r="2675" spans="1:15" ht="15" hidden="1" customHeight="1">
      <c r="A2675" s="34" t="s">
        <v>52</v>
      </c>
      <c r="B2675" s="34" t="s">
        <v>6911</v>
      </c>
      <c r="C2675" s="34" t="s">
        <v>422</v>
      </c>
      <c r="D2675" s="35" t="s">
        <v>107</v>
      </c>
      <c r="E2675" s="35" t="s">
        <v>107</v>
      </c>
      <c r="F2675" s="35">
        <v>1.2</v>
      </c>
      <c r="G2675" s="35">
        <v>1.5</v>
      </c>
      <c r="H2675" s="35">
        <v>1.8</v>
      </c>
      <c r="I2675" s="35" t="s">
        <v>501</v>
      </c>
      <c r="K2675" s="34" t="s">
        <v>6731</v>
      </c>
    </row>
    <row r="2676" spans="1:15" ht="15" hidden="1" customHeight="1">
      <c r="A2676" s="34" t="s">
        <v>52</v>
      </c>
      <c r="B2676" s="34" t="s">
        <v>6912</v>
      </c>
      <c r="C2676" s="34" t="s">
        <v>450</v>
      </c>
      <c r="D2676" s="35" t="s">
        <v>107</v>
      </c>
      <c r="E2676" s="35" t="s">
        <v>107</v>
      </c>
      <c r="F2676" s="35">
        <v>1.1000000000000001</v>
      </c>
      <c r="G2676" s="35">
        <v>1.2</v>
      </c>
      <c r="H2676" s="35">
        <v>1.4</v>
      </c>
    </row>
    <row r="2677" spans="1:15" ht="15" hidden="1" customHeight="1">
      <c r="A2677" s="34" t="s">
        <v>52</v>
      </c>
      <c r="B2677" s="34" t="s">
        <v>6913</v>
      </c>
      <c r="C2677" s="34" t="s">
        <v>403</v>
      </c>
      <c r="D2677" s="35" t="s">
        <v>107</v>
      </c>
      <c r="E2677" s="35" t="s">
        <v>107</v>
      </c>
      <c r="F2677" s="35">
        <v>1</v>
      </c>
      <c r="G2677" s="35">
        <v>1.1000000000000001</v>
      </c>
      <c r="H2677" s="35">
        <v>1.2</v>
      </c>
    </row>
    <row r="2678" spans="1:15" ht="15" hidden="1" customHeight="1">
      <c r="A2678" s="34" t="s">
        <v>52</v>
      </c>
      <c r="B2678" s="34" t="s">
        <v>6914</v>
      </c>
      <c r="C2678" s="34" t="s">
        <v>555</v>
      </c>
      <c r="D2678" s="35" t="s">
        <v>107</v>
      </c>
      <c r="E2678" s="35" t="s">
        <v>107</v>
      </c>
      <c r="F2678" s="35">
        <v>1</v>
      </c>
      <c r="G2678" s="35">
        <v>1.2</v>
      </c>
      <c r="H2678" s="35">
        <v>1.2</v>
      </c>
    </row>
    <row r="2679" spans="1:15" ht="15" hidden="1" customHeight="1">
      <c r="A2679" s="34" t="s">
        <v>52</v>
      </c>
      <c r="B2679" s="34" t="s">
        <v>6915</v>
      </c>
      <c r="C2679" s="34" t="s">
        <v>421</v>
      </c>
      <c r="D2679" s="35" t="s">
        <v>107</v>
      </c>
      <c r="E2679" s="35" t="s">
        <v>107</v>
      </c>
      <c r="F2679" s="35">
        <v>1.1000000000000001</v>
      </c>
      <c r="G2679" s="35">
        <v>1.5</v>
      </c>
      <c r="H2679" s="35">
        <v>1.7</v>
      </c>
    </row>
    <row r="2680" spans="1:15" ht="15" hidden="1" customHeight="1">
      <c r="A2680" s="34" t="s">
        <v>52</v>
      </c>
      <c r="B2680" s="34" t="s">
        <v>6916</v>
      </c>
      <c r="C2680" s="34" t="s">
        <v>538</v>
      </c>
      <c r="D2680" s="35" t="s">
        <v>107</v>
      </c>
      <c r="E2680" s="35" t="s">
        <v>107</v>
      </c>
      <c r="F2680" s="35">
        <v>1.1000000000000001</v>
      </c>
      <c r="G2680" s="35">
        <v>1.5</v>
      </c>
      <c r="H2680" s="35">
        <v>1.5</v>
      </c>
    </row>
    <row r="2681" spans="1:15" ht="15" hidden="1" customHeight="1">
      <c r="A2681" s="34" t="s">
        <v>52</v>
      </c>
      <c r="B2681" s="34" t="s">
        <v>6917</v>
      </c>
      <c r="C2681" s="34" t="s">
        <v>389</v>
      </c>
      <c r="D2681" s="35" t="s">
        <v>107</v>
      </c>
      <c r="E2681" s="35" t="s">
        <v>107</v>
      </c>
      <c r="F2681" s="35">
        <v>2.8</v>
      </c>
      <c r="G2681" s="35">
        <v>3.5</v>
      </c>
      <c r="H2681" s="35">
        <v>3.5</v>
      </c>
    </row>
    <row r="2682" spans="1:15" ht="15" hidden="1" customHeight="1">
      <c r="A2682" s="34" t="s">
        <v>52</v>
      </c>
      <c r="B2682" s="34" t="s">
        <v>6918</v>
      </c>
      <c r="C2682" s="34" t="s">
        <v>475</v>
      </c>
      <c r="D2682" s="35" t="s">
        <v>107</v>
      </c>
      <c r="E2682" s="35" t="s">
        <v>107</v>
      </c>
      <c r="F2682" s="35">
        <v>1.3</v>
      </c>
      <c r="G2682" s="35">
        <v>1.5</v>
      </c>
      <c r="H2682" s="35">
        <v>1.8</v>
      </c>
      <c r="I2682" s="35" t="s">
        <v>465</v>
      </c>
      <c r="K2682" s="36" t="s">
        <v>465</v>
      </c>
    </row>
    <row r="2683" spans="1:15" ht="15" hidden="1" customHeight="1">
      <c r="A2683" s="34" t="s">
        <v>52</v>
      </c>
      <c r="B2683" s="34" t="s">
        <v>6919</v>
      </c>
      <c r="C2683" s="34" t="s">
        <v>538</v>
      </c>
      <c r="D2683" s="35" t="s">
        <v>107</v>
      </c>
      <c r="E2683" s="35" t="s">
        <v>107</v>
      </c>
      <c r="F2683" s="35">
        <v>1</v>
      </c>
      <c r="G2683" s="35">
        <v>1.3</v>
      </c>
      <c r="H2683" s="35">
        <v>1.4</v>
      </c>
    </row>
    <row r="2684" spans="1:15" ht="15" hidden="1" customHeight="1">
      <c r="A2684" s="34" t="s">
        <v>52</v>
      </c>
      <c r="B2684" s="34" t="s">
        <v>6920</v>
      </c>
      <c r="C2684" s="34" t="s">
        <v>450</v>
      </c>
      <c r="D2684" s="35" t="s">
        <v>107</v>
      </c>
      <c r="E2684" s="35" t="s">
        <v>107</v>
      </c>
      <c r="F2684" s="35">
        <v>3</v>
      </c>
      <c r="G2684" s="35">
        <v>3.2</v>
      </c>
      <c r="H2684" s="35">
        <v>3.2</v>
      </c>
      <c r="I2684" s="35" t="s">
        <v>488</v>
      </c>
      <c r="L2684" s="34" t="s">
        <v>3177</v>
      </c>
      <c r="O2684" s="34" t="s">
        <v>6921</v>
      </c>
    </row>
    <row r="2685" spans="1:15" ht="15" hidden="1" customHeight="1">
      <c r="A2685" s="34" t="s">
        <v>52</v>
      </c>
      <c r="B2685" s="34" t="s">
        <v>6922</v>
      </c>
      <c r="C2685" s="34" t="s">
        <v>450</v>
      </c>
      <c r="D2685" s="35" t="s">
        <v>107</v>
      </c>
      <c r="E2685" s="35" t="s">
        <v>107</v>
      </c>
      <c r="F2685" s="35" t="s">
        <v>107</v>
      </c>
      <c r="G2685" s="35">
        <v>2.5</v>
      </c>
      <c r="H2685" s="35">
        <v>3.2</v>
      </c>
    </row>
    <row r="2686" spans="1:15" ht="15" hidden="1" customHeight="1">
      <c r="A2686" s="34" t="s">
        <v>52</v>
      </c>
      <c r="B2686" s="34" t="s">
        <v>6923</v>
      </c>
      <c r="C2686" s="34" t="s">
        <v>450</v>
      </c>
      <c r="D2686" s="35" t="s">
        <v>107</v>
      </c>
      <c r="E2686" s="35" t="s">
        <v>107</v>
      </c>
      <c r="F2686" s="35">
        <v>1.3</v>
      </c>
      <c r="G2686" s="35">
        <v>1.3</v>
      </c>
      <c r="H2686" s="35">
        <v>1.4</v>
      </c>
      <c r="O2686" s="34" t="s">
        <v>6924</v>
      </c>
    </row>
    <row r="2687" spans="1:15" ht="15" hidden="1" customHeight="1">
      <c r="A2687" s="34" t="s">
        <v>52</v>
      </c>
      <c r="B2687" s="34" t="s">
        <v>6925</v>
      </c>
      <c r="C2687" s="34" t="s">
        <v>422</v>
      </c>
      <c r="D2687" s="35" t="s">
        <v>107</v>
      </c>
      <c r="E2687" s="35" t="s">
        <v>107</v>
      </c>
      <c r="F2687" s="35">
        <v>1.5</v>
      </c>
      <c r="G2687" s="35">
        <v>2</v>
      </c>
      <c r="H2687" s="35">
        <v>2.2000000000000002</v>
      </c>
    </row>
    <row r="2688" spans="1:15" ht="15" hidden="1" customHeight="1">
      <c r="A2688" s="34" t="s">
        <v>52</v>
      </c>
      <c r="B2688" s="34" t="s">
        <v>6926</v>
      </c>
      <c r="C2688" s="34" t="s">
        <v>403</v>
      </c>
      <c r="D2688" s="35" t="s">
        <v>107</v>
      </c>
      <c r="E2688" s="35" t="s">
        <v>107</v>
      </c>
      <c r="F2688" s="35">
        <v>1</v>
      </c>
      <c r="G2688" s="35">
        <v>1.1000000000000001</v>
      </c>
      <c r="H2688" s="35">
        <v>1.1000000000000001</v>
      </c>
    </row>
    <row r="2689" spans="1:15" ht="15" hidden="1" customHeight="1">
      <c r="A2689" s="34" t="s">
        <v>52</v>
      </c>
      <c r="B2689" s="34" t="s">
        <v>6927</v>
      </c>
      <c r="C2689" s="34" t="s">
        <v>671</v>
      </c>
      <c r="D2689" s="35" t="s">
        <v>107</v>
      </c>
      <c r="E2689" s="35" t="s">
        <v>107</v>
      </c>
      <c r="F2689" s="35">
        <v>1</v>
      </c>
      <c r="G2689" s="35" t="s">
        <v>2997</v>
      </c>
      <c r="H2689" s="35" t="s">
        <v>2997</v>
      </c>
      <c r="L2689" s="36" t="s">
        <v>3559</v>
      </c>
    </row>
    <row r="2690" spans="1:15" ht="15" hidden="1" customHeight="1">
      <c r="A2690" s="34" t="s">
        <v>52</v>
      </c>
      <c r="B2690" s="34" t="s">
        <v>6928</v>
      </c>
      <c r="C2690" s="34" t="s">
        <v>468</v>
      </c>
      <c r="D2690" s="35" t="s">
        <v>107</v>
      </c>
      <c r="E2690" s="35" t="s">
        <v>107</v>
      </c>
      <c r="F2690" s="35">
        <v>1.3</v>
      </c>
      <c r="G2690" s="35">
        <v>1.4</v>
      </c>
      <c r="H2690" s="35">
        <v>1.8</v>
      </c>
    </row>
    <row r="2691" spans="1:15" ht="15" hidden="1" customHeight="1">
      <c r="A2691" s="34" t="s">
        <v>52</v>
      </c>
      <c r="B2691" s="34" t="s">
        <v>6929</v>
      </c>
      <c r="C2691" s="34" t="s">
        <v>468</v>
      </c>
      <c r="D2691" s="35" t="s">
        <v>107</v>
      </c>
      <c r="E2691" s="35" t="s">
        <v>107</v>
      </c>
      <c r="F2691" s="35">
        <v>1.1000000000000001</v>
      </c>
      <c r="G2691" s="35">
        <v>1.4</v>
      </c>
      <c r="H2691" s="35">
        <v>1.6</v>
      </c>
    </row>
    <row r="2692" spans="1:15" ht="15" hidden="1" customHeight="1">
      <c r="A2692" s="34" t="s">
        <v>52</v>
      </c>
      <c r="B2692" s="34" t="s">
        <v>6930</v>
      </c>
      <c r="C2692" s="34" t="s">
        <v>538</v>
      </c>
      <c r="D2692" s="35" t="s">
        <v>107</v>
      </c>
      <c r="E2692" s="35" t="s">
        <v>107</v>
      </c>
      <c r="F2692" s="35">
        <v>1.5</v>
      </c>
      <c r="G2692" s="35">
        <v>1.6</v>
      </c>
      <c r="H2692" s="35">
        <v>1.8</v>
      </c>
    </row>
    <row r="2693" spans="1:15" ht="15" hidden="1" customHeight="1">
      <c r="A2693" s="34" t="s">
        <v>52</v>
      </c>
      <c r="B2693" s="34" t="s">
        <v>6931</v>
      </c>
      <c r="C2693" s="34" t="s">
        <v>389</v>
      </c>
      <c r="D2693" s="35" t="s">
        <v>107</v>
      </c>
      <c r="E2693" s="35" t="s">
        <v>107</v>
      </c>
      <c r="F2693" s="35">
        <v>2.8</v>
      </c>
      <c r="G2693" s="35">
        <v>2.8</v>
      </c>
      <c r="H2693" s="35">
        <v>2.9</v>
      </c>
      <c r="I2693" s="35" t="s">
        <v>670</v>
      </c>
    </row>
    <row r="2694" spans="1:15" ht="15" hidden="1" customHeight="1">
      <c r="A2694" s="34" t="s">
        <v>52</v>
      </c>
      <c r="B2694" s="34" t="s">
        <v>6932</v>
      </c>
      <c r="C2694" t="s">
        <v>569</v>
      </c>
      <c r="D2694" s="35" t="s">
        <v>107</v>
      </c>
      <c r="E2694" s="35" t="s">
        <v>107</v>
      </c>
      <c r="F2694" s="35">
        <v>1.2</v>
      </c>
      <c r="G2694" s="35">
        <v>1.5</v>
      </c>
      <c r="H2694" s="35">
        <v>1.8</v>
      </c>
      <c r="K2694" s="36" t="s">
        <v>558</v>
      </c>
      <c r="L2694" s="36" t="s">
        <v>6933</v>
      </c>
      <c r="M2694" s="36" t="s">
        <v>1833</v>
      </c>
      <c r="O2694" s="36" t="s">
        <v>6934</v>
      </c>
    </row>
    <row r="2695" spans="1:15" ht="15" hidden="1" customHeight="1">
      <c r="A2695" s="34" t="s">
        <v>52</v>
      </c>
      <c r="B2695" s="34" t="s">
        <v>6935</v>
      </c>
      <c r="C2695" s="34" t="s">
        <v>389</v>
      </c>
      <c r="D2695" s="35" t="s">
        <v>107</v>
      </c>
      <c r="E2695" s="35" t="s">
        <v>107</v>
      </c>
      <c r="F2695" s="35">
        <v>1.2</v>
      </c>
      <c r="G2695" s="35">
        <v>1.3</v>
      </c>
      <c r="H2695" s="35">
        <v>1.4</v>
      </c>
      <c r="L2695" s="34" t="s">
        <v>3081</v>
      </c>
    </row>
    <row r="2696" spans="1:15" ht="15" hidden="1" customHeight="1">
      <c r="A2696" s="34" t="s">
        <v>52</v>
      </c>
      <c r="B2696" s="34" t="s">
        <v>6936</v>
      </c>
      <c r="C2696" s="34" t="s">
        <v>389</v>
      </c>
      <c r="D2696" s="35" t="s">
        <v>107</v>
      </c>
      <c r="E2696" s="35" t="s">
        <v>107</v>
      </c>
      <c r="F2696" s="35">
        <v>1.8</v>
      </c>
      <c r="G2696" s="35" t="s">
        <v>2997</v>
      </c>
      <c r="H2696" s="35" t="s">
        <v>2997</v>
      </c>
      <c r="I2696" s="35" t="s">
        <v>488</v>
      </c>
      <c r="J2696" s="35" t="s">
        <v>4908</v>
      </c>
      <c r="K2696" s="36" t="s">
        <v>488</v>
      </c>
      <c r="L2696" s="36" t="s">
        <v>5489</v>
      </c>
    </row>
    <row r="2697" spans="1:15" ht="15" hidden="1" customHeight="1">
      <c r="A2697" s="34" t="s">
        <v>52</v>
      </c>
      <c r="B2697" s="34" t="s">
        <v>6937</v>
      </c>
      <c r="C2697" s="34" t="s">
        <v>389</v>
      </c>
      <c r="D2697" s="35" t="s">
        <v>107</v>
      </c>
      <c r="E2697" s="35" t="s">
        <v>107</v>
      </c>
      <c r="F2697" s="35">
        <v>1.8</v>
      </c>
      <c r="G2697" s="35" t="s">
        <v>2997</v>
      </c>
      <c r="H2697" s="35" t="s">
        <v>2997</v>
      </c>
      <c r="J2697" s="35" t="s">
        <v>6938</v>
      </c>
      <c r="L2697" s="36" t="s">
        <v>4908</v>
      </c>
    </row>
    <row r="2698" spans="1:15" ht="15" hidden="1" customHeight="1">
      <c r="A2698" s="34" t="s">
        <v>52</v>
      </c>
      <c r="B2698" s="34" t="s">
        <v>6939</v>
      </c>
      <c r="C2698" s="34" t="s">
        <v>421</v>
      </c>
      <c r="D2698" s="35" t="s">
        <v>107</v>
      </c>
      <c r="E2698" s="35" t="s">
        <v>107</v>
      </c>
      <c r="F2698" s="35">
        <v>1.1000000000000001</v>
      </c>
      <c r="G2698" s="35" t="s">
        <v>2988</v>
      </c>
      <c r="H2698" s="35" t="s">
        <v>2989</v>
      </c>
    </row>
    <row r="2699" spans="1:15" ht="15" hidden="1" customHeight="1">
      <c r="A2699" s="34" t="s">
        <v>52</v>
      </c>
      <c r="B2699" s="34" t="s">
        <v>6940</v>
      </c>
      <c r="C2699" s="34" t="s">
        <v>468</v>
      </c>
      <c r="D2699" s="35" t="s">
        <v>107</v>
      </c>
      <c r="E2699" s="35" t="s">
        <v>107</v>
      </c>
      <c r="F2699" s="35">
        <v>1.1000000000000001</v>
      </c>
      <c r="G2699" s="35">
        <v>1.5</v>
      </c>
      <c r="H2699" s="35">
        <v>2</v>
      </c>
    </row>
    <row r="2700" spans="1:15" ht="15" hidden="1" customHeight="1">
      <c r="A2700" s="34" t="s">
        <v>52</v>
      </c>
      <c r="B2700" s="34" t="s">
        <v>6941</v>
      </c>
      <c r="C2700" s="34" t="s">
        <v>536</v>
      </c>
      <c r="D2700" s="35" t="s">
        <v>107</v>
      </c>
      <c r="E2700" s="35" t="s">
        <v>107</v>
      </c>
      <c r="F2700" s="35">
        <v>1.4</v>
      </c>
      <c r="G2700" s="35" t="s">
        <v>2997</v>
      </c>
      <c r="H2700" s="35" t="s">
        <v>2997</v>
      </c>
      <c r="K2700" s="36" t="s">
        <v>709</v>
      </c>
      <c r="L2700" s="36" t="s">
        <v>3886</v>
      </c>
      <c r="M2700" s="34" t="s">
        <v>709</v>
      </c>
    </row>
    <row r="2701" spans="1:15" ht="15" hidden="1" customHeight="1">
      <c r="A2701" s="34" t="s">
        <v>52</v>
      </c>
      <c r="B2701" s="34" t="s">
        <v>6942</v>
      </c>
      <c r="C2701" s="34" t="s">
        <v>536</v>
      </c>
      <c r="D2701" s="35" t="s">
        <v>107</v>
      </c>
      <c r="E2701" s="35" t="s">
        <v>107</v>
      </c>
      <c r="F2701" s="35">
        <v>1.3</v>
      </c>
      <c r="G2701" s="35">
        <v>1.9</v>
      </c>
      <c r="H2701" s="35">
        <v>2.2000000000000002</v>
      </c>
    </row>
    <row r="2702" spans="1:15" ht="15" hidden="1" customHeight="1">
      <c r="A2702" s="34" t="s">
        <v>52</v>
      </c>
      <c r="B2702" s="34" t="s">
        <v>6943</v>
      </c>
      <c r="C2702" s="34" t="s">
        <v>536</v>
      </c>
      <c r="D2702" s="35" t="s">
        <v>107</v>
      </c>
      <c r="E2702" s="35" t="s">
        <v>107</v>
      </c>
      <c r="F2702" s="35" t="s">
        <v>107</v>
      </c>
      <c r="G2702" s="35" t="s">
        <v>107</v>
      </c>
      <c r="H2702" s="35">
        <v>1</v>
      </c>
    </row>
    <row r="2703" spans="1:15" ht="15" hidden="1" customHeight="1">
      <c r="A2703" s="34" t="s">
        <v>52</v>
      </c>
      <c r="B2703" s="34" t="s">
        <v>6944</v>
      </c>
      <c r="C2703" s="34" t="s">
        <v>468</v>
      </c>
      <c r="D2703" s="35" t="s">
        <v>107</v>
      </c>
      <c r="E2703" s="35" t="s">
        <v>107</v>
      </c>
      <c r="F2703" s="35">
        <v>1.3</v>
      </c>
      <c r="G2703" s="35">
        <v>1.4</v>
      </c>
      <c r="H2703" s="35" t="s">
        <v>2989</v>
      </c>
    </row>
    <row r="2704" spans="1:15" ht="15" hidden="1" customHeight="1">
      <c r="A2704" s="34" t="s">
        <v>52</v>
      </c>
      <c r="B2704" s="34" t="s">
        <v>6945</v>
      </c>
      <c r="C2704" s="34" t="s">
        <v>667</v>
      </c>
      <c r="D2704" s="35" t="s">
        <v>107</v>
      </c>
      <c r="E2704" s="35" t="s">
        <v>107</v>
      </c>
      <c r="F2704" s="35">
        <v>1</v>
      </c>
      <c r="G2704" s="35">
        <v>1.3</v>
      </c>
      <c r="H2704" s="35">
        <v>1.5</v>
      </c>
    </row>
    <row r="2705" spans="1:15" ht="15" hidden="1" customHeight="1">
      <c r="A2705" s="34" t="s">
        <v>52</v>
      </c>
      <c r="B2705" s="34" t="s">
        <v>6946</v>
      </c>
      <c r="C2705" s="34" t="s">
        <v>538</v>
      </c>
      <c r="D2705" s="35" t="s">
        <v>107</v>
      </c>
      <c r="E2705" s="35" t="s">
        <v>107</v>
      </c>
      <c r="F2705" s="35">
        <v>1.8</v>
      </c>
      <c r="G2705" s="35">
        <v>2</v>
      </c>
      <c r="H2705" s="35">
        <v>1.9</v>
      </c>
      <c r="L2705" s="34" t="s">
        <v>3081</v>
      </c>
      <c r="O2705" s="34" t="s">
        <v>3790</v>
      </c>
    </row>
    <row r="2706" spans="1:15" ht="15" hidden="1" customHeight="1">
      <c r="A2706" s="34" t="s">
        <v>52</v>
      </c>
      <c r="B2706" s="34" t="s">
        <v>6947</v>
      </c>
      <c r="C2706" s="34" t="s">
        <v>468</v>
      </c>
      <c r="D2706" s="35" t="s">
        <v>107</v>
      </c>
      <c r="E2706" s="35" t="s">
        <v>107</v>
      </c>
      <c r="F2706" s="35">
        <v>1.8</v>
      </c>
      <c r="G2706" s="35">
        <v>2</v>
      </c>
      <c r="H2706" s="35">
        <v>2.5</v>
      </c>
      <c r="M2706" s="34" t="s">
        <v>947</v>
      </c>
    </row>
    <row r="2707" spans="1:15" ht="15" hidden="1" customHeight="1">
      <c r="A2707" s="34" t="s">
        <v>52</v>
      </c>
      <c r="B2707" s="34" t="s">
        <v>6948</v>
      </c>
      <c r="C2707" s="34" t="s">
        <v>435</v>
      </c>
      <c r="D2707" s="35" t="s">
        <v>107</v>
      </c>
      <c r="E2707" s="35" t="s">
        <v>107</v>
      </c>
      <c r="F2707" s="35">
        <v>1.5</v>
      </c>
      <c r="G2707" s="35">
        <v>2</v>
      </c>
      <c r="H2707" s="35">
        <v>2.2000000000000002</v>
      </c>
    </row>
    <row r="2708" spans="1:15" ht="15" hidden="1" customHeight="1">
      <c r="A2708" s="34" t="s">
        <v>52</v>
      </c>
      <c r="B2708" s="34" t="s">
        <v>6949</v>
      </c>
      <c r="C2708" s="34" t="s">
        <v>737</v>
      </c>
      <c r="D2708" s="35" t="s">
        <v>107</v>
      </c>
      <c r="E2708" s="35" t="s">
        <v>107</v>
      </c>
      <c r="F2708" s="35">
        <v>1</v>
      </c>
      <c r="G2708" s="35">
        <v>1.1000000000000001</v>
      </c>
      <c r="H2708" s="35">
        <v>1.1000000000000001</v>
      </c>
      <c r="L2708" s="34" t="s">
        <v>6950</v>
      </c>
      <c r="M2708" s="34" t="s">
        <v>709</v>
      </c>
      <c r="O2708" s="36"/>
    </row>
    <row r="2709" spans="1:15" ht="15" hidden="1" customHeight="1">
      <c r="A2709" s="34" t="s">
        <v>52</v>
      </c>
      <c r="B2709" s="34" t="s">
        <v>6951</v>
      </c>
      <c r="C2709" s="34" t="s">
        <v>1594</v>
      </c>
      <c r="D2709" s="35" t="s">
        <v>107</v>
      </c>
      <c r="E2709" s="35" t="s">
        <v>107</v>
      </c>
      <c r="F2709" s="35" t="s">
        <v>107</v>
      </c>
      <c r="G2709" s="35">
        <v>1.6</v>
      </c>
      <c r="H2709" s="35">
        <v>1.8</v>
      </c>
      <c r="L2709" s="36" t="s">
        <v>6952</v>
      </c>
    </row>
    <row r="2710" spans="1:15" ht="15" hidden="1" customHeight="1">
      <c r="A2710" s="34" t="s">
        <v>52</v>
      </c>
      <c r="B2710" s="34" t="s">
        <v>6953</v>
      </c>
      <c r="C2710" s="34" t="s">
        <v>468</v>
      </c>
      <c r="D2710" s="35" t="s">
        <v>107</v>
      </c>
      <c r="E2710" s="35" t="s">
        <v>107</v>
      </c>
      <c r="F2710" s="35" t="s">
        <v>107</v>
      </c>
      <c r="G2710" s="35">
        <v>2.2000000000000002</v>
      </c>
      <c r="H2710" s="35">
        <v>2.7</v>
      </c>
    </row>
    <row r="2711" spans="1:15" ht="15" hidden="1" customHeight="1">
      <c r="A2711" s="34" t="s">
        <v>52</v>
      </c>
      <c r="B2711" s="34" t="s">
        <v>6954</v>
      </c>
      <c r="C2711" s="11" t="s">
        <v>470</v>
      </c>
      <c r="D2711" s="35" t="s">
        <v>107</v>
      </c>
      <c r="E2711" s="35" t="s">
        <v>107</v>
      </c>
      <c r="F2711" s="35" t="s">
        <v>107</v>
      </c>
      <c r="G2711" s="35">
        <v>1.2</v>
      </c>
      <c r="H2711" s="35">
        <v>1.3</v>
      </c>
      <c r="I2711" s="35" t="s">
        <v>1833</v>
      </c>
      <c r="L2711" s="36" t="s">
        <v>583</v>
      </c>
    </row>
    <row r="2712" spans="1:15" ht="15" hidden="1" customHeight="1">
      <c r="A2712" s="34" t="s">
        <v>52</v>
      </c>
      <c r="B2712" s="34" t="s">
        <v>6955</v>
      </c>
      <c r="C2712" s="34" t="s">
        <v>538</v>
      </c>
      <c r="D2712" s="35" t="s">
        <v>107</v>
      </c>
      <c r="E2712" s="35" t="s">
        <v>107</v>
      </c>
      <c r="F2712" s="35" t="s">
        <v>107</v>
      </c>
      <c r="G2712" s="35">
        <v>1</v>
      </c>
      <c r="H2712" s="35">
        <v>1.2</v>
      </c>
    </row>
    <row r="2713" spans="1:15" ht="15" hidden="1" customHeight="1">
      <c r="A2713" s="34" t="s">
        <v>52</v>
      </c>
      <c r="B2713" s="34" t="s">
        <v>6956</v>
      </c>
      <c r="C2713" s="34" t="s">
        <v>538</v>
      </c>
      <c r="D2713" s="35" t="s">
        <v>107</v>
      </c>
      <c r="E2713" s="35" t="s">
        <v>107</v>
      </c>
      <c r="F2713" s="35" t="s">
        <v>107</v>
      </c>
      <c r="G2713" s="35">
        <v>1.3</v>
      </c>
      <c r="H2713" s="35">
        <v>1.4</v>
      </c>
    </row>
    <row r="2714" spans="1:15" ht="15" hidden="1" customHeight="1">
      <c r="A2714" s="34" t="s">
        <v>52</v>
      </c>
      <c r="B2714" s="34" t="s">
        <v>6957</v>
      </c>
      <c r="C2714" s="34" t="s">
        <v>3158</v>
      </c>
      <c r="D2714" s="35" t="s">
        <v>107</v>
      </c>
      <c r="E2714" s="35" t="s">
        <v>107</v>
      </c>
      <c r="F2714" s="35" t="s">
        <v>107</v>
      </c>
      <c r="G2714" s="35">
        <v>1.3</v>
      </c>
      <c r="H2714" s="35">
        <v>1.2</v>
      </c>
      <c r="J2714" s="35" t="s">
        <v>6958</v>
      </c>
      <c r="L2714" s="36" t="s">
        <v>583</v>
      </c>
    </row>
    <row r="2715" spans="1:15" ht="15" hidden="1" customHeight="1">
      <c r="A2715" s="34" t="s">
        <v>52</v>
      </c>
      <c r="B2715" s="34" t="s">
        <v>6959</v>
      </c>
      <c r="C2715" s="34" t="s">
        <v>3158</v>
      </c>
      <c r="D2715" s="35" t="s">
        <v>107</v>
      </c>
      <c r="E2715" s="35" t="s">
        <v>107</v>
      </c>
      <c r="F2715" s="35" t="s">
        <v>107</v>
      </c>
      <c r="G2715" s="35" t="s">
        <v>107</v>
      </c>
      <c r="H2715" s="35">
        <v>1.1000000000000001</v>
      </c>
    </row>
    <row r="2716" spans="1:15" ht="15" hidden="1" customHeight="1">
      <c r="A2716" s="34" t="s">
        <v>42</v>
      </c>
      <c r="B2716" s="34" t="s">
        <v>6960</v>
      </c>
      <c r="C2716" s="34" t="s">
        <v>484</v>
      </c>
      <c r="D2716" s="35">
        <v>1.7</v>
      </c>
      <c r="E2716" s="35">
        <v>3.2</v>
      </c>
      <c r="F2716" s="35">
        <v>4.2</v>
      </c>
      <c r="G2716" s="35">
        <v>4.8</v>
      </c>
      <c r="H2716" s="35">
        <v>5.0999999999999996</v>
      </c>
      <c r="K2716" s="36" t="s">
        <v>6284</v>
      </c>
      <c r="M2716" s="34" t="s">
        <v>6961</v>
      </c>
    </row>
    <row r="2717" spans="1:15" ht="15" hidden="1" customHeight="1">
      <c r="A2717" s="34" t="s">
        <v>42</v>
      </c>
      <c r="B2717" s="34" t="s">
        <v>6962</v>
      </c>
      <c r="C2717" s="34" t="s">
        <v>393</v>
      </c>
      <c r="D2717" s="35">
        <v>2.2000000000000002</v>
      </c>
      <c r="E2717" s="35">
        <v>3.4</v>
      </c>
      <c r="F2717" s="35">
        <v>4.3</v>
      </c>
      <c r="G2717" s="35">
        <v>4.5999999999999996</v>
      </c>
      <c r="H2717" s="35">
        <v>4.8</v>
      </c>
      <c r="I2717" s="35" t="s">
        <v>6963</v>
      </c>
      <c r="K2717" s="36" t="s">
        <v>6964</v>
      </c>
      <c r="L2717" s="34" t="s">
        <v>5525</v>
      </c>
      <c r="M2717" s="34" t="s">
        <v>6964</v>
      </c>
      <c r="N2717" s="34" t="s">
        <v>423</v>
      </c>
    </row>
    <row r="2718" spans="1:15" ht="15" hidden="1" customHeight="1">
      <c r="A2718" s="34" t="s">
        <v>42</v>
      </c>
      <c r="B2718" s="34" t="s">
        <v>6965</v>
      </c>
      <c r="C2718" s="34" t="s">
        <v>2139</v>
      </c>
      <c r="D2718" s="35">
        <v>2.4</v>
      </c>
      <c r="E2718" s="35">
        <v>1.9</v>
      </c>
      <c r="F2718" s="35">
        <v>2.2000000000000002</v>
      </c>
      <c r="G2718" s="35">
        <v>2.2999999999999998</v>
      </c>
      <c r="H2718" s="35">
        <v>2.1</v>
      </c>
      <c r="I2718" s="35" t="s">
        <v>424</v>
      </c>
      <c r="K2718" s="36" t="s">
        <v>6966</v>
      </c>
      <c r="M2718" s="34" t="s">
        <v>6967</v>
      </c>
      <c r="N2718" s="34" t="s">
        <v>666</v>
      </c>
    </row>
    <row r="2719" spans="1:15" ht="15" hidden="1" customHeight="1">
      <c r="A2719" s="34" t="s">
        <v>42</v>
      </c>
      <c r="B2719" s="34" t="s">
        <v>6968</v>
      </c>
      <c r="C2719" s="34" t="s">
        <v>2139</v>
      </c>
      <c r="D2719" s="35">
        <v>1.3</v>
      </c>
      <c r="E2719" s="35">
        <v>1.4</v>
      </c>
      <c r="F2719" s="35">
        <v>1.4</v>
      </c>
      <c r="G2719" s="35">
        <v>1.4</v>
      </c>
      <c r="H2719" s="35">
        <v>1.4</v>
      </c>
      <c r="O2719" s="34" t="s">
        <v>2995</v>
      </c>
    </row>
    <row r="2720" spans="1:15" ht="15" hidden="1" customHeight="1">
      <c r="A2720" s="34" t="s">
        <v>42</v>
      </c>
      <c r="B2720" s="34" t="s">
        <v>6969</v>
      </c>
      <c r="C2720" s="34" t="s">
        <v>2139</v>
      </c>
      <c r="D2720" s="35" t="s">
        <v>107</v>
      </c>
      <c r="E2720" s="35">
        <v>1.5</v>
      </c>
      <c r="F2720" s="35">
        <v>1.7</v>
      </c>
      <c r="G2720" s="35">
        <v>1.6</v>
      </c>
      <c r="H2720" s="35">
        <v>1.7</v>
      </c>
      <c r="I2720" s="35" t="s">
        <v>666</v>
      </c>
      <c r="K2720" s="36" t="s">
        <v>666</v>
      </c>
      <c r="M2720" s="36" t="s">
        <v>666</v>
      </c>
    </row>
    <row r="2721" spans="1:15" ht="15" hidden="1" customHeight="1">
      <c r="A2721" s="34" t="s">
        <v>42</v>
      </c>
      <c r="B2721" s="34" t="s">
        <v>6970</v>
      </c>
      <c r="C2721" s="34" t="s">
        <v>540</v>
      </c>
      <c r="D2721" s="35">
        <v>2.1</v>
      </c>
      <c r="E2721" s="35" t="s">
        <v>2988</v>
      </c>
      <c r="F2721" s="35" t="s">
        <v>2988</v>
      </c>
      <c r="G2721" s="35" t="s">
        <v>2988</v>
      </c>
      <c r="H2721" s="35" t="s">
        <v>2989</v>
      </c>
      <c r="O2721" s="34" t="s">
        <v>2995</v>
      </c>
    </row>
    <row r="2722" spans="1:15" ht="15" hidden="1" customHeight="1">
      <c r="A2722" s="34" t="s">
        <v>42</v>
      </c>
      <c r="B2722" s="34" t="s">
        <v>6971</v>
      </c>
      <c r="C2722" s="34" t="s">
        <v>393</v>
      </c>
      <c r="D2722" s="35">
        <v>1</v>
      </c>
      <c r="E2722" s="35">
        <v>2.1</v>
      </c>
      <c r="F2722" s="35">
        <v>2.9</v>
      </c>
      <c r="G2722" s="35">
        <v>3.4</v>
      </c>
      <c r="H2722" s="35">
        <v>3.5</v>
      </c>
      <c r="I2722" s="35" t="s">
        <v>440</v>
      </c>
      <c r="K2722" t="s">
        <v>440</v>
      </c>
      <c r="L2722" s="34" t="s">
        <v>5525</v>
      </c>
      <c r="M2722" s="34" t="s">
        <v>423</v>
      </c>
    </row>
    <row r="2723" spans="1:15" ht="15" hidden="1" customHeight="1">
      <c r="A2723" s="34" t="s">
        <v>42</v>
      </c>
      <c r="B2723" s="34" t="s">
        <v>6972</v>
      </c>
      <c r="C2723" s="34" t="s">
        <v>393</v>
      </c>
      <c r="D2723" s="35">
        <v>1.3</v>
      </c>
      <c r="E2723" s="35" t="s">
        <v>2988</v>
      </c>
      <c r="F2723" s="35" t="s">
        <v>2988</v>
      </c>
      <c r="G2723" s="35" t="s">
        <v>2988</v>
      </c>
      <c r="H2723" s="35" t="s">
        <v>2989</v>
      </c>
      <c r="L2723" s="34" t="s">
        <v>3329</v>
      </c>
    </row>
    <row r="2724" spans="1:15" ht="15" hidden="1" customHeight="1">
      <c r="A2724" s="34" t="s">
        <v>42</v>
      </c>
      <c r="B2724" s="34" t="s">
        <v>6973</v>
      </c>
      <c r="C2724" s="34" t="s">
        <v>594</v>
      </c>
      <c r="D2724" s="35">
        <v>2.8</v>
      </c>
      <c r="E2724" s="35">
        <v>3.6</v>
      </c>
      <c r="F2724" s="35">
        <v>3.6</v>
      </c>
      <c r="G2724" s="35">
        <v>3.8</v>
      </c>
      <c r="H2724" s="35">
        <v>3.6</v>
      </c>
      <c r="I2724" s="35" t="s">
        <v>423</v>
      </c>
      <c r="K2724" s="36" t="s">
        <v>6974</v>
      </c>
      <c r="M2724" s="34" t="s">
        <v>6975</v>
      </c>
      <c r="N2724" s="34" t="s">
        <v>6976</v>
      </c>
    </row>
    <row r="2725" spans="1:15" ht="15" hidden="1" customHeight="1">
      <c r="A2725" s="34" t="s">
        <v>42</v>
      </c>
      <c r="B2725" s="34" t="s">
        <v>6977</v>
      </c>
      <c r="C2725" s="34" t="s">
        <v>435</v>
      </c>
      <c r="D2725" s="35">
        <v>1.1000000000000001</v>
      </c>
      <c r="E2725" s="35">
        <v>2</v>
      </c>
      <c r="F2725" s="35">
        <v>2.2000000000000002</v>
      </c>
      <c r="G2725" s="35" t="s">
        <v>2997</v>
      </c>
      <c r="H2725" s="35" t="s">
        <v>2997</v>
      </c>
      <c r="K2725" s="34" t="s">
        <v>1173</v>
      </c>
      <c r="L2725" s="34" t="s">
        <v>4707</v>
      </c>
      <c r="M2725" s="34" t="s">
        <v>1173</v>
      </c>
    </row>
    <row r="2726" spans="1:15" ht="15" hidden="1" customHeight="1">
      <c r="A2726" s="34" t="s">
        <v>42</v>
      </c>
      <c r="B2726" s="34" t="s">
        <v>6978</v>
      </c>
      <c r="C2726" s="34" t="s">
        <v>2734</v>
      </c>
      <c r="D2726" s="35" t="s">
        <v>107</v>
      </c>
      <c r="E2726" s="35">
        <v>1.3</v>
      </c>
      <c r="F2726" s="35">
        <v>1.7</v>
      </c>
      <c r="G2726" s="35">
        <v>1.9</v>
      </c>
      <c r="H2726" s="35">
        <v>1.8</v>
      </c>
      <c r="I2726" s="35" t="s">
        <v>423</v>
      </c>
      <c r="J2726" s="35" t="s">
        <v>6979</v>
      </c>
      <c r="L2726" s="34" t="s">
        <v>5525</v>
      </c>
    </row>
    <row r="2727" spans="1:15" ht="15" hidden="1" customHeight="1">
      <c r="A2727" s="34" t="s">
        <v>42</v>
      </c>
      <c r="B2727" s="34" t="s">
        <v>6980</v>
      </c>
      <c r="C2727" s="34" t="s">
        <v>393</v>
      </c>
      <c r="D2727" s="35" t="s">
        <v>107</v>
      </c>
      <c r="E2727" s="35" t="s">
        <v>107</v>
      </c>
      <c r="F2727" s="35" t="s">
        <v>107</v>
      </c>
      <c r="G2727" s="35">
        <v>4.9000000000000004</v>
      </c>
      <c r="H2727" s="35">
        <v>5.7</v>
      </c>
      <c r="L2727" s="34" t="s">
        <v>6981</v>
      </c>
    </row>
    <row r="2728" spans="1:15" ht="15" hidden="1" customHeight="1">
      <c r="A2728" s="34" t="s">
        <v>42</v>
      </c>
      <c r="B2728" s="34" t="s">
        <v>6982</v>
      </c>
      <c r="C2728" s="34" t="s">
        <v>393</v>
      </c>
      <c r="D2728" s="35" t="s">
        <v>107</v>
      </c>
      <c r="E2728" s="35">
        <v>1.3</v>
      </c>
      <c r="F2728" s="35">
        <v>1.7</v>
      </c>
      <c r="G2728" s="35">
        <v>1.8</v>
      </c>
      <c r="H2728" s="35">
        <v>1.8</v>
      </c>
      <c r="L2728" s="34" t="s">
        <v>5525</v>
      </c>
    </row>
    <row r="2729" spans="1:15" ht="15" hidden="1" customHeight="1">
      <c r="A2729" s="34" t="s">
        <v>42</v>
      </c>
      <c r="B2729" s="34" t="s">
        <v>6983</v>
      </c>
      <c r="C2729" s="34" t="s">
        <v>393</v>
      </c>
      <c r="D2729" s="35" t="s">
        <v>107</v>
      </c>
      <c r="E2729" s="35">
        <v>1.1000000000000001</v>
      </c>
      <c r="F2729" s="35">
        <v>1.6</v>
      </c>
      <c r="G2729" s="35">
        <v>1.7</v>
      </c>
      <c r="H2729" s="35">
        <v>1.7</v>
      </c>
      <c r="L2729" s="34" t="s">
        <v>6984</v>
      </c>
      <c r="O2729" s="34" t="s">
        <v>6985</v>
      </c>
    </row>
    <row r="2730" spans="1:15" ht="15" hidden="1" customHeight="1">
      <c r="A2730" s="34" t="s">
        <v>42</v>
      </c>
      <c r="B2730" s="34" t="s">
        <v>6986</v>
      </c>
      <c r="C2730" s="34" t="s">
        <v>422</v>
      </c>
      <c r="D2730" s="35" t="s">
        <v>107</v>
      </c>
      <c r="E2730" s="35" t="s">
        <v>107</v>
      </c>
      <c r="F2730" s="35">
        <v>1.2</v>
      </c>
      <c r="G2730" s="35">
        <v>1.3</v>
      </c>
      <c r="H2730" s="35" t="s">
        <v>2997</v>
      </c>
    </row>
    <row r="2731" spans="1:15" ht="15" hidden="1" customHeight="1">
      <c r="A2731" s="34" t="s">
        <v>42</v>
      </c>
      <c r="B2731" s="34" t="s">
        <v>6987</v>
      </c>
      <c r="C2731" s="34" t="s">
        <v>422</v>
      </c>
      <c r="D2731" s="35" t="s">
        <v>107</v>
      </c>
      <c r="E2731" s="35" t="s">
        <v>107</v>
      </c>
      <c r="F2731" s="35">
        <v>2.2999999999999998</v>
      </c>
      <c r="G2731" s="35">
        <v>3.7</v>
      </c>
      <c r="H2731" s="35">
        <v>5.8</v>
      </c>
    </row>
    <row r="2732" spans="1:15" ht="15" hidden="1" customHeight="1">
      <c r="A2732" s="34" t="s">
        <v>42</v>
      </c>
      <c r="B2732" s="34" t="s">
        <v>6988</v>
      </c>
      <c r="C2732" s="34" t="s">
        <v>393</v>
      </c>
      <c r="D2732" s="35" t="s">
        <v>107</v>
      </c>
      <c r="E2732" s="35" t="s">
        <v>107</v>
      </c>
      <c r="F2732" s="35">
        <v>1.4</v>
      </c>
      <c r="G2732" s="35">
        <v>1.6</v>
      </c>
      <c r="H2732" s="35">
        <v>1.4</v>
      </c>
      <c r="L2732" s="34" t="s">
        <v>5525</v>
      </c>
    </row>
    <row r="2733" spans="1:15" ht="15" hidden="1" customHeight="1">
      <c r="A2733" s="34" t="s">
        <v>42</v>
      </c>
      <c r="B2733" s="34" t="s">
        <v>6989</v>
      </c>
      <c r="C2733" s="34" t="s">
        <v>422</v>
      </c>
      <c r="D2733" s="35" t="s">
        <v>107</v>
      </c>
      <c r="E2733" s="35" t="s">
        <v>107</v>
      </c>
      <c r="F2733" s="35">
        <v>2.2000000000000002</v>
      </c>
      <c r="G2733" s="35">
        <v>3.2</v>
      </c>
      <c r="H2733" s="35">
        <v>4.4000000000000004</v>
      </c>
    </row>
    <row r="2734" spans="1:15" ht="15" hidden="1" customHeight="1">
      <c r="A2734" s="34" t="s">
        <v>42</v>
      </c>
      <c r="B2734" s="34" t="s">
        <v>6990</v>
      </c>
      <c r="C2734" s="34" t="s">
        <v>422</v>
      </c>
      <c r="D2734" s="35" t="s">
        <v>107</v>
      </c>
      <c r="E2734" s="35" t="s">
        <v>107</v>
      </c>
      <c r="F2734" s="35">
        <v>1</v>
      </c>
      <c r="G2734" s="35">
        <v>1.1000000000000001</v>
      </c>
      <c r="H2734" s="35" t="s">
        <v>2997</v>
      </c>
    </row>
    <row r="2735" spans="1:15" ht="15" hidden="1" customHeight="1">
      <c r="A2735" s="34" t="s">
        <v>42</v>
      </c>
      <c r="B2735" s="34" t="s">
        <v>6991</v>
      </c>
      <c r="C2735" s="34" t="s">
        <v>393</v>
      </c>
      <c r="D2735" s="35" t="s">
        <v>107</v>
      </c>
      <c r="E2735" s="35" t="s">
        <v>107</v>
      </c>
      <c r="F2735" s="35">
        <v>1.5</v>
      </c>
      <c r="G2735" s="35">
        <v>1.6</v>
      </c>
      <c r="H2735" s="35">
        <v>1.6</v>
      </c>
      <c r="L2735" s="34" t="s">
        <v>5525</v>
      </c>
      <c r="M2735" s="34" t="s">
        <v>4373</v>
      </c>
    </row>
    <row r="2736" spans="1:15" ht="15" hidden="1" customHeight="1">
      <c r="A2736" s="34" t="s">
        <v>42</v>
      </c>
      <c r="B2736" s="34" t="s">
        <v>6992</v>
      </c>
      <c r="C2736" s="34" t="s">
        <v>1318</v>
      </c>
      <c r="D2736" s="35" t="s">
        <v>107</v>
      </c>
      <c r="E2736" s="35" t="s">
        <v>107</v>
      </c>
      <c r="F2736" s="35">
        <v>1.3</v>
      </c>
      <c r="G2736" s="35">
        <v>1.5</v>
      </c>
      <c r="H2736" s="35">
        <v>1.8</v>
      </c>
      <c r="L2736" s="34" t="s">
        <v>6993</v>
      </c>
      <c r="O2736" s="34" t="s">
        <v>6994</v>
      </c>
    </row>
    <row r="2737" spans="1:15" ht="15" hidden="1" customHeight="1">
      <c r="A2737" s="34" t="s">
        <v>42</v>
      </c>
      <c r="B2737" s="34" t="s">
        <v>6995</v>
      </c>
      <c r="C2737" s="34" t="s">
        <v>667</v>
      </c>
      <c r="D2737" s="35" t="s">
        <v>107</v>
      </c>
      <c r="E2737" s="35" t="s">
        <v>107</v>
      </c>
      <c r="F2737" s="35">
        <v>1.5</v>
      </c>
      <c r="G2737" s="35">
        <v>1.5</v>
      </c>
      <c r="H2737" s="35">
        <v>1.5</v>
      </c>
      <c r="I2737" s="35" t="s">
        <v>424</v>
      </c>
      <c r="L2737" s="34" t="s">
        <v>6996</v>
      </c>
      <c r="O2737" s="34" t="s">
        <v>6997</v>
      </c>
    </row>
    <row r="2738" spans="1:15" ht="15" hidden="1" customHeight="1">
      <c r="A2738" s="34" t="s">
        <v>42</v>
      </c>
      <c r="B2738" s="34" t="s">
        <v>6998</v>
      </c>
      <c r="C2738" s="34" t="s">
        <v>419</v>
      </c>
      <c r="D2738" s="35">
        <v>3.7</v>
      </c>
      <c r="E2738" s="35">
        <v>3.8</v>
      </c>
      <c r="F2738" s="35">
        <v>4</v>
      </c>
      <c r="G2738" s="35">
        <v>4.5</v>
      </c>
      <c r="H2738" s="35">
        <v>5.2</v>
      </c>
      <c r="K2738" s="36" t="s">
        <v>1298</v>
      </c>
      <c r="M2738" s="34" t="s">
        <v>1298</v>
      </c>
      <c r="N2738" s="34" t="s">
        <v>1298</v>
      </c>
      <c r="O2738" s="34" t="s">
        <v>2995</v>
      </c>
    </row>
    <row r="2739" spans="1:15" ht="15" hidden="1" customHeight="1">
      <c r="A2739" s="34" t="s">
        <v>42</v>
      </c>
      <c r="B2739" s="34" t="s">
        <v>6999</v>
      </c>
      <c r="C2739" s="34" t="s">
        <v>419</v>
      </c>
      <c r="D2739" s="52">
        <v>2.2999999999999998</v>
      </c>
      <c r="E2739" s="52">
        <v>3.1</v>
      </c>
      <c r="F2739" s="52">
        <v>3.3</v>
      </c>
      <c r="G2739" s="52">
        <v>3.2</v>
      </c>
      <c r="H2739" s="35">
        <v>3</v>
      </c>
      <c r="I2739" s="52" t="s">
        <v>7000</v>
      </c>
      <c r="J2739" s="52"/>
      <c r="K2739" s="34" t="s">
        <v>5319</v>
      </c>
      <c r="L2739" s="34" t="s">
        <v>7001</v>
      </c>
      <c r="M2739" s="34" t="s">
        <v>1173</v>
      </c>
      <c r="O2739" s="34" t="s">
        <v>2995</v>
      </c>
    </row>
    <row r="2740" spans="1:15" ht="15" hidden="1" customHeight="1">
      <c r="A2740" s="34" t="s">
        <v>42</v>
      </c>
      <c r="B2740" s="34" t="s">
        <v>7002</v>
      </c>
      <c r="C2740" s="34" t="s">
        <v>419</v>
      </c>
      <c r="D2740" s="38">
        <v>1.5</v>
      </c>
      <c r="E2740" s="38">
        <v>2.4</v>
      </c>
      <c r="F2740" s="38">
        <v>2.9</v>
      </c>
      <c r="G2740" s="38">
        <v>3.4</v>
      </c>
      <c r="H2740" s="38">
        <v>3.4</v>
      </c>
      <c r="I2740" s="38"/>
      <c r="J2740" s="38"/>
      <c r="K2740" s="57"/>
      <c r="O2740" s="34" t="s">
        <v>2995</v>
      </c>
    </row>
    <row r="2741" spans="1:15" ht="15" hidden="1" customHeight="1">
      <c r="A2741" s="34" t="s">
        <v>42</v>
      </c>
      <c r="B2741" s="34" t="s">
        <v>7003</v>
      </c>
      <c r="C2741" s="34" t="s">
        <v>679</v>
      </c>
      <c r="D2741" s="35">
        <v>3.2</v>
      </c>
      <c r="E2741" s="35">
        <v>4</v>
      </c>
      <c r="F2741" s="35">
        <v>4.4000000000000004</v>
      </c>
      <c r="G2741" s="35">
        <v>4.5</v>
      </c>
      <c r="H2741" s="35">
        <v>4.5</v>
      </c>
      <c r="K2741" s="36" t="s">
        <v>1298</v>
      </c>
      <c r="M2741" s="34" t="s">
        <v>7004</v>
      </c>
      <c r="N2741" s="34" t="s">
        <v>7005</v>
      </c>
    </row>
    <row r="2742" spans="1:15" ht="15" hidden="1" customHeight="1">
      <c r="A2742" s="34" t="s">
        <v>42</v>
      </c>
      <c r="B2742" s="34" t="s">
        <v>7006</v>
      </c>
      <c r="C2742" s="34" t="s">
        <v>475</v>
      </c>
      <c r="D2742" s="35" t="s">
        <v>107</v>
      </c>
      <c r="E2742" s="35" t="s">
        <v>107</v>
      </c>
      <c r="F2742" s="35">
        <v>1.1000000000000001</v>
      </c>
      <c r="G2742" s="35">
        <v>1.4</v>
      </c>
      <c r="H2742" s="35">
        <v>1.2</v>
      </c>
    </row>
    <row r="2743" spans="1:15" ht="15" hidden="1" customHeight="1">
      <c r="A2743" s="34" t="s">
        <v>42</v>
      </c>
      <c r="B2743" s="34" t="s">
        <v>7007</v>
      </c>
      <c r="C2743" s="34" t="s">
        <v>475</v>
      </c>
      <c r="D2743" s="35" t="s">
        <v>107</v>
      </c>
      <c r="E2743" s="35" t="s">
        <v>107</v>
      </c>
      <c r="F2743" s="35">
        <v>1.2</v>
      </c>
      <c r="G2743" s="35">
        <v>1.4</v>
      </c>
      <c r="H2743" s="35">
        <v>1.3</v>
      </c>
    </row>
    <row r="2744" spans="1:15" ht="15" hidden="1" customHeight="1">
      <c r="A2744" s="34" t="s">
        <v>42</v>
      </c>
      <c r="B2744" s="34" t="s">
        <v>7008</v>
      </c>
      <c r="C2744" s="34" t="s">
        <v>393</v>
      </c>
      <c r="D2744" s="35" t="s">
        <v>107</v>
      </c>
      <c r="E2744" s="35" t="s">
        <v>107</v>
      </c>
      <c r="F2744" s="35">
        <v>1.7</v>
      </c>
      <c r="G2744" s="35">
        <v>1.8</v>
      </c>
      <c r="H2744" s="35">
        <v>1.8</v>
      </c>
      <c r="L2744" s="34" t="s">
        <v>5525</v>
      </c>
    </row>
    <row r="2745" spans="1:15" ht="15" hidden="1" customHeight="1">
      <c r="A2745" s="34" t="s">
        <v>42</v>
      </c>
      <c r="B2745" s="34" t="s">
        <v>7009</v>
      </c>
      <c r="C2745" s="34" t="s">
        <v>435</v>
      </c>
      <c r="D2745" s="35" t="s">
        <v>107</v>
      </c>
      <c r="E2745" s="35" t="s">
        <v>107</v>
      </c>
      <c r="F2745" s="35">
        <v>1</v>
      </c>
      <c r="G2745" s="35">
        <v>1.3</v>
      </c>
      <c r="H2745" s="35">
        <v>1.3</v>
      </c>
      <c r="I2745" s="35" t="s">
        <v>7010</v>
      </c>
      <c r="K2745" s="34" t="s">
        <v>561</v>
      </c>
      <c r="L2745" s="34" t="s">
        <v>3034</v>
      </c>
    </row>
    <row r="2746" spans="1:15" ht="15" hidden="1" customHeight="1">
      <c r="A2746" s="34" t="s">
        <v>42</v>
      </c>
      <c r="B2746" s="34" t="s">
        <v>7011</v>
      </c>
      <c r="C2746" s="34" t="s">
        <v>1594</v>
      </c>
      <c r="D2746" s="35" t="s">
        <v>107</v>
      </c>
      <c r="E2746" s="35" t="s">
        <v>107</v>
      </c>
      <c r="F2746" s="35">
        <v>1.1000000000000001</v>
      </c>
      <c r="G2746" s="35" t="s">
        <v>2997</v>
      </c>
      <c r="H2746" s="35" t="s">
        <v>2997</v>
      </c>
      <c r="K2746" s="36" t="s">
        <v>6284</v>
      </c>
      <c r="L2746" s="36" t="s">
        <v>3560</v>
      </c>
      <c r="M2746" s="34" t="s">
        <v>1298</v>
      </c>
    </row>
    <row r="2747" spans="1:15" ht="15" hidden="1" customHeight="1">
      <c r="A2747" s="34" t="s">
        <v>42</v>
      </c>
      <c r="B2747" s="34" t="s">
        <v>7012</v>
      </c>
      <c r="C2747" s="34" t="s">
        <v>742</v>
      </c>
      <c r="D2747" s="35" t="s">
        <v>107</v>
      </c>
      <c r="E2747" s="35" t="s">
        <v>107</v>
      </c>
      <c r="F2747" s="35">
        <v>1.8</v>
      </c>
      <c r="G2747" s="35">
        <v>2</v>
      </c>
      <c r="H2747" s="35">
        <v>2.2000000000000002</v>
      </c>
    </row>
    <row r="2748" spans="1:15" ht="15" hidden="1" customHeight="1">
      <c r="A2748" s="34" t="s">
        <v>42</v>
      </c>
      <c r="B2748" s="34" t="s">
        <v>7013</v>
      </c>
      <c r="C2748" s="34" t="s">
        <v>742</v>
      </c>
      <c r="D2748" s="35" t="s">
        <v>107</v>
      </c>
      <c r="E2748" s="35" t="s">
        <v>107</v>
      </c>
      <c r="F2748" s="35">
        <v>1.2</v>
      </c>
      <c r="G2748" s="35" t="s">
        <v>2997</v>
      </c>
      <c r="H2748" s="35" t="s">
        <v>2997</v>
      </c>
      <c r="L2748" s="34" t="s">
        <v>3886</v>
      </c>
    </row>
    <row r="2749" spans="1:15" ht="15" hidden="1" customHeight="1">
      <c r="A2749" s="34" t="s">
        <v>42</v>
      </c>
      <c r="B2749" s="34" t="s">
        <v>7014</v>
      </c>
      <c r="C2749" s="34" t="s">
        <v>742</v>
      </c>
      <c r="D2749" s="35" t="s">
        <v>107</v>
      </c>
      <c r="E2749" s="35" t="s">
        <v>107</v>
      </c>
      <c r="F2749" s="35">
        <v>1.2</v>
      </c>
      <c r="G2749" s="35">
        <v>1.5</v>
      </c>
      <c r="H2749" s="35">
        <v>1.5</v>
      </c>
    </row>
    <row r="2750" spans="1:15" ht="15" hidden="1" customHeight="1">
      <c r="A2750" s="34" t="s">
        <v>42</v>
      </c>
      <c r="B2750" s="34" t="s">
        <v>7015</v>
      </c>
      <c r="C2750" s="34" t="s">
        <v>536</v>
      </c>
      <c r="D2750" s="35" t="s">
        <v>107</v>
      </c>
      <c r="E2750" s="35" t="s">
        <v>107</v>
      </c>
      <c r="F2750" s="35">
        <v>8.5</v>
      </c>
      <c r="G2750" s="35">
        <v>8.9</v>
      </c>
      <c r="H2750" s="35">
        <v>8.6</v>
      </c>
      <c r="I2750" s="35" t="s">
        <v>465</v>
      </c>
      <c r="K2750" s="36" t="s">
        <v>465</v>
      </c>
      <c r="M2750" s="34" t="s">
        <v>2981</v>
      </c>
      <c r="O2750" s="34" t="s">
        <v>7016</v>
      </c>
    </row>
    <row r="2751" spans="1:15" ht="15" hidden="1" customHeight="1">
      <c r="A2751" s="34" t="s">
        <v>42</v>
      </c>
      <c r="B2751" s="34" t="s">
        <v>7017</v>
      </c>
      <c r="C2751" s="34" t="s">
        <v>655</v>
      </c>
      <c r="D2751" s="35" t="s">
        <v>107</v>
      </c>
      <c r="E2751" s="35" t="s">
        <v>107</v>
      </c>
      <c r="F2751" s="35">
        <v>1.3</v>
      </c>
      <c r="G2751" s="35">
        <v>1.5</v>
      </c>
      <c r="H2751" s="35">
        <v>1.5</v>
      </c>
      <c r="O2751" s="34" t="s">
        <v>3371</v>
      </c>
    </row>
    <row r="2752" spans="1:15" ht="15" hidden="1" customHeight="1">
      <c r="A2752" s="34" t="s">
        <v>42</v>
      </c>
      <c r="B2752" s="34" t="s">
        <v>7018</v>
      </c>
      <c r="C2752" s="34" t="s">
        <v>393</v>
      </c>
      <c r="D2752" s="35" t="s">
        <v>107</v>
      </c>
      <c r="E2752" s="35" t="s">
        <v>107</v>
      </c>
      <c r="F2752" s="35">
        <v>1.3</v>
      </c>
      <c r="G2752" s="35">
        <v>1.4</v>
      </c>
      <c r="H2752" s="35">
        <v>1.4</v>
      </c>
      <c r="L2752" s="34" t="s">
        <v>5525</v>
      </c>
    </row>
    <row r="2753" spans="1:15" ht="15" hidden="1" customHeight="1">
      <c r="A2753" s="34" t="s">
        <v>42</v>
      </c>
      <c r="B2753" s="34" t="s">
        <v>7019</v>
      </c>
      <c r="C2753" s="34" t="s">
        <v>7020</v>
      </c>
      <c r="D2753" s="35">
        <v>7.6</v>
      </c>
      <c r="E2753" s="35">
        <v>8.8000000000000007</v>
      </c>
      <c r="F2753" s="35">
        <v>9.5</v>
      </c>
      <c r="G2753" s="35">
        <v>9.8000000000000007</v>
      </c>
      <c r="H2753" s="35">
        <v>10.4</v>
      </c>
      <c r="I2753" s="35" t="s">
        <v>612</v>
      </c>
      <c r="K2753" s="36" t="s">
        <v>7021</v>
      </c>
      <c r="M2753" s="34" t="s">
        <v>465</v>
      </c>
      <c r="N2753" s="34" t="s">
        <v>7022</v>
      </c>
    </row>
    <row r="2754" spans="1:15" ht="15" hidden="1" customHeight="1">
      <c r="A2754" s="34" t="s">
        <v>42</v>
      </c>
      <c r="B2754" s="34" t="s">
        <v>7023</v>
      </c>
      <c r="C2754" s="34" t="s">
        <v>435</v>
      </c>
      <c r="D2754" s="35" t="s">
        <v>107</v>
      </c>
      <c r="E2754" s="35" t="s">
        <v>107</v>
      </c>
      <c r="F2754" s="35">
        <v>1.3</v>
      </c>
      <c r="G2754" s="35">
        <v>1.5</v>
      </c>
      <c r="H2754" s="35">
        <v>1.5</v>
      </c>
      <c r="I2754" s="35" t="s">
        <v>561</v>
      </c>
      <c r="K2754" s="36" t="s">
        <v>666</v>
      </c>
      <c r="M2754" s="34" t="s">
        <v>1131</v>
      </c>
    </row>
    <row r="2755" spans="1:15" ht="15" hidden="1" customHeight="1">
      <c r="A2755" s="34" t="s">
        <v>42</v>
      </c>
      <c r="B2755" s="34" t="s">
        <v>7024</v>
      </c>
      <c r="C2755" s="34" t="s">
        <v>435</v>
      </c>
      <c r="D2755" s="35" t="s">
        <v>107</v>
      </c>
      <c r="E2755" s="35" t="s">
        <v>107</v>
      </c>
      <c r="F2755" s="35">
        <v>1.3</v>
      </c>
      <c r="G2755" s="35">
        <v>1.4</v>
      </c>
      <c r="H2755" s="35">
        <v>1.4</v>
      </c>
      <c r="I2755" s="35" t="s">
        <v>1298</v>
      </c>
      <c r="K2755" s="36" t="s">
        <v>561</v>
      </c>
    </row>
    <row r="2756" spans="1:15" ht="15" hidden="1" customHeight="1">
      <c r="A2756" s="34" t="s">
        <v>42</v>
      </c>
      <c r="B2756" s="34" t="s">
        <v>7025</v>
      </c>
      <c r="C2756" s="34" t="s">
        <v>449</v>
      </c>
      <c r="D2756" s="35" t="s">
        <v>107</v>
      </c>
      <c r="E2756" s="35" t="s">
        <v>107</v>
      </c>
      <c r="F2756" s="35">
        <v>1.4</v>
      </c>
      <c r="G2756" s="35">
        <v>1.4</v>
      </c>
      <c r="H2756" s="35">
        <v>1.4</v>
      </c>
      <c r="O2756" s="34" t="s">
        <v>7026</v>
      </c>
    </row>
    <row r="2757" spans="1:15" ht="15" hidden="1" customHeight="1">
      <c r="A2757" s="34" t="s">
        <v>42</v>
      </c>
      <c r="B2757" s="34" t="s">
        <v>7027</v>
      </c>
      <c r="C2757" s="34" t="s">
        <v>393</v>
      </c>
      <c r="D2757" s="35" t="s">
        <v>107</v>
      </c>
      <c r="E2757" s="35" t="s">
        <v>107</v>
      </c>
      <c r="F2757" s="35">
        <v>1.2</v>
      </c>
      <c r="G2757" s="35">
        <v>1.8</v>
      </c>
      <c r="H2757" s="35">
        <v>1.7</v>
      </c>
      <c r="L2757" s="34" t="s">
        <v>7028</v>
      </c>
      <c r="O2757" s="34" t="s">
        <v>3371</v>
      </c>
    </row>
    <row r="2758" spans="1:15" ht="15" hidden="1" customHeight="1">
      <c r="A2758" s="34" t="s">
        <v>42</v>
      </c>
      <c r="B2758" s="34" t="s">
        <v>7029</v>
      </c>
      <c r="C2758" s="34" t="s">
        <v>393</v>
      </c>
      <c r="D2758" s="35" t="s">
        <v>107</v>
      </c>
      <c r="E2758" s="35" t="s">
        <v>107</v>
      </c>
      <c r="F2758" s="35">
        <v>1</v>
      </c>
      <c r="G2758" s="35">
        <v>1.4</v>
      </c>
      <c r="H2758" s="35">
        <v>1.2</v>
      </c>
      <c r="L2758" s="34" t="s">
        <v>7028</v>
      </c>
    </row>
    <row r="2759" spans="1:15" ht="15" hidden="1" customHeight="1">
      <c r="A2759" s="34" t="s">
        <v>42</v>
      </c>
      <c r="B2759" s="34" t="s">
        <v>7030</v>
      </c>
      <c r="C2759" s="34" t="s">
        <v>385</v>
      </c>
      <c r="D2759" s="35" t="s">
        <v>107</v>
      </c>
      <c r="E2759" s="35" t="s">
        <v>107</v>
      </c>
      <c r="F2759" s="35" t="s">
        <v>107</v>
      </c>
      <c r="G2759" s="35">
        <v>1</v>
      </c>
      <c r="H2759" s="35">
        <v>1.3</v>
      </c>
    </row>
    <row r="2760" spans="1:15" ht="15" hidden="1" customHeight="1">
      <c r="A2760" s="34" t="s">
        <v>42</v>
      </c>
      <c r="B2760" s="34" t="s">
        <v>7031</v>
      </c>
      <c r="C2760" s="34" t="s">
        <v>399</v>
      </c>
      <c r="D2760" s="35" t="s">
        <v>107</v>
      </c>
      <c r="E2760" s="35" t="s">
        <v>107</v>
      </c>
      <c r="F2760" s="35" t="s">
        <v>107</v>
      </c>
      <c r="G2760" s="35">
        <v>1.2</v>
      </c>
      <c r="H2760" s="35">
        <v>1.5</v>
      </c>
      <c r="I2760" s="35" t="s">
        <v>456</v>
      </c>
      <c r="K2760" s="36" t="s">
        <v>3277</v>
      </c>
    </row>
    <row r="2761" spans="1:15" ht="15" hidden="1" customHeight="1">
      <c r="A2761" s="34" t="s">
        <v>42</v>
      </c>
      <c r="B2761" s="34" t="s">
        <v>7032</v>
      </c>
      <c r="C2761" s="34" t="s">
        <v>484</v>
      </c>
      <c r="D2761" s="35" t="s">
        <v>107</v>
      </c>
      <c r="E2761" s="35" t="s">
        <v>107</v>
      </c>
      <c r="F2761" s="35" t="s">
        <v>107</v>
      </c>
      <c r="G2761" s="35">
        <v>1.1000000000000001</v>
      </c>
      <c r="H2761" s="35">
        <v>1</v>
      </c>
    </row>
    <row r="2762" spans="1:15" ht="15" hidden="1" customHeight="1">
      <c r="A2762" s="34" t="s">
        <v>42</v>
      </c>
      <c r="B2762" s="34" t="s">
        <v>7033</v>
      </c>
      <c r="C2762" s="34" t="s">
        <v>667</v>
      </c>
      <c r="D2762" s="35" t="s">
        <v>107</v>
      </c>
      <c r="E2762" s="35" t="s">
        <v>107</v>
      </c>
      <c r="F2762" s="35" t="s">
        <v>107</v>
      </c>
      <c r="G2762" s="35">
        <v>1.1000000000000001</v>
      </c>
      <c r="H2762" s="35" t="s">
        <v>2989</v>
      </c>
    </row>
    <row r="2763" spans="1:15" ht="15" hidden="1" customHeight="1">
      <c r="A2763" s="34" t="s">
        <v>42</v>
      </c>
      <c r="B2763" s="34" t="s">
        <v>7034</v>
      </c>
      <c r="C2763" s="34" t="s">
        <v>435</v>
      </c>
      <c r="D2763" s="35" t="s">
        <v>107</v>
      </c>
      <c r="E2763" s="35" t="s">
        <v>107</v>
      </c>
      <c r="F2763" s="35" t="s">
        <v>107</v>
      </c>
      <c r="G2763" s="35">
        <v>1</v>
      </c>
      <c r="H2763" s="35">
        <v>1.2</v>
      </c>
      <c r="I2763" s="35" t="s">
        <v>612</v>
      </c>
      <c r="K2763" s="36" t="s">
        <v>6284</v>
      </c>
    </row>
    <row r="2764" spans="1:15" ht="15" hidden="1" customHeight="1">
      <c r="A2764" s="34" t="s">
        <v>42</v>
      </c>
      <c r="B2764" s="34" t="s">
        <v>7035</v>
      </c>
      <c r="C2764" s="34" t="s">
        <v>2139</v>
      </c>
      <c r="D2764" s="35">
        <v>2.1</v>
      </c>
      <c r="E2764" s="35" t="s">
        <v>3039</v>
      </c>
      <c r="F2764" s="35" t="s">
        <v>3039</v>
      </c>
      <c r="G2764" s="35" t="s">
        <v>2997</v>
      </c>
      <c r="H2764" s="35" t="s">
        <v>2997</v>
      </c>
      <c r="L2764" s="36" t="s">
        <v>4701</v>
      </c>
      <c r="O2764" s="34" t="s">
        <v>7036</v>
      </c>
    </row>
    <row r="2765" spans="1:15" ht="15" hidden="1" customHeight="1">
      <c r="A2765" s="34" t="s">
        <v>42</v>
      </c>
      <c r="B2765" s="34" t="s">
        <v>7037</v>
      </c>
      <c r="C2765" s="34" t="s">
        <v>475</v>
      </c>
      <c r="D2765" s="35" t="s">
        <v>107</v>
      </c>
      <c r="E2765" s="35" t="s">
        <v>107</v>
      </c>
      <c r="F2765" s="35" t="s">
        <v>107</v>
      </c>
      <c r="G2765" s="35">
        <v>1</v>
      </c>
      <c r="H2765" s="35">
        <v>1</v>
      </c>
    </row>
    <row r="2766" spans="1:15" ht="15" hidden="1" customHeight="1">
      <c r="A2766" s="34" t="s">
        <v>42</v>
      </c>
      <c r="B2766" s="34" t="s">
        <v>7038</v>
      </c>
      <c r="C2766" s="34" t="s">
        <v>393</v>
      </c>
      <c r="D2766" s="35" t="s">
        <v>107</v>
      </c>
      <c r="E2766" s="35" t="s">
        <v>107</v>
      </c>
      <c r="F2766" s="35" t="s">
        <v>107</v>
      </c>
      <c r="G2766" s="35">
        <v>1.3</v>
      </c>
      <c r="H2766" s="35">
        <v>1.1000000000000001</v>
      </c>
      <c r="J2766" s="35" t="s">
        <v>3081</v>
      </c>
      <c r="L2766" s="34" t="s">
        <v>7039</v>
      </c>
    </row>
    <row r="2767" spans="1:15" ht="15" hidden="1" customHeight="1">
      <c r="A2767" s="34" t="s">
        <v>42</v>
      </c>
      <c r="B2767" s="34" t="s">
        <v>7040</v>
      </c>
      <c r="C2767" s="34" t="s">
        <v>454</v>
      </c>
      <c r="D2767" s="35" t="s">
        <v>107</v>
      </c>
      <c r="E2767" s="35" t="s">
        <v>107</v>
      </c>
      <c r="F2767" s="35" t="s">
        <v>107</v>
      </c>
      <c r="G2767" s="35">
        <v>1.1000000000000001</v>
      </c>
      <c r="H2767" s="35">
        <v>1.5</v>
      </c>
    </row>
    <row r="2768" spans="1:15" ht="15" hidden="1" customHeight="1">
      <c r="A2768" s="34" t="s">
        <v>42</v>
      </c>
      <c r="B2768" s="34" t="s">
        <v>7041</v>
      </c>
      <c r="C2768" s="34" t="s">
        <v>417</v>
      </c>
      <c r="D2768" s="35" t="s">
        <v>107</v>
      </c>
      <c r="E2768" s="35" t="s">
        <v>107</v>
      </c>
      <c r="F2768" s="35" t="s">
        <v>107</v>
      </c>
      <c r="G2768" s="35">
        <v>1.4</v>
      </c>
      <c r="H2768" s="35">
        <v>1.4</v>
      </c>
      <c r="K2768" s="36" t="s">
        <v>1173</v>
      </c>
      <c r="L2768" s="36" t="s">
        <v>5619</v>
      </c>
    </row>
    <row r="2769" spans="1:15" ht="15" hidden="1" customHeight="1">
      <c r="A2769" s="34" t="s">
        <v>42</v>
      </c>
      <c r="B2769" s="34" t="s">
        <v>7042</v>
      </c>
      <c r="C2769" s="34" t="s">
        <v>672</v>
      </c>
      <c r="D2769" s="35" t="s">
        <v>107</v>
      </c>
      <c r="E2769" s="35" t="s">
        <v>107</v>
      </c>
      <c r="F2769" s="35" t="s">
        <v>107</v>
      </c>
      <c r="G2769" s="35">
        <v>1</v>
      </c>
      <c r="H2769" s="35">
        <v>1</v>
      </c>
      <c r="K2769" s="36" t="s">
        <v>661</v>
      </c>
      <c r="L2769" s="36" t="s">
        <v>7043</v>
      </c>
    </row>
    <row r="2770" spans="1:15" ht="15" hidden="1" customHeight="1">
      <c r="A2770" s="34" t="s">
        <v>42</v>
      </c>
      <c r="B2770" s="34" t="s">
        <v>7044</v>
      </c>
      <c r="C2770" s="34" t="s">
        <v>393</v>
      </c>
      <c r="D2770" s="35" t="s">
        <v>107</v>
      </c>
      <c r="E2770" s="35" t="s">
        <v>107</v>
      </c>
      <c r="F2770" s="35" t="s">
        <v>107</v>
      </c>
      <c r="G2770" s="35">
        <v>1.4</v>
      </c>
      <c r="H2770" s="35">
        <v>1.4</v>
      </c>
      <c r="K2770" s="36" t="s">
        <v>7045</v>
      </c>
      <c r="L2770" s="34" t="s">
        <v>7046</v>
      </c>
    </row>
    <row r="2771" spans="1:15" ht="15" hidden="1" customHeight="1">
      <c r="A2771" s="34" t="s">
        <v>42</v>
      </c>
      <c r="B2771" s="34" t="s">
        <v>7047</v>
      </c>
      <c r="C2771" s="34" t="s">
        <v>393</v>
      </c>
      <c r="D2771" s="35" t="s">
        <v>107</v>
      </c>
      <c r="E2771" s="35" t="s">
        <v>107</v>
      </c>
      <c r="F2771" s="35" t="s">
        <v>107</v>
      </c>
      <c r="G2771" s="35">
        <v>1.3</v>
      </c>
      <c r="H2771" s="35">
        <v>1.2</v>
      </c>
      <c r="L2771" s="34" t="s">
        <v>6981</v>
      </c>
    </row>
    <row r="2772" spans="1:15" ht="15" hidden="1" customHeight="1">
      <c r="A2772" s="34" t="s">
        <v>42</v>
      </c>
      <c r="B2772" s="34" t="s">
        <v>7048</v>
      </c>
      <c r="C2772" s="34" t="s">
        <v>468</v>
      </c>
      <c r="D2772" s="35" t="s">
        <v>107</v>
      </c>
      <c r="E2772" s="35" t="s">
        <v>107</v>
      </c>
      <c r="F2772" s="35" t="s">
        <v>107</v>
      </c>
      <c r="G2772" s="35">
        <v>1.1000000000000001</v>
      </c>
      <c r="H2772" s="35">
        <v>1.1000000000000001</v>
      </c>
    </row>
    <row r="2773" spans="1:15" ht="15" hidden="1" customHeight="1">
      <c r="A2773" s="34" t="s">
        <v>42</v>
      </c>
      <c r="B2773" s="34" t="s">
        <v>7049</v>
      </c>
      <c r="C2773" s="34" t="s">
        <v>2139</v>
      </c>
      <c r="D2773" s="35" t="s">
        <v>107</v>
      </c>
      <c r="E2773" s="35" t="s">
        <v>107</v>
      </c>
      <c r="F2773" s="35">
        <v>1.5</v>
      </c>
      <c r="G2773" s="35">
        <v>1.6</v>
      </c>
      <c r="H2773" s="35">
        <v>1.3</v>
      </c>
    </row>
    <row r="2774" spans="1:15" ht="15" hidden="1" customHeight="1">
      <c r="A2774" s="34" t="s">
        <v>42</v>
      </c>
      <c r="B2774" s="34" t="s">
        <v>7050</v>
      </c>
      <c r="C2774" s="34" t="s">
        <v>2139</v>
      </c>
      <c r="D2774" s="35" t="s">
        <v>107</v>
      </c>
      <c r="E2774" s="35" t="s">
        <v>107</v>
      </c>
      <c r="F2774" s="35">
        <v>1.5</v>
      </c>
      <c r="G2774" s="35">
        <v>1.5</v>
      </c>
      <c r="H2774" s="35">
        <v>1.4</v>
      </c>
    </row>
    <row r="2775" spans="1:15" ht="15" hidden="1" customHeight="1">
      <c r="A2775" s="34" t="s">
        <v>42</v>
      </c>
      <c r="B2775" s="34" t="s">
        <v>7051</v>
      </c>
      <c r="C2775" s="34" t="s">
        <v>2139</v>
      </c>
      <c r="D2775" s="35" t="s">
        <v>107</v>
      </c>
      <c r="E2775" s="35" t="s">
        <v>107</v>
      </c>
      <c r="F2775" s="35">
        <v>1.4</v>
      </c>
      <c r="G2775" s="35">
        <v>1.5</v>
      </c>
      <c r="H2775" s="35">
        <v>1.6</v>
      </c>
      <c r="I2775" s="35" t="s">
        <v>1298</v>
      </c>
    </row>
    <row r="2776" spans="1:15" ht="15" hidden="1" customHeight="1">
      <c r="A2776" s="34" t="s">
        <v>42</v>
      </c>
      <c r="B2776" s="34" t="s">
        <v>7052</v>
      </c>
      <c r="C2776" s="34" t="s">
        <v>2139</v>
      </c>
      <c r="D2776" s="35">
        <v>1.7</v>
      </c>
      <c r="E2776" s="35" t="s">
        <v>2988</v>
      </c>
      <c r="F2776" s="35" t="s">
        <v>2988</v>
      </c>
      <c r="G2776" s="35" t="s">
        <v>2988</v>
      </c>
      <c r="H2776" s="35" t="s">
        <v>2989</v>
      </c>
      <c r="O2776" s="34" t="s">
        <v>2995</v>
      </c>
    </row>
    <row r="2777" spans="1:15" ht="15" hidden="1" customHeight="1">
      <c r="A2777" s="34" t="s">
        <v>42</v>
      </c>
      <c r="B2777" s="34" t="s">
        <v>7053</v>
      </c>
      <c r="C2777" s="34" t="s">
        <v>645</v>
      </c>
      <c r="D2777" s="35">
        <v>3.1</v>
      </c>
      <c r="E2777" s="35" t="s">
        <v>2988</v>
      </c>
      <c r="F2777" s="35">
        <v>3.5</v>
      </c>
      <c r="G2777" s="35" t="s">
        <v>2997</v>
      </c>
      <c r="H2777" s="35" t="s">
        <v>2997</v>
      </c>
      <c r="L2777" s="34" t="s">
        <v>7054</v>
      </c>
      <c r="O2777" s="34" t="s">
        <v>7055</v>
      </c>
    </row>
    <row r="2778" spans="1:15" ht="15" hidden="1" customHeight="1">
      <c r="A2778" s="34" t="s">
        <v>42</v>
      </c>
      <c r="B2778" s="34" t="s">
        <v>7056</v>
      </c>
      <c r="C2778" s="34" t="s">
        <v>645</v>
      </c>
      <c r="D2778" s="38">
        <v>3.1</v>
      </c>
      <c r="E2778" s="35" t="s">
        <v>2988</v>
      </c>
      <c r="F2778" s="35">
        <v>2.1</v>
      </c>
      <c r="G2778" s="35" t="s">
        <v>2997</v>
      </c>
      <c r="H2778" s="35" t="s">
        <v>2997</v>
      </c>
      <c r="K2778" s="36" t="s">
        <v>661</v>
      </c>
      <c r="M2778" s="34" t="s">
        <v>661</v>
      </c>
    </row>
    <row r="2779" spans="1:15" ht="15" hidden="1" customHeight="1">
      <c r="A2779" s="34" t="s">
        <v>42</v>
      </c>
      <c r="B2779" s="34" t="s">
        <v>7057</v>
      </c>
      <c r="C2779" s="34" t="s">
        <v>645</v>
      </c>
      <c r="D2779" s="35" t="s">
        <v>107</v>
      </c>
      <c r="E2779" s="35" t="s">
        <v>107</v>
      </c>
      <c r="F2779" s="35">
        <v>4.5</v>
      </c>
      <c r="G2779" s="35">
        <v>5.9</v>
      </c>
      <c r="H2779" s="35">
        <v>7.4</v>
      </c>
    </row>
    <row r="2780" spans="1:15" ht="15" hidden="1" customHeight="1">
      <c r="A2780" s="34" t="s">
        <v>42</v>
      </c>
      <c r="B2780" s="34" t="s">
        <v>7058</v>
      </c>
      <c r="C2780" s="34" t="s">
        <v>645</v>
      </c>
      <c r="D2780" s="35" t="s">
        <v>107</v>
      </c>
      <c r="E2780" s="35" t="s">
        <v>107</v>
      </c>
      <c r="F2780" s="35">
        <v>4.9000000000000004</v>
      </c>
      <c r="G2780" s="35">
        <v>6.4</v>
      </c>
      <c r="H2780" s="35">
        <v>7.7</v>
      </c>
    </row>
    <row r="2781" spans="1:15" ht="15" hidden="1" customHeight="1">
      <c r="A2781" s="34" t="s">
        <v>42</v>
      </c>
      <c r="B2781" s="34" t="s">
        <v>7059</v>
      </c>
      <c r="C2781" s="34" t="s">
        <v>645</v>
      </c>
      <c r="D2781" s="35" t="s">
        <v>107</v>
      </c>
      <c r="E2781" s="35" t="s">
        <v>107</v>
      </c>
      <c r="F2781" s="35">
        <v>3.1</v>
      </c>
      <c r="G2781" s="35">
        <v>6.5</v>
      </c>
      <c r="H2781" s="35">
        <v>7.7</v>
      </c>
      <c r="K2781" s="36" t="s">
        <v>3277</v>
      </c>
      <c r="M2781" s="36" t="s">
        <v>6284</v>
      </c>
      <c r="O2781" s="34" t="s">
        <v>7060</v>
      </c>
    </row>
    <row r="2782" spans="1:15" ht="15" hidden="1" customHeight="1">
      <c r="A2782" s="34" t="s">
        <v>42</v>
      </c>
      <c r="B2782" s="34" t="s">
        <v>7061</v>
      </c>
      <c r="C2782" s="34" t="s">
        <v>645</v>
      </c>
      <c r="D2782" s="35" t="s">
        <v>107</v>
      </c>
      <c r="E2782" s="35" t="s">
        <v>107</v>
      </c>
      <c r="F2782" s="35">
        <v>5.5</v>
      </c>
      <c r="G2782" s="35" t="s">
        <v>2988</v>
      </c>
      <c r="H2782" s="35" t="s">
        <v>2989</v>
      </c>
      <c r="M2782" s="34" t="s">
        <v>661</v>
      </c>
    </row>
    <row r="2783" spans="1:15" ht="15" hidden="1" customHeight="1">
      <c r="A2783" s="34" t="s">
        <v>42</v>
      </c>
      <c r="B2783" s="34" t="s">
        <v>7062</v>
      </c>
      <c r="C2783" s="34" t="s">
        <v>475</v>
      </c>
      <c r="D2783" s="35">
        <v>1.2</v>
      </c>
      <c r="E2783" s="35">
        <v>1.5</v>
      </c>
      <c r="F2783" s="35">
        <v>1.9</v>
      </c>
      <c r="G2783" s="35">
        <v>1.9</v>
      </c>
      <c r="H2783" s="35">
        <v>2.1</v>
      </c>
      <c r="I2783" s="35" t="s">
        <v>561</v>
      </c>
      <c r="K2783" s="36" t="s">
        <v>423</v>
      </c>
      <c r="M2783" s="34" t="s">
        <v>423</v>
      </c>
      <c r="N2783" s="34" t="s">
        <v>423</v>
      </c>
    </row>
    <row r="2784" spans="1:15" ht="15" hidden="1" customHeight="1">
      <c r="A2784" s="34" t="s">
        <v>42</v>
      </c>
      <c r="B2784" s="34" t="s">
        <v>7063</v>
      </c>
      <c r="C2784" s="34" t="s">
        <v>416</v>
      </c>
      <c r="D2784" s="35">
        <v>2.2000000000000002</v>
      </c>
      <c r="E2784" s="35">
        <v>2.6</v>
      </c>
      <c r="F2784" s="35">
        <v>2.7</v>
      </c>
      <c r="G2784" s="35">
        <v>2.8</v>
      </c>
      <c r="H2784" s="35">
        <v>3</v>
      </c>
      <c r="I2784" s="35" t="s">
        <v>561</v>
      </c>
      <c r="K2784" s="36" t="s">
        <v>561</v>
      </c>
      <c r="M2784" s="34" t="s">
        <v>561</v>
      </c>
      <c r="N2784" s="34" t="s">
        <v>1298</v>
      </c>
    </row>
    <row r="2785" spans="1:15" ht="15" hidden="1" customHeight="1">
      <c r="A2785" s="34" t="s">
        <v>42</v>
      </c>
      <c r="B2785" s="34" t="s">
        <v>7064</v>
      </c>
      <c r="C2785" s="34" t="s">
        <v>475</v>
      </c>
      <c r="D2785" s="35">
        <v>3</v>
      </c>
      <c r="E2785" s="35">
        <v>3.7</v>
      </c>
      <c r="F2785" s="35">
        <v>4</v>
      </c>
      <c r="G2785" s="35">
        <v>4</v>
      </c>
      <c r="H2785" s="35">
        <v>3.9</v>
      </c>
      <c r="J2785" s="35" t="s">
        <v>3281</v>
      </c>
      <c r="L2785" s="34" t="s">
        <v>3200</v>
      </c>
      <c r="O2785" s="34" t="s">
        <v>4885</v>
      </c>
    </row>
    <row r="2786" spans="1:15" ht="15" hidden="1" customHeight="1">
      <c r="A2786" s="34" t="s">
        <v>42</v>
      </c>
      <c r="B2786" s="34" t="s">
        <v>7065</v>
      </c>
      <c r="C2786" s="34" t="s">
        <v>540</v>
      </c>
      <c r="D2786" s="35">
        <v>6</v>
      </c>
      <c r="E2786" s="35">
        <v>6.2</v>
      </c>
      <c r="F2786" s="35" t="s">
        <v>3039</v>
      </c>
      <c r="G2786" s="35" t="s">
        <v>107</v>
      </c>
      <c r="H2786" s="35" t="s">
        <v>107</v>
      </c>
      <c r="J2786" s="35" t="s">
        <v>3089</v>
      </c>
      <c r="L2786" s="34" t="s">
        <v>7066</v>
      </c>
      <c r="O2786" s="34" t="s">
        <v>7067</v>
      </c>
    </row>
    <row r="2787" spans="1:15" ht="15" hidden="1" customHeight="1">
      <c r="A2787" s="34" t="s">
        <v>42</v>
      </c>
      <c r="B2787" s="34" t="s">
        <v>7068</v>
      </c>
      <c r="C2787" s="34" t="s">
        <v>540</v>
      </c>
      <c r="D2787" s="35" t="s">
        <v>107</v>
      </c>
      <c r="E2787" s="35">
        <v>2.5</v>
      </c>
      <c r="F2787" s="35">
        <v>3.1</v>
      </c>
      <c r="G2787" s="35" t="s">
        <v>2997</v>
      </c>
      <c r="H2787" s="35" t="s">
        <v>2997</v>
      </c>
      <c r="L2787" s="34" t="s">
        <v>6885</v>
      </c>
      <c r="M2787" s="56" t="s">
        <v>1409</v>
      </c>
    </row>
    <row r="2788" spans="1:15" ht="15" hidden="1" customHeight="1">
      <c r="A2788" s="34" t="s">
        <v>42</v>
      </c>
      <c r="B2788" s="34" t="s">
        <v>7069</v>
      </c>
      <c r="C2788" s="34" t="s">
        <v>540</v>
      </c>
      <c r="D2788" s="35" t="s">
        <v>107</v>
      </c>
      <c r="E2788" s="35">
        <v>2.7</v>
      </c>
      <c r="F2788" s="35">
        <v>4</v>
      </c>
      <c r="G2788" s="35">
        <v>4.4000000000000004</v>
      </c>
      <c r="H2788" s="35">
        <v>4</v>
      </c>
    </row>
    <row r="2789" spans="1:15" ht="15" hidden="1" customHeight="1">
      <c r="A2789" s="34" t="s">
        <v>42</v>
      </c>
      <c r="B2789" s="34" t="s">
        <v>7070</v>
      </c>
      <c r="C2789" s="34" t="s">
        <v>540</v>
      </c>
      <c r="D2789" s="35" t="s">
        <v>107</v>
      </c>
      <c r="E2789" s="35">
        <v>2.1</v>
      </c>
      <c r="F2789" s="35">
        <v>3.4</v>
      </c>
      <c r="G2789" s="35">
        <v>3.6</v>
      </c>
      <c r="H2789" s="35" t="s">
        <v>107</v>
      </c>
      <c r="J2789" s="35" t="s">
        <v>3089</v>
      </c>
      <c r="O2789" s="34" t="s">
        <v>3060</v>
      </c>
    </row>
    <row r="2790" spans="1:15" ht="15" hidden="1" customHeight="1">
      <c r="A2790" s="34" t="s">
        <v>42</v>
      </c>
      <c r="B2790" s="34" t="s">
        <v>7071</v>
      </c>
      <c r="C2790" s="34" t="s">
        <v>540</v>
      </c>
      <c r="D2790" s="35" t="s">
        <v>107</v>
      </c>
      <c r="E2790" s="35">
        <v>3.3</v>
      </c>
      <c r="F2790" s="35">
        <v>4.4000000000000004</v>
      </c>
      <c r="G2790" s="35">
        <v>5</v>
      </c>
      <c r="H2790" s="35">
        <v>4.8</v>
      </c>
      <c r="I2790" s="35" t="s">
        <v>561</v>
      </c>
    </row>
    <row r="2791" spans="1:15" ht="15" hidden="1" customHeight="1">
      <c r="A2791" s="34" t="s">
        <v>42</v>
      </c>
      <c r="B2791" s="34" t="s">
        <v>7072</v>
      </c>
      <c r="C2791" s="34" t="s">
        <v>540</v>
      </c>
      <c r="D2791" s="35" t="s">
        <v>107</v>
      </c>
      <c r="E2791" s="35">
        <v>1</v>
      </c>
      <c r="F2791" s="35" t="s">
        <v>2997</v>
      </c>
      <c r="G2791" s="35" t="s">
        <v>2997</v>
      </c>
      <c r="H2791" s="35" t="s">
        <v>2997</v>
      </c>
      <c r="O2791" s="34" t="s">
        <v>7073</v>
      </c>
    </row>
    <row r="2792" spans="1:15" ht="15" hidden="1" customHeight="1">
      <c r="A2792" s="34" t="s">
        <v>42</v>
      </c>
      <c r="B2792" s="34" t="s">
        <v>7074</v>
      </c>
      <c r="C2792" s="34" t="s">
        <v>540</v>
      </c>
      <c r="D2792" s="35" t="s">
        <v>107</v>
      </c>
      <c r="E2792" s="35">
        <v>1.2</v>
      </c>
      <c r="F2792" s="35">
        <v>3</v>
      </c>
      <c r="G2792" s="35">
        <v>3.1</v>
      </c>
      <c r="H2792" s="35">
        <v>3.1</v>
      </c>
    </row>
    <row r="2793" spans="1:15" ht="15" hidden="1" customHeight="1">
      <c r="A2793" s="34" t="s">
        <v>42</v>
      </c>
      <c r="B2793" s="34" t="s">
        <v>7075</v>
      </c>
      <c r="C2793" s="34" t="s">
        <v>540</v>
      </c>
      <c r="D2793" s="35" t="s">
        <v>107</v>
      </c>
      <c r="E2793" s="35" t="s">
        <v>107</v>
      </c>
      <c r="F2793" s="35">
        <v>2.7</v>
      </c>
      <c r="G2793" s="35" t="s">
        <v>2997</v>
      </c>
      <c r="H2793" s="35" t="s">
        <v>2997</v>
      </c>
      <c r="L2793" s="36" t="s">
        <v>3505</v>
      </c>
    </row>
    <row r="2794" spans="1:15" ht="15" hidden="1" customHeight="1">
      <c r="A2794" s="34" t="s">
        <v>42</v>
      </c>
      <c r="B2794" s="34" t="s">
        <v>7076</v>
      </c>
      <c r="C2794" s="34" t="s">
        <v>439</v>
      </c>
      <c r="D2794" s="35">
        <v>7.7</v>
      </c>
      <c r="E2794" s="35" t="s">
        <v>2988</v>
      </c>
      <c r="F2794" s="35" t="s">
        <v>2988</v>
      </c>
      <c r="G2794" s="35" t="s">
        <v>2988</v>
      </c>
      <c r="H2794" s="35" t="s">
        <v>2989</v>
      </c>
      <c r="L2794" s="36"/>
      <c r="O2794" s="34" t="s">
        <v>2995</v>
      </c>
    </row>
    <row r="2795" spans="1:15" ht="15" hidden="1" customHeight="1">
      <c r="A2795" s="34" t="s">
        <v>42</v>
      </c>
      <c r="B2795" s="34" t="s">
        <v>7077</v>
      </c>
      <c r="C2795" s="34" t="s">
        <v>393</v>
      </c>
      <c r="D2795" s="35">
        <v>1.4</v>
      </c>
      <c r="E2795" s="35">
        <v>2.1</v>
      </c>
      <c r="F2795" s="35">
        <v>3</v>
      </c>
      <c r="G2795" s="35">
        <v>3.4</v>
      </c>
      <c r="H2795" s="35">
        <v>3.2</v>
      </c>
      <c r="I2795" s="35" t="s">
        <v>7010</v>
      </c>
      <c r="L2795" s="34" t="s">
        <v>7028</v>
      </c>
      <c r="M2795" s="36"/>
      <c r="N2795" s="34" t="s">
        <v>612</v>
      </c>
      <c r="O2795" s="34" t="s">
        <v>2995</v>
      </c>
    </row>
    <row r="2796" spans="1:15" ht="15" hidden="1" customHeight="1">
      <c r="A2796" s="34" t="s">
        <v>42</v>
      </c>
      <c r="B2796" s="34" t="s">
        <v>7078</v>
      </c>
      <c r="C2796" s="34" t="s">
        <v>655</v>
      </c>
      <c r="D2796" s="35">
        <v>2</v>
      </c>
      <c r="E2796" s="35">
        <v>2.2000000000000002</v>
      </c>
      <c r="F2796" s="35">
        <v>2.6</v>
      </c>
      <c r="G2796" s="35">
        <v>3</v>
      </c>
      <c r="H2796" s="35">
        <v>2.8</v>
      </c>
      <c r="K2796" s="36" t="s">
        <v>6284</v>
      </c>
      <c r="M2796" s="34" t="s">
        <v>7079</v>
      </c>
      <c r="N2796" s="34" t="s">
        <v>7080</v>
      </c>
    </row>
    <row r="2797" spans="1:15" ht="15" hidden="1" customHeight="1">
      <c r="A2797" s="34" t="s">
        <v>42</v>
      </c>
      <c r="B2797" s="34" t="s">
        <v>7081</v>
      </c>
      <c r="C2797" s="34" t="s">
        <v>540</v>
      </c>
      <c r="D2797" s="35">
        <v>2.9</v>
      </c>
      <c r="E2797" s="35">
        <v>2.8</v>
      </c>
      <c r="F2797" s="35">
        <v>2.8</v>
      </c>
      <c r="G2797" s="35" t="s">
        <v>2997</v>
      </c>
      <c r="H2797" s="35" t="s">
        <v>2997</v>
      </c>
      <c r="L2797" s="34" t="s">
        <v>4652</v>
      </c>
      <c r="M2797" s="34" t="s">
        <v>4373</v>
      </c>
      <c r="N2797" s="34" t="s">
        <v>7082</v>
      </c>
      <c r="O2797" s="34" t="s">
        <v>4019</v>
      </c>
    </row>
    <row r="2798" spans="1:15" ht="15" hidden="1" customHeight="1">
      <c r="A2798" s="34" t="s">
        <v>42</v>
      </c>
      <c r="B2798" s="34" t="s">
        <v>7083</v>
      </c>
      <c r="C2798" s="34" t="s">
        <v>540</v>
      </c>
      <c r="D2798" s="35" t="s">
        <v>107</v>
      </c>
      <c r="E2798" s="35" t="s">
        <v>107</v>
      </c>
      <c r="F2798" s="35">
        <v>1.3</v>
      </c>
      <c r="G2798" s="35" t="s">
        <v>2997</v>
      </c>
      <c r="H2798" s="35" t="s">
        <v>2997</v>
      </c>
      <c r="L2798" s="36" t="s">
        <v>4624</v>
      </c>
    </row>
    <row r="2799" spans="1:15" ht="15" hidden="1" customHeight="1">
      <c r="A2799" s="34" t="s">
        <v>42</v>
      </c>
      <c r="B2799" s="34" t="s">
        <v>7084</v>
      </c>
      <c r="C2799" s="34" t="s">
        <v>484</v>
      </c>
      <c r="D2799" s="35">
        <v>2.9</v>
      </c>
      <c r="E2799" s="35">
        <v>3.8</v>
      </c>
      <c r="F2799" s="35">
        <v>4.5999999999999996</v>
      </c>
      <c r="G2799" s="35">
        <v>5.2</v>
      </c>
      <c r="H2799" s="35">
        <v>5.2</v>
      </c>
      <c r="I2799" s="35" t="s">
        <v>1502</v>
      </c>
      <c r="M2799" s="34" t="s">
        <v>558</v>
      </c>
    </row>
    <row r="2800" spans="1:15" ht="15" hidden="1" customHeight="1">
      <c r="A2800" s="34" t="s">
        <v>42</v>
      </c>
      <c r="B2800" s="34" t="s">
        <v>7085</v>
      </c>
      <c r="C2800" s="34" t="s">
        <v>540</v>
      </c>
      <c r="D2800" s="35">
        <v>11.1</v>
      </c>
      <c r="E2800" s="35">
        <v>13</v>
      </c>
      <c r="F2800" s="35">
        <v>14.2</v>
      </c>
      <c r="G2800" s="35">
        <v>14</v>
      </c>
      <c r="H2800" s="35">
        <v>14</v>
      </c>
      <c r="M2800" s="34" t="s">
        <v>1502</v>
      </c>
      <c r="O2800" s="34" t="s">
        <v>7086</v>
      </c>
    </row>
    <row r="2801" spans="1:15" ht="15" hidden="1" customHeight="1">
      <c r="A2801" s="34" t="s">
        <v>42</v>
      </c>
      <c r="B2801" s="34" t="s">
        <v>7087</v>
      </c>
      <c r="C2801" s="34" t="s">
        <v>536</v>
      </c>
      <c r="D2801" s="35">
        <v>6.5</v>
      </c>
      <c r="E2801" s="35">
        <v>6.6</v>
      </c>
      <c r="F2801" s="35">
        <v>6.7</v>
      </c>
      <c r="G2801" s="35">
        <v>6.8</v>
      </c>
      <c r="H2801" s="35">
        <v>6.5</v>
      </c>
      <c r="I2801" s="35" t="s">
        <v>440</v>
      </c>
      <c r="K2801" s="36" t="s">
        <v>1298</v>
      </c>
      <c r="M2801" s="34" t="s">
        <v>1298</v>
      </c>
      <c r="N2801" s="34" t="s">
        <v>1298</v>
      </c>
    </row>
    <row r="2802" spans="1:15" ht="15" hidden="1" customHeight="1">
      <c r="A2802" s="34" t="s">
        <v>42</v>
      </c>
      <c r="B2802" s="34" t="s">
        <v>7088</v>
      </c>
      <c r="C2802" s="34" t="s">
        <v>393</v>
      </c>
      <c r="D2802" s="35">
        <v>1.8</v>
      </c>
      <c r="E2802" s="35">
        <v>2.6</v>
      </c>
      <c r="F2802" s="35">
        <v>3.6</v>
      </c>
      <c r="G2802" s="35">
        <v>3.9</v>
      </c>
      <c r="H2802" s="35">
        <v>4.2</v>
      </c>
      <c r="I2802" s="35" t="s">
        <v>440</v>
      </c>
      <c r="K2802" s="36" t="s">
        <v>424</v>
      </c>
      <c r="L2802" s="34" t="s">
        <v>7089</v>
      </c>
      <c r="M2802" s="34" t="s">
        <v>424</v>
      </c>
      <c r="N2802" s="34" t="s">
        <v>7090</v>
      </c>
      <c r="O2802" s="34" t="s">
        <v>7091</v>
      </c>
    </row>
    <row r="2803" spans="1:15" ht="15" hidden="1" customHeight="1">
      <c r="A2803" s="34" t="s">
        <v>42</v>
      </c>
      <c r="B2803" s="34" t="s">
        <v>7092</v>
      </c>
      <c r="C2803" s="34" t="s">
        <v>393</v>
      </c>
      <c r="D2803" s="35">
        <v>1</v>
      </c>
      <c r="E2803" s="35">
        <v>2</v>
      </c>
      <c r="F2803" s="35">
        <v>2.4</v>
      </c>
      <c r="G2803" s="35">
        <v>2.7</v>
      </c>
      <c r="H2803" s="35">
        <v>2.7</v>
      </c>
      <c r="L2803" s="34" t="s">
        <v>5525</v>
      </c>
    </row>
    <row r="2804" spans="1:15" ht="15" hidden="1" customHeight="1">
      <c r="A2804" s="34" t="s">
        <v>42</v>
      </c>
      <c r="B2804" s="34" t="s">
        <v>7093</v>
      </c>
      <c r="C2804" s="34" t="s">
        <v>475</v>
      </c>
      <c r="D2804" s="35">
        <v>2.7</v>
      </c>
      <c r="E2804" s="35">
        <v>2</v>
      </c>
      <c r="F2804" s="35" t="s">
        <v>2997</v>
      </c>
      <c r="G2804" s="35" t="s">
        <v>2997</v>
      </c>
      <c r="H2804" s="35" t="s">
        <v>2997</v>
      </c>
      <c r="N2804" s="34" t="s">
        <v>661</v>
      </c>
      <c r="O2804" s="34" t="s">
        <v>7094</v>
      </c>
    </row>
    <row r="2805" spans="1:15" ht="15" hidden="1" customHeight="1">
      <c r="A2805" s="34" t="s">
        <v>42</v>
      </c>
      <c r="B2805" s="34" t="s">
        <v>7095</v>
      </c>
      <c r="C2805" s="34" t="s">
        <v>475</v>
      </c>
      <c r="D2805" s="35" t="s">
        <v>107</v>
      </c>
      <c r="E2805" s="35" t="s">
        <v>107</v>
      </c>
      <c r="F2805" s="35">
        <v>1.7</v>
      </c>
      <c r="G2805" s="35">
        <v>2</v>
      </c>
      <c r="H2805" s="35">
        <v>2</v>
      </c>
      <c r="I2805" s="35" t="s">
        <v>661</v>
      </c>
    </row>
    <row r="2806" spans="1:15" ht="15" hidden="1" customHeight="1">
      <c r="A2806" s="34" t="s">
        <v>42</v>
      </c>
      <c r="B2806" s="34" t="s">
        <v>7096</v>
      </c>
      <c r="C2806" s="34" t="s">
        <v>439</v>
      </c>
      <c r="D2806" s="35">
        <v>4</v>
      </c>
      <c r="E2806" s="35">
        <v>4.3</v>
      </c>
      <c r="F2806" s="35">
        <v>4.9000000000000004</v>
      </c>
      <c r="G2806" s="35">
        <v>5.0999999999999996</v>
      </c>
      <c r="H2806" s="35">
        <v>5.2</v>
      </c>
      <c r="I2806" s="35" t="s">
        <v>469</v>
      </c>
    </row>
    <row r="2807" spans="1:15" ht="15" hidden="1" customHeight="1">
      <c r="A2807" s="34" t="s">
        <v>42</v>
      </c>
      <c r="B2807" s="34" t="s">
        <v>7097</v>
      </c>
      <c r="C2807" s="34" t="s">
        <v>439</v>
      </c>
      <c r="D2807" s="35" t="s">
        <v>107</v>
      </c>
      <c r="E2807" s="35">
        <v>4.3</v>
      </c>
      <c r="F2807" s="35">
        <v>4.3</v>
      </c>
      <c r="G2807" s="35">
        <v>5.5</v>
      </c>
      <c r="H2807" s="35">
        <v>6.1</v>
      </c>
      <c r="K2807" s="36" t="s">
        <v>558</v>
      </c>
      <c r="L2807" s="34" t="s">
        <v>7098</v>
      </c>
    </row>
    <row r="2808" spans="1:15" ht="15" hidden="1" customHeight="1">
      <c r="A2808" s="34" t="s">
        <v>42</v>
      </c>
      <c r="B2808" s="34" t="s">
        <v>7099</v>
      </c>
      <c r="C2808" s="34" t="s">
        <v>393</v>
      </c>
      <c r="D2808" s="35">
        <v>2.6</v>
      </c>
      <c r="E2808" s="35">
        <v>1.7</v>
      </c>
      <c r="F2808" s="35">
        <v>1.7</v>
      </c>
      <c r="G2808" s="35">
        <v>1.7</v>
      </c>
      <c r="H2808" s="35" t="s">
        <v>2989</v>
      </c>
      <c r="L2808" s="34" t="s">
        <v>7100</v>
      </c>
    </row>
    <row r="2809" spans="1:15" ht="15" hidden="1" customHeight="1">
      <c r="A2809" s="34" t="s">
        <v>42</v>
      </c>
      <c r="B2809" s="34" t="s">
        <v>7101</v>
      </c>
      <c r="C2809" s="34" t="s">
        <v>679</v>
      </c>
      <c r="D2809" s="35">
        <v>2.7</v>
      </c>
      <c r="E2809" s="35">
        <v>2.2000000000000002</v>
      </c>
      <c r="F2809" s="35">
        <v>2.4</v>
      </c>
      <c r="G2809" s="35">
        <v>2.7</v>
      </c>
      <c r="H2809" s="35">
        <v>3.2</v>
      </c>
      <c r="M2809" s="34" t="s">
        <v>413</v>
      </c>
      <c r="O2809" s="34" t="s">
        <v>4639</v>
      </c>
    </row>
    <row r="2810" spans="1:15" ht="15" hidden="1" customHeight="1">
      <c r="A2810" s="34" t="s">
        <v>42</v>
      </c>
      <c r="B2810" s="34" t="s">
        <v>7102</v>
      </c>
      <c r="C2810" s="34" t="s">
        <v>484</v>
      </c>
      <c r="D2810" s="35">
        <v>1.1000000000000001</v>
      </c>
      <c r="E2810" s="35">
        <v>1</v>
      </c>
      <c r="F2810" s="35">
        <v>1</v>
      </c>
      <c r="G2810" s="35" t="s">
        <v>2997</v>
      </c>
      <c r="H2810" s="35" t="s">
        <v>2997</v>
      </c>
      <c r="L2810" s="34" t="s">
        <v>4652</v>
      </c>
      <c r="O2810" s="34" t="s">
        <v>7103</v>
      </c>
    </row>
    <row r="2811" spans="1:15" ht="15" hidden="1" customHeight="1">
      <c r="A2811" s="34" t="s">
        <v>42</v>
      </c>
      <c r="B2811" s="34" t="s">
        <v>7104</v>
      </c>
      <c r="C2811" s="34" t="s">
        <v>484</v>
      </c>
      <c r="D2811" s="35">
        <v>1.8</v>
      </c>
      <c r="E2811" s="35" t="s">
        <v>2988</v>
      </c>
      <c r="F2811" s="35">
        <v>1.9</v>
      </c>
      <c r="G2811" s="35">
        <v>2</v>
      </c>
      <c r="H2811" s="35" t="s">
        <v>2997</v>
      </c>
      <c r="L2811" s="34" t="s">
        <v>7105</v>
      </c>
      <c r="M2811" s="36" t="s">
        <v>561</v>
      </c>
      <c r="O2811" s="34" t="s">
        <v>7106</v>
      </c>
    </row>
    <row r="2812" spans="1:15" ht="15" hidden="1" customHeight="1">
      <c r="A2812" s="34" t="s">
        <v>42</v>
      </c>
      <c r="B2812" s="34" t="s">
        <v>7107</v>
      </c>
      <c r="C2812" s="34" t="s">
        <v>7108</v>
      </c>
      <c r="D2812" s="35">
        <v>2.6</v>
      </c>
      <c r="E2812" s="35">
        <v>2.6</v>
      </c>
      <c r="F2812" s="35">
        <v>2.5</v>
      </c>
      <c r="G2812" s="35">
        <v>2.5</v>
      </c>
      <c r="H2812" s="35">
        <v>2.5</v>
      </c>
      <c r="L2812" s="34" t="s">
        <v>3105</v>
      </c>
      <c r="O2812" s="34" t="s">
        <v>3060</v>
      </c>
    </row>
    <row r="2813" spans="1:15" ht="15" hidden="1" customHeight="1">
      <c r="A2813" s="34" t="s">
        <v>42</v>
      </c>
      <c r="B2813" s="34" t="s">
        <v>7109</v>
      </c>
      <c r="C2813" s="34" t="s">
        <v>7108</v>
      </c>
      <c r="D2813" s="35">
        <v>1.9</v>
      </c>
      <c r="E2813" s="35">
        <v>2.7</v>
      </c>
      <c r="F2813" s="35" t="s">
        <v>2988</v>
      </c>
      <c r="G2813" s="35">
        <v>1.8</v>
      </c>
      <c r="H2813" s="35">
        <v>1.7</v>
      </c>
      <c r="L2813" s="34" t="s">
        <v>3105</v>
      </c>
    </row>
    <row r="2814" spans="1:15" ht="15" hidden="1" customHeight="1">
      <c r="A2814" s="34" t="s">
        <v>42</v>
      </c>
      <c r="B2814" s="34" t="s">
        <v>7110</v>
      </c>
      <c r="C2814" s="34" t="s">
        <v>403</v>
      </c>
      <c r="D2814" s="35">
        <v>2.2000000000000002</v>
      </c>
      <c r="E2814" s="35">
        <v>2.5</v>
      </c>
      <c r="F2814" s="35">
        <v>2.7</v>
      </c>
      <c r="G2814" s="35">
        <v>2.5</v>
      </c>
      <c r="H2814" s="35">
        <v>2.5</v>
      </c>
    </row>
    <row r="2815" spans="1:15" ht="15" hidden="1" customHeight="1">
      <c r="A2815" s="34" t="s">
        <v>42</v>
      </c>
      <c r="B2815" s="34" t="s">
        <v>7111</v>
      </c>
      <c r="C2815" s="34" t="s">
        <v>435</v>
      </c>
      <c r="D2815" s="35">
        <v>1</v>
      </c>
      <c r="E2815" s="35">
        <v>1.7</v>
      </c>
      <c r="F2815" s="35">
        <v>2</v>
      </c>
      <c r="G2815" s="35">
        <v>2</v>
      </c>
      <c r="H2815" s="35">
        <v>2.2999999999999998</v>
      </c>
      <c r="I2815" s="35" t="s">
        <v>456</v>
      </c>
      <c r="L2815" s="34" t="s">
        <v>3034</v>
      </c>
      <c r="M2815" s="34" t="s">
        <v>904</v>
      </c>
      <c r="N2815" s="34" t="s">
        <v>904</v>
      </c>
    </row>
    <row r="2816" spans="1:15" ht="15" hidden="1" customHeight="1">
      <c r="A2816" s="34" t="s">
        <v>42</v>
      </c>
      <c r="B2816" s="34" t="s">
        <v>7112</v>
      </c>
      <c r="C2816" s="34" t="s">
        <v>679</v>
      </c>
      <c r="D2816" s="35">
        <v>2.7</v>
      </c>
      <c r="E2816" s="35">
        <v>3.2</v>
      </c>
      <c r="F2816" s="35">
        <v>3.5</v>
      </c>
      <c r="G2816" s="35">
        <v>3.5</v>
      </c>
      <c r="H2816" s="35">
        <v>3.5</v>
      </c>
      <c r="N2816" s="34" t="s">
        <v>7113</v>
      </c>
    </row>
    <row r="2817" spans="1:15" ht="15" hidden="1" customHeight="1">
      <c r="A2817" s="34" t="s">
        <v>42</v>
      </c>
      <c r="B2817" s="34" t="s">
        <v>7114</v>
      </c>
      <c r="C2817" s="34" t="s">
        <v>2732</v>
      </c>
      <c r="D2817" s="35">
        <v>3</v>
      </c>
      <c r="E2817" s="35">
        <v>3.4</v>
      </c>
      <c r="F2817" s="35">
        <v>4.3</v>
      </c>
      <c r="G2817" s="35">
        <v>4.8</v>
      </c>
      <c r="H2817" s="35">
        <v>5.2</v>
      </c>
      <c r="N2817" s="34" t="s">
        <v>424</v>
      </c>
    </row>
    <row r="2818" spans="1:15" ht="15" hidden="1" customHeight="1">
      <c r="A2818" s="34" t="s">
        <v>42</v>
      </c>
      <c r="B2818" s="34" t="s">
        <v>7115</v>
      </c>
      <c r="C2818" s="34" t="s">
        <v>393</v>
      </c>
      <c r="D2818" s="35">
        <v>1.2</v>
      </c>
      <c r="E2818" s="35">
        <v>2</v>
      </c>
      <c r="F2818" s="35">
        <v>2.6</v>
      </c>
      <c r="G2818" s="35">
        <v>2.9</v>
      </c>
      <c r="H2818" s="35">
        <v>3</v>
      </c>
      <c r="K2818" s="36" t="s">
        <v>423</v>
      </c>
      <c r="L2818" s="34" t="s">
        <v>7028</v>
      </c>
      <c r="M2818" s="34" t="s">
        <v>423</v>
      </c>
    </row>
    <row r="2819" spans="1:15" ht="15" hidden="1" customHeight="1">
      <c r="A2819" s="34" t="s">
        <v>42</v>
      </c>
      <c r="B2819" s="34" t="s">
        <v>7116</v>
      </c>
      <c r="C2819" s="34" t="s">
        <v>594</v>
      </c>
      <c r="D2819" s="35">
        <v>2.9</v>
      </c>
      <c r="E2819" s="35">
        <v>3.4</v>
      </c>
      <c r="F2819" s="35">
        <v>3.9</v>
      </c>
      <c r="G2819" s="35">
        <v>4</v>
      </c>
      <c r="H2819" s="35">
        <v>4.0999999999999996</v>
      </c>
    </row>
    <row r="2820" spans="1:15" ht="15" hidden="1" customHeight="1">
      <c r="A2820" s="34" t="s">
        <v>42</v>
      </c>
      <c r="B2820" s="34" t="s">
        <v>7117</v>
      </c>
      <c r="C2820" s="34" t="s">
        <v>449</v>
      </c>
      <c r="D2820" s="35">
        <v>2.2000000000000002</v>
      </c>
      <c r="E2820" s="35">
        <v>2.7</v>
      </c>
      <c r="F2820" s="35">
        <v>2.9</v>
      </c>
      <c r="G2820" s="35">
        <v>3.2</v>
      </c>
      <c r="H2820" s="35">
        <v>4.5</v>
      </c>
      <c r="I2820" s="35" t="s">
        <v>1409</v>
      </c>
      <c r="K2820" s="36" t="s">
        <v>423</v>
      </c>
      <c r="M2820" s="34" t="s">
        <v>423</v>
      </c>
      <c r="N2820" s="34" t="s">
        <v>423</v>
      </c>
    </row>
    <row r="2821" spans="1:15" ht="15" hidden="1" customHeight="1">
      <c r="A2821" s="34" t="s">
        <v>42</v>
      </c>
      <c r="B2821" s="34" t="s">
        <v>7118</v>
      </c>
      <c r="C2821" s="34" t="s">
        <v>2139</v>
      </c>
      <c r="D2821" s="35">
        <v>1.7</v>
      </c>
      <c r="E2821" s="35">
        <v>1.7</v>
      </c>
      <c r="F2821" s="35">
        <v>1.8</v>
      </c>
      <c r="G2821" s="35">
        <v>2.2000000000000002</v>
      </c>
      <c r="H2821" s="35">
        <v>1.8</v>
      </c>
      <c r="I2821" s="35" t="s">
        <v>424</v>
      </c>
      <c r="M2821" s="34" t="s">
        <v>424</v>
      </c>
      <c r="O2821" s="34" t="s">
        <v>2995</v>
      </c>
    </row>
    <row r="2822" spans="1:15" ht="15" hidden="1" customHeight="1">
      <c r="A2822" s="34" t="s">
        <v>42</v>
      </c>
      <c r="B2822" s="34" t="s">
        <v>7119</v>
      </c>
      <c r="C2822" s="34" t="s">
        <v>439</v>
      </c>
      <c r="D2822" s="35">
        <v>3.5</v>
      </c>
      <c r="E2822" s="35">
        <v>4.8</v>
      </c>
      <c r="F2822" s="35">
        <v>6.7</v>
      </c>
      <c r="G2822" s="35">
        <v>7.3</v>
      </c>
      <c r="H2822" s="35">
        <v>8</v>
      </c>
      <c r="I2822" s="35" t="s">
        <v>424</v>
      </c>
      <c r="M2822" s="34" t="s">
        <v>7120</v>
      </c>
      <c r="O2822" s="34" t="s">
        <v>2995</v>
      </c>
    </row>
    <row r="2823" spans="1:15" ht="15" hidden="1" customHeight="1">
      <c r="A2823" s="34" t="s">
        <v>42</v>
      </c>
      <c r="B2823" s="34" t="s">
        <v>7121</v>
      </c>
      <c r="C2823" s="34" t="s">
        <v>439</v>
      </c>
      <c r="D2823" s="35">
        <v>2.1</v>
      </c>
      <c r="E2823" s="35">
        <v>3.5</v>
      </c>
      <c r="F2823" s="35">
        <v>4.0999999999999996</v>
      </c>
      <c r="G2823" s="35">
        <v>4.5</v>
      </c>
      <c r="H2823" s="35">
        <v>4.7</v>
      </c>
      <c r="K2823" s="36" t="s">
        <v>1298</v>
      </c>
      <c r="M2823" s="34" t="s">
        <v>1298</v>
      </c>
      <c r="N2823" s="34" t="s">
        <v>1298</v>
      </c>
      <c r="O2823" s="34" t="s">
        <v>2995</v>
      </c>
    </row>
    <row r="2824" spans="1:15" ht="15" hidden="1" customHeight="1">
      <c r="A2824" s="34" t="s">
        <v>42</v>
      </c>
      <c r="B2824" s="34" t="s">
        <v>7122</v>
      </c>
      <c r="C2824" s="34" t="s">
        <v>540</v>
      </c>
      <c r="D2824" s="35">
        <v>1.5</v>
      </c>
      <c r="E2824" s="35">
        <v>3.5</v>
      </c>
      <c r="F2824" s="35">
        <v>5.4</v>
      </c>
      <c r="G2824" s="35">
        <v>5.7</v>
      </c>
      <c r="H2824" s="35">
        <v>5.6</v>
      </c>
      <c r="I2824" s="35" t="s">
        <v>424</v>
      </c>
      <c r="K2824" s="36" t="s">
        <v>7123</v>
      </c>
      <c r="O2824" s="34" t="s">
        <v>2995</v>
      </c>
    </row>
    <row r="2825" spans="1:15" ht="15" hidden="1" customHeight="1">
      <c r="A2825" s="34" t="s">
        <v>42</v>
      </c>
      <c r="B2825" s="34" t="s">
        <v>7124</v>
      </c>
      <c r="C2825" s="34" t="s">
        <v>2139</v>
      </c>
      <c r="D2825" s="35">
        <v>2</v>
      </c>
      <c r="E2825" s="35">
        <v>1.8</v>
      </c>
      <c r="F2825" s="35">
        <v>1.9</v>
      </c>
      <c r="G2825" s="35">
        <v>2.1</v>
      </c>
      <c r="H2825" s="35">
        <v>2</v>
      </c>
      <c r="O2825" s="34" t="s">
        <v>2995</v>
      </c>
    </row>
    <row r="2826" spans="1:15" ht="15" hidden="1" customHeight="1">
      <c r="A2826" s="34" t="s">
        <v>42</v>
      </c>
      <c r="B2826" s="34" t="s">
        <v>7125</v>
      </c>
      <c r="C2826" s="34" t="s">
        <v>2139</v>
      </c>
      <c r="D2826" s="35" t="s">
        <v>107</v>
      </c>
      <c r="E2826" s="35">
        <v>1.4</v>
      </c>
      <c r="F2826" s="35">
        <v>1.5</v>
      </c>
      <c r="G2826" s="35">
        <v>1.4</v>
      </c>
      <c r="H2826" s="35">
        <v>1.4</v>
      </c>
    </row>
    <row r="2827" spans="1:15" ht="15" hidden="1" customHeight="1">
      <c r="A2827" s="34" t="s">
        <v>42</v>
      </c>
      <c r="B2827" s="34" t="s">
        <v>7126</v>
      </c>
      <c r="C2827" s="34" t="s">
        <v>2139</v>
      </c>
      <c r="D2827" s="35" t="s">
        <v>107</v>
      </c>
      <c r="E2827" s="35">
        <v>1.3</v>
      </c>
      <c r="F2827" s="35">
        <v>1.4</v>
      </c>
      <c r="G2827" s="35" t="s">
        <v>2997</v>
      </c>
      <c r="H2827" s="35" t="s">
        <v>2997</v>
      </c>
      <c r="L2827" s="34" t="s">
        <v>3886</v>
      </c>
    </row>
    <row r="2828" spans="1:15" ht="15" hidden="1" customHeight="1">
      <c r="A2828" s="34" t="s">
        <v>42</v>
      </c>
      <c r="B2828" s="34" t="s">
        <v>7127</v>
      </c>
      <c r="C2828" s="34" t="s">
        <v>2732</v>
      </c>
      <c r="D2828" s="35">
        <v>1.9</v>
      </c>
      <c r="E2828" s="35">
        <v>2.4</v>
      </c>
      <c r="F2828" s="35">
        <v>3.2</v>
      </c>
      <c r="G2828" s="35">
        <v>3.7</v>
      </c>
      <c r="H2828" s="35">
        <v>5.2</v>
      </c>
    </row>
    <row r="2829" spans="1:15" ht="15" hidden="1" customHeight="1">
      <c r="A2829" s="34" t="s">
        <v>42</v>
      </c>
      <c r="B2829" s="34" t="s">
        <v>7128</v>
      </c>
      <c r="C2829" s="34" t="s">
        <v>1032</v>
      </c>
      <c r="D2829" s="35">
        <v>6.8</v>
      </c>
      <c r="E2829" s="35">
        <v>7.6</v>
      </c>
      <c r="F2829" s="35">
        <v>7.7</v>
      </c>
      <c r="G2829" s="35">
        <v>7.7</v>
      </c>
      <c r="H2829" s="35">
        <v>7.6</v>
      </c>
      <c r="K2829" s="36" t="s">
        <v>5368</v>
      </c>
    </row>
    <row r="2830" spans="1:15" ht="15" hidden="1" customHeight="1">
      <c r="A2830" s="34" t="s">
        <v>42</v>
      </c>
      <c r="B2830" s="34" t="s">
        <v>7129</v>
      </c>
      <c r="C2830" s="34" t="s">
        <v>1032</v>
      </c>
      <c r="D2830" s="53">
        <v>5.2</v>
      </c>
      <c r="E2830" s="38">
        <v>6.1</v>
      </c>
      <c r="F2830" s="38">
        <v>6.1</v>
      </c>
      <c r="G2830" s="38">
        <v>6.4</v>
      </c>
      <c r="H2830" s="38">
        <v>6.5</v>
      </c>
      <c r="I2830" s="35" t="s">
        <v>7130</v>
      </c>
      <c r="J2830" s="38"/>
      <c r="K2830" s="57" t="s">
        <v>424</v>
      </c>
      <c r="L2830" s="34" t="s">
        <v>7131</v>
      </c>
      <c r="M2830" s="34" t="s">
        <v>424</v>
      </c>
    </row>
    <row r="2831" spans="1:15" ht="15" hidden="1" customHeight="1">
      <c r="A2831" s="34" t="s">
        <v>42</v>
      </c>
      <c r="B2831" s="34" t="s">
        <v>7132</v>
      </c>
      <c r="C2831" s="34" t="s">
        <v>1032</v>
      </c>
      <c r="D2831" s="53">
        <v>3.3</v>
      </c>
      <c r="E2831" s="38">
        <v>3.7</v>
      </c>
      <c r="F2831" s="38">
        <v>3.9</v>
      </c>
      <c r="G2831" s="38">
        <v>4.0999999999999996</v>
      </c>
      <c r="H2831" s="38">
        <v>4.0999999999999996</v>
      </c>
      <c r="I2831" s="38"/>
      <c r="J2831" s="38"/>
      <c r="K2831" s="57"/>
      <c r="M2831" s="34" t="s">
        <v>2981</v>
      </c>
    </row>
    <row r="2832" spans="1:15" ht="15" hidden="1" customHeight="1">
      <c r="A2832" s="34" t="s">
        <v>42</v>
      </c>
      <c r="B2832" s="34" t="s">
        <v>7133</v>
      </c>
      <c r="C2832" s="34" t="s">
        <v>1032</v>
      </c>
      <c r="D2832" s="53">
        <v>2.5</v>
      </c>
      <c r="E2832" s="38">
        <v>2.8</v>
      </c>
      <c r="F2832" s="38">
        <v>2.9</v>
      </c>
      <c r="G2832" s="38">
        <v>3.1</v>
      </c>
      <c r="H2832" s="38">
        <v>3.1</v>
      </c>
      <c r="I2832" s="38"/>
      <c r="J2832" s="38"/>
      <c r="K2832" s="57"/>
    </row>
    <row r="2833" spans="1:15" ht="15" hidden="1" customHeight="1">
      <c r="A2833" s="34" t="s">
        <v>42</v>
      </c>
      <c r="B2833" s="34" t="s">
        <v>7134</v>
      </c>
      <c r="C2833" s="34" t="s">
        <v>645</v>
      </c>
      <c r="D2833" s="35">
        <v>1.7</v>
      </c>
      <c r="E2833" s="35">
        <v>2.9</v>
      </c>
      <c r="F2833" s="35" t="s">
        <v>2988</v>
      </c>
      <c r="G2833" s="35" t="s">
        <v>2988</v>
      </c>
      <c r="H2833" s="35" t="s">
        <v>2989</v>
      </c>
    </row>
    <row r="2834" spans="1:15" ht="15" hidden="1" customHeight="1">
      <c r="A2834" s="34" t="s">
        <v>42</v>
      </c>
      <c r="B2834" s="34" t="s">
        <v>7135</v>
      </c>
      <c r="C2834" s="34" t="s">
        <v>645</v>
      </c>
      <c r="D2834" s="35" t="s">
        <v>107</v>
      </c>
      <c r="E2834" s="35">
        <v>1.4</v>
      </c>
      <c r="F2834" s="35" t="s">
        <v>2997</v>
      </c>
      <c r="G2834" s="35" t="s">
        <v>2997</v>
      </c>
      <c r="H2834" s="35" t="s">
        <v>2997</v>
      </c>
      <c r="O2834" s="34" t="s">
        <v>7136</v>
      </c>
    </row>
    <row r="2835" spans="1:15" ht="15" hidden="1" customHeight="1">
      <c r="A2835" s="34" t="s">
        <v>42</v>
      </c>
      <c r="B2835" s="34" t="s">
        <v>7137</v>
      </c>
      <c r="C2835" s="34" t="s">
        <v>435</v>
      </c>
      <c r="D2835" s="35">
        <v>7</v>
      </c>
      <c r="E2835" s="35">
        <v>8.5</v>
      </c>
      <c r="F2835" s="35">
        <v>8.4</v>
      </c>
      <c r="G2835" s="35" t="s">
        <v>2997</v>
      </c>
      <c r="H2835" s="35" t="s">
        <v>2997</v>
      </c>
      <c r="K2835" s="34" t="s">
        <v>7138</v>
      </c>
      <c r="L2835" s="34" t="s">
        <v>7139</v>
      </c>
      <c r="M2835" s="34" t="s">
        <v>661</v>
      </c>
      <c r="N2835" s="34" t="s">
        <v>7138</v>
      </c>
      <c r="O2835" s="34" t="s">
        <v>4885</v>
      </c>
    </row>
    <row r="2836" spans="1:15" ht="15" hidden="1" customHeight="1">
      <c r="A2836" s="34" t="s">
        <v>42</v>
      </c>
      <c r="B2836" s="34" t="s">
        <v>7140</v>
      </c>
      <c r="C2836" s="34" t="s">
        <v>475</v>
      </c>
      <c r="D2836" s="35" t="s">
        <v>107</v>
      </c>
      <c r="E2836" s="35">
        <v>1.3</v>
      </c>
      <c r="F2836" s="35">
        <v>1.9</v>
      </c>
      <c r="G2836" s="35">
        <v>1.9</v>
      </c>
      <c r="H2836" s="35">
        <v>2</v>
      </c>
    </row>
    <row r="2837" spans="1:15" ht="15" hidden="1" customHeight="1">
      <c r="A2837" s="34" t="s">
        <v>42</v>
      </c>
      <c r="B2837" s="34" t="s">
        <v>7141</v>
      </c>
      <c r="C2837" s="34" t="s">
        <v>393</v>
      </c>
      <c r="D2837" s="35" t="s">
        <v>107</v>
      </c>
      <c r="E2837" s="35">
        <v>1.1000000000000001</v>
      </c>
      <c r="F2837" s="35">
        <v>1.4</v>
      </c>
      <c r="G2837" s="35">
        <v>1.5</v>
      </c>
      <c r="H2837" s="35">
        <v>1.4</v>
      </c>
      <c r="K2837" s="36" t="s">
        <v>423</v>
      </c>
      <c r="L2837" s="34" t="s">
        <v>7142</v>
      </c>
    </row>
    <row r="2838" spans="1:15" ht="15" hidden="1" customHeight="1">
      <c r="A2838" s="34" t="s">
        <v>42</v>
      </c>
      <c r="B2838" s="34" t="s">
        <v>7143</v>
      </c>
      <c r="C2838" s="34" t="s">
        <v>449</v>
      </c>
      <c r="D2838" s="35" t="s">
        <v>107</v>
      </c>
      <c r="E2838" s="35">
        <v>16.399999999999999</v>
      </c>
      <c r="F2838" s="35">
        <v>16</v>
      </c>
      <c r="G2838" s="35">
        <v>16.3</v>
      </c>
      <c r="H2838" s="35" t="s">
        <v>2997</v>
      </c>
      <c r="K2838" s="36" t="s">
        <v>6963</v>
      </c>
      <c r="M2838" s="34" t="s">
        <v>465</v>
      </c>
      <c r="N2838" s="34" t="s">
        <v>465</v>
      </c>
      <c r="O2838" s="34" t="s">
        <v>7144</v>
      </c>
    </row>
    <row r="2839" spans="1:15" ht="15" hidden="1" customHeight="1">
      <c r="A2839" s="34" t="s">
        <v>42</v>
      </c>
      <c r="B2839" s="34" t="s">
        <v>7145</v>
      </c>
      <c r="C2839" s="34" t="s">
        <v>449</v>
      </c>
      <c r="D2839" s="35" t="s">
        <v>107</v>
      </c>
      <c r="E2839" s="35" t="s">
        <v>107</v>
      </c>
      <c r="F2839" s="35">
        <v>1.5</v>
      </c>
      <c r="G2839" s="35">
        <v>1.5</v>
      </c>
      <c r="H2839" s="35">
        <v>1.4</v>
      </c>
    </row>
    <row r="2840" spans="1:15" ht="15" hidden="1" customHeight="1">
      <c r="A2840" s="34" t="s">
        <v>42</v>
      </c>
      <c r="B2840" s="34" t="s">
        <v>7146</v>
      </c>
      <c r="C2840" s="34" t="s">
        <v>449</v>
      </c>
      <c r="D2840" s="35" t="s">
        <v>107</v>
      </c>
      <c r="E2840" s="35" t="s">
        <v>107</v>
      </c>
      <c r="F2840" s="35">
        <v>1.4</v>
      </c>
      <c r="G2840" s="35">
        <v>1.4</v>
      </c>
      <c r="H2840" s="35">
        <v>1.3</v>
      </c>
    </row>
    <row r="2841" spans="1:15" ht="15" hidden="1" customHeight="1">
      <c r="A2841" s="34" t="s">
        <v>42</v>
      </c>
      <c r="B2841" s="34" t="s">
        <v>7147</v>
      </c>
      <c r="C2841" s="34" t="s">
        <v>449</v>
      </c>
      <c r="D2841" s="35" t="s">
        <v>107</v>
      </c>
      <c r="E2841" s="35" t="s">
        <v>107</v>
      </c>
      <c r="F2841" s="35">
        <v>1.2</v>
      </c>
      <c r="G2841" s="35">
        <v>1.2</v>
      </c>
      <c r="H2841" s="35">
        <v>1.2</v>
      </c>
      <c r="K2841" s="36" t="s">
        <v>666</v>
      </c>
    </row>
    <row r="2842" spans="1:15" ht="15" hidden="1" customHeight="1">
      <c r="A2842" s="34" t="s">
        <v>42</v>
      </c>
      <c r="B2842" s="34" t="s">
        <v>7148</v>
      </c>
      <c r="C2842" t="s">
        <v>400</v>
      </c>
      <c r="D2842" s="35" t="s">
        <v>107</v>
      </c>
      <c r="E2842" s="35">
        <v>1.2</v>
      </c>
      <c r="F2842" s="35" t="s">
        <v>2988</v>
      </c>
      <c r="G2842" s="35">
        <v>1.3</v>
      </c>
      <c r="H2842" s="35">
        <v>1.3</v>
      </c>
    </row>
    <row r="2843" spans="1:15" ht="15" hidden="1" customHeight="1">
      <c r="A2843" s="34" t="s">
        <v>42</v>
      </c>
      <c r="B2843" s="34" t="s">
        <v>7149</v>
      </c>
      <c r="C2843" s="34" t="s">
        <v>439</v>
      </c>
      <c r="D2843" s="35" t="s">
        <v>107</v>
      </c>
      <c r="E2843" s="35">
        <v>4.8</v>
      </c>
      <c r="F2843" s="35">
        <v>5.7</v>
      </c>
      <c r="G2843" s="35">
        <v>6.4</v>
      </c>
      <c r="H2843" s="35">
        <v>7.2</v>
      </c>
      <c r="I2843" s="35" t="s">
        <v>6964</v>
      </c>
      <c r="K2843" s="36" t="s">
        <v>6963</v>
      </c>
      <c r="M2843" s="36" t="s">
        <v>6964</v>
      </c>
    </row>
    <row r="2844" spans="1:15" ht="15" hidden="1" customHeight="1">
      <c r="A2844" s="34" t="s">
        <v>42</v>
      </c>
      <c r="B2844" s="34" t="s">
        <v>7150</v>
      </c>
      <c r="C2844" s="34" t="s">
        <v>484</v>
      </c>
      <c r="D2844" s="35" t="s">
        <v>107</v>
      </c>
      <c r="E2844" s="35">
        <v>7.2</v>
      </c>
      <c r="F2844" s="35">
        <v>8</v>
      </c>
      <c r="G2844" s="35">
        <v>8.5</v>
      </c>
      <c r="H2844" s="35">
        <v>8.1999999999999993</v>
      </c>
      <c r="I2844" s="35" t="s">
        <v>424</v>
      </c>
      <c r="K2844" s="36" t="s">
        <v>7151</v>
      </c>
      <c r="M2844" s="34" t="s">
        <v>5224</v>
      </c>
      <c r="N2844" s="34" t="s">
        <v>424</v>
      </c>
    </row>
    <row r="2845" spans="1:15" ht="15" hidden="1" customHeight="1">
      <c r="A2845" s="34" t="s">
        <v>42</v>
      </c>
      <c r="B2845" s="34" t="s">
        <v>7152</v>
      </c>
      <c r="C2845" s="34" t="s">
        <v>393</v>
      </c>
      <c r="D2845" s="35" t="s">
        <v>107</v>
      </c>
      <c r="E2845" s="35">
        <v>1.5</v>
      </c>
      <c r="F2845" s="35">
        <v>1.8</v>
      </c>
      <c r="G2845" s="35">
        <v>2</v>
      </c>
      <c r="H2845" s="35">
        <v>2.1</v>
      </c>
      <c r="I2845" s="35" t="s">
        <v>424</v>
      </c>
      <c r="K2845" s="36" t="s">
        <v>424</v>
      </c>
      <c r="L2845" s="34" t="s">
        <v>7142</v>
      </c>
      <c r="M2845" s="34" t="s">
        <v>424</v>
      </c>
      <c r="N2845" s="34" t="s">
        <v>424</v>
      </c>
      <c r="O2845" s="34" t="s">
        <v>4579</v>
      </c>
    </row>
    <row r="2846" spans="1:15" ht="15" hidden="1" customHeight="1">
      <c r="A2846" s="34" t="s">
        <v>42</v>
      </c>
      <c r="B2846" s="34" t="s">
        <v>7153</v>
      </c>
      <c r="C2846" s="37" t="s">
        <v>558</v>
      </c>
      <c r="D2846" s="35" t="s">
        <v>107</v>
      </c>
      <c r="E2846" s="35">
        <v>4</v>
      </c>
      <c r="F2846" s="35">
        <v>4</v>
      </c>
      <c r="G2846" s="35" t="s">
        <v>2997</v>
      </c>
      <c r="H2846" s="35" t="s">
        <v>2997</v>
      </c>
      <c r="L2846" s="34" t="s">
        <v>7154</v>
      </c>
    </row>
    <row r="2847" spans="1:15" ht="15" hidden="1" customHeight="1">
      <c r="A2847" s="34" t="s">
        <v>42</v>
      </c>
      <c r="B2847" s="34" t="s">
        <v>7155</v>
      </c>
      <c r="C2847" s="34" t="s">
        <v>645</v>
      </c>
      <c r="D2847" s="35" t="s">
        <v>107</v>
      </c>
      <c r="E2847" s="35">
        <v>1.9</v>
      </c>
      <c r="F2847" s="35">
        <v>3.7</v>
      </c>
      <c r="G2847" s="35">
        <v>4.7</v>
      </c>
      <c r="H2847" s="35">
        <v>5.6</v>
      </c>
      <c r="I2847" s="35" t="s">
        <v>1298</v>
      </c>
    </row>
    <row r="2848" spans="1:15" ht="15" hidden="1" customHeight="1">
      <c r="A2848" s="34" t="s">
        <v>42</v>
      </c>
      <c r="B2848" s="34" t="s">
        <v>7156</v>
      </c>
      <c r="C2848" s="34" t="s">
        <v>645</v>
      </c>
      <c r="D2848" s="35" t="s">
        <v>107</v>
      </c>
      <c r="E2848" s="35">
        <v>1.5</v>
      </c>
      <c r="F2848" s="35">
        <v>1.9</v>
      </c>
      <c r="G2848" s="35">
        <v>1.9</v>
      </c>
      <c r="H2848" s="35">
        <v>1.9</v>
      </c>
      <c r="I2848" s="35" t="s">
        <v>423</v>
      </c>
    </row>
    <row r="2849" spans="1:15" ht="15" hidden="1" customHeight="1">
      <c r="A2849" s="34" t="s">
        <v>42</v>
      </c>
      <c r="B2849" s="34" t="s">
        <v>7157</v>
      </c>
      <c r="C2849" s="34" t="s">
        <v>393</v>
      </c>
      <c r="D2849" s="35" t="s">
        <v>107</v>
      </c>
      <c r="E2849" s="35">
        <v>1.3</v>
      </c>
      <c r="F2849" s="35">
        <v>1.3</v>
      </c>
      <c r="G2849" s="35">
        <v>1.4</v>
      </c>
      <c r="H2849" s="35">
        <v>1.4</v>
      </c>
      <c r="L2849" s="34" t="s">
        <v>7142</v>
      </c>
    </row>
    <row r="2850" spans="1:15" ht="15" hidden="1" customHeight="1">
      <c r="A2850" s="34" t="s">
        <v>42</v>
      </c>
      <c r="B2850" s="34" t="s">
        <v>7158</v>
      </c>
      <c r="C2850" s="34" t="s">
        <v>645</v>
      </c>
      <c r="D2850" s="35" t="s">
        <v>107</v>
      </c>
      <c r="E2850" s="35">
        <v>3.4</v>
      </c>
      <c r="F2850" s="35">
        <v>5.3</v>
      </c>
      <c r="G2850" s="35">
        <v>7</v>
      </c>
      <c r="H2850" s="35">
        <v>7.8</v>
      </c>
      <c r="I2850" s="35" t="s">
        <v>1502</v>
      </c>
    </row>
    <row r="2851" spans="1:15" ht="15" hidden="1" customHeight="1">
      <c r="A2851" s="34" t="s">
        <v>42</v>
      </c>
      <c r="B2851" s="34" t="s">
        <v>7159</v>
      </c>
      <c r="C2851" s="34" t="s">
        <v>645</v>
      </c>
      <c r="D2851" s="35" t="s">
        <v>107</v>
      </c>
      <c r="E2851" s="35">
        <v>2.8</v>
      </c>
      <c r="F2851" s="35">
        <v>2.8</v>
      </c>
      <c r="G2851" s="35">
        <v>2.8</v>
      </c>
      <c r="H2851" s="35" t="s">
        <v>2997</v>
      </c>
      <c r="K2851" s="36" t="s">
        <v>423</v>
      </c>
    </row>
    <row r="2852" spans="1:15" ht="15" hidden="1" customHeight="1">
      <c r="A2852" s="34" t="s">
        <v>42</v>
      </c>
      <c r="B2852" s="34" t="s">
        <v>7160</v>
      </c>
      <c r="C2852" s="34" t="s">
        <v>645</v>
      </c>
      <c r="D2852" s="35" t="s">
        <v>107</v>
      </c>
      <c r="E2852" s="35">
        <v>2.8</v>
      </c>
      <c r="F2852" s="35">
        <v>4.5</v>
      </c>
      <c r="G2852" s="35">
        <v>5.5</v>
      </c>
      <c r="H2852" s="35">
        <v>6</v>
      </c>
      <c r="K2852" s="36" t="s">
        <v>1660</v>
      </c>
    </row>
    <row r="2853" spans="1:15" ht="15" hidden="1" customHeight="1">
      <c r="A2853" s="34" t="s">
        <v>42</v>
      </c>
      <c r="B2853" s="34" t="s">
        <v>7161</v>
      </c>
      <c r="C2853" s="34" t="s">
        <v>393</v>
      </c>
      <c r="D2853" s="35" t="s">
        <v>107</v>
      </c>
      <c r="E2853" s="35">
        <v>2.1</v>
      </c>
      <c r="F2853" s="35">
        <v>2.2000000000000002</v>
      </c>
      <c r="G2853" s="35">
        <v>2.4</v>
      </c>
      <c r="H2853" s="35">
        <v>2.2000000000000002</v>
      </c>
      <c r="L2853" s="34" t="s">
        <v>7142</v>
      </c>
    </row>
    <row r="2854" spans="1:15" ht="15" hidden="1" customHeight="1">
      <c r="A2854" s="34" t="s">
        <v>42</v>
      </c>
      <c r="B2854" s="34" t="s">
        <v>7162</v>
      </c>
      <c r="C2854" s="34" t="s">
        <v>439</v>
      </c>
      <c r="D2854" s="35" t="s">
        <v>107</v>
      </c>
      <c r="E2854" s="35">
        <v>1.2</v>
      </c>
      <c r="F2854" s="35">
        <v>1</v>
      </c>
      <c r="G2854" s="35">
        <v>1.2</v>
      </c>
      <c r="H2854" s="35">
        <v>1.2</v>
      </c>
      <c r="I2854" s="35" t="s">
        <v>465</v>
      </c>
      <c r="M2854" s="34" t="s">
        <v>2981</v>
      </c>
    </row>
    <row r="2855" spans="1:15" ht="15" hidden="1" customHeight="1">
      <c r="A2855" s="34" t="s">
        <v>42</v>
      </c>
      <c r="B2855" s="34" t="s">
        <v>7163</v>
      </c>
      <c r="C2855" s="34" t="s">
        <v>393</v>
      </c>
      <c r="D2855" s="35" t="s">
        <v>107</v>
      </c>
      <c r="E2855" s="35">
        <v>1.5</v>
      </c>
      <c r="F2855" s="35">
        <v>1.6</v>
      </c>
      <c r="G2855" s="35">
        <v>1.6</v>
      </c>
      <c r="H2855" s="35">
        <v>1.7</v>
      </c>
      <c r="K2855" s="36" t="s">
        <v>3277</v>
      </c>
      <c r="L2855" s="34" t="s">
        <v>7142</v>
      </c>
      <c r="M2855" s="34" t="s">
        <v>3277</v>
      </c>
      <c r="N2855" s="39" t="s">
        <v>3277</v>
      </c>
    </row>
    <row r="2856" spans="1:15" ht="15" hidden="1" customHeight="1">
      <c r="A2856" s="34" t="s">
        <v>42</v>
      </c>
      <c r="B2856" s="34" t="s">
        <v>7164</v>
      </c>
      <c r="C2856" s="34" t="s">
        <v>645</v>
      </c>
      <c r="D2856" s="35" t="s">
        <v>107</v>
      </c>
      <c r="E2856" s="35">
        <v>1.1000000000000001</v>
      </c>
      <c r="F2856" s="35" t="s">
        <v>2997</v>
      </c>
      <c r="G2856" s="35" t="s">
        <v>2997</v>
      </c>
      <c r="H2856" s="35" t="s">
        <v>2997</v>
      </c>
      <c r="L2856" s="36" t="s">
        <v>4411</v>
      </c>
      <c r="O2856" s="34" t="s">
        <v>7165</v>
      </c>
    </row>
    <row r="2857" spans="1:15" ht="15" hidden="1" customHeight="1">
      <c r="A2857" s="34" t="s">
        <v>42</v>
      </c>
      <c r="B2857" s="34" t="s">
        <v>7166</v>
      </c>
      <c r="C2857" s="34" t="s">
        <v>645</v>
      </c>
      <c r="D2857" s="35" t="s">
        <v>107</v>
      </c>
      <c r="E2857" s="35" t="s">
        <v>107</v>
      </c>
      <c r="F2857" s="35">
        <v>4.2</v>
      </c>
      <c r="G2857" s="35">
        <v>5</v>
      </c>
      <c r="H2857" s="35">
        <v>6.1</v>
      </c>
    </row>
    <row r="2858" spans="1:15" ht="15" hidden="1" customHeight="1">
      <c r="A2858" s="34" t="s">
        <v>42</v>
      </c>
      <c r="B2858" s="34" t="s">
        <v>7167</v>
      </c>
      <c r="C2858" s="34" t="s">
        <v>645</v>
      </c>
      <c r="D2858" s="35" t="s">
        <v>107</v>
      </c>
      <c r="E2858" s="35">
        <v>1.7</v>
      </c>
      <c r="F2858" s="35">
        <v>2</v>
      </c>
      <c r="G2858" s="35">
        <v>2.1</v>
      </c>
      <c r="H2858" s="35">
        <v>2.1</v>
      </c>
      <c r="K2858" s="36" t="s">
        <v>1298</v>
      </c>
    </row>
    <row r="2859" spans="1:15" ht="15" hidden="1" customHeight="1">
      <c r="A2859" s="34" t="s">
        <v>42</v>
      </c>
      <c r="B2859" s="34" t="s">
        <v>7168</v>
      </c>
      <c r="C2859" s="34" t="s">
        <v>645</v>
      </c>
      <c r="D2859" s="35" t="s">
        <v>107</v>
      </c>
      <c r="E2859" s="35">
        <v>1.2</v>
      </c>
      <c r="F2859" s="35" t="s">
        <v>2988</v>
      </c>
      <c r="G2859" s="35" t="s">
        <v>2988</v>
      </c>
      <c r="H2859" s="35" t="s">
        <v>2989</v>
      </c>
    </row>
    <row r="2860" spans="1:15" ht="15" hidden="1" customHeight="1">
      <c r="A2860" s="34" t="s">
        <v>42</v>
      </c>
      <c r="B2860" s="34" t="s">
        <v>7169</v>
      </c>
      <c r="C2860" s="34" t="s">
        <v>645</v>
      </c>
      <c r="D2860" s="35" t="s">
        <v>107</v>
      </c>
      <c r="E2860" s="35">
        <v>1.2</v>
      </c>
      <c r="F2860" s="35">
        <v>1.3</v>
      </c>
      <c r="G2860" s="35" t="s">
        <v>2988</v>
      </c>
      <c r="H2860" s="35" t="s">
        <v>2989</v>
      </c>
    </row>
    <row r="2861" spans="1:15" ht="15" hidden="1" customHeight="1">
      <c r="A2861" s="34" t="s">
        <v>42</v>
      </c>
      <c r="B2861" s="34" t="s">
        <v>7170</v>
      </c>
      <c r="C2861" s="34" t="s">
        <v>645</v>
      </c>
      <c r="D2861" s="35" t="s">
        <v>107</v>
      </c>
      <c r="E2861" s="35">
        <v>1.9</v>
      </c>
      <c r="F2861" s="35">
        <v>4</v>
      </c>
      <c r="G2861" s="35">
        <v>5.3</v>
      </c>
      <c r="H2861" s="35">
        <v>6.5</v>
      </c>
    </row>
    <row r="2862" spans="1:15" ht="15" hidden="1" customHeight="1">
      <c r="A2862" s="34" t="s">
        <v>42</v>
      </c>
      <c r="B2862" s="34" t="s">
        <v>7171</v>
      </c>
      <c r="C2862" s="34" t="s">
        <v>645</v>
      </c>
      <c r="D2862" s="35" t="s">
        <v>107</v>
      </c>
      <c r="E2862" s="35">
        <v>2</v>
      </c>
      <c r="F2862" s="35">
        <v>3.2</v>
      </c>
      <c r="G2862" s="35">
        <v>3.4</v>
      </c>
      <c r="H2862" s="35">
        <v>3.5</v>
      </c>
      <c r="O2862" s="34" t="s">
        <v>7172</v>
      </c>
    </row>
    <row r="2863" spans="1:15" ht="15" hidden="1" customHeight="1">
      <c r="A2863" s="34" t="s">
        <v>42</v>
      </c>
      <c r="B2863" s="34" t="s">
        <v>7173</v>
      </c>
      <c r="C2863" s="34" t="s">
        <v>645</v>
      </c>
      <c r="D2863" s="35" t="s">
        <v>107</v>
      </c>
      <c r="E2863" s="35">
        <v>1</v>
      </c>
      <c r="F2863" s="35" t="s">
        <v>2997</v>
      </c>
      <c r="G2863" s="35" t="s">
        <v>2997</v>
      </c>
      <c r="H2863" s="35" t="s">
        <v>2997</v>
      </c>
      <c r="L2863" s="36" t="s">
        <v>6018</v>
      </c>
      <c r="O2863" s="34" t="s">
        <v>7174</v>
      </c>
    </row>
    <row r="2864" spans="1:15" ht="15" hidden="1" customHeight="1">
      <c r="A2864" s="34" t="s">
        <v>42</v>
      </c>
      <c r="B2864" s="34" t="s">
        <v>7175</v>
      </c>
      <c r="C2864" s="34" t="s">
        <v>667</v>
      </c>
      <c r="D2864" s="35" t="s">
        <v>107</v>
      </c>
      <c r="E2864" s="35">
        <v>1.4</v>
      </c>
      <c r="F2864" s="35">
        <v>1.9</v>
      </c>
      <c r="G2864" s="35">
        <v>2.2000000000000002</v>
      </c>
      <c r="H2864" s="35">
        <v>2.6</v>
      </c>
      <c r="L2864" s="36" t="s">
        <v>7176</v>
      </c>
      <c r="O2864" s="34" t="s">
        <v>7177</v>
      </c>
    </row>
    <row r="2865" spans="1:15" ht="15" hidden="1" customHeight="1">
      <c r="A2865" s="34" t="s">
        <v>42</v>
      </c>
      <c r="B2865" s="34" t="s">
        <v>7178</v>
      </c>
      <c r="C2865" s="34" t="s">
        <v>667</v>
      </c>
      <c r="D2865" s="35" t="s">
        <v>107</v>
      </c>
      <c r="E2865" s="35">
        <v>1.3</v>
      </c>
      <c r="F2865" s="35" t="s">
        <v>2988</v>
      </c>
      <c r="G2865" s="35" t="s">
        <v>2988</v>
      </c>
      <c r="H2865" s="35" t="s">
        <v>2989</v>
      </c>
    </row>
    <row r="2866" spans="1:15" ht="15" hidden="1" customHeight="1">
      <c r="A2866" s="34" t="s">
        <v>42</v>
      </c>
      <c r="B2866" s="34" t="s">
        <v>7179</v>
      </c>
      <c r="C2866" s="34" t="s">
        <v>2139</v>
      </c>
      <c r="D2866" s="35" t="s">
        <v>107</v>
      </c>
      <c r="E2866" s="35">
        <v>2.7</v>
      </c>
      <c r="F2866" s="35">
        <v>1.7</v>
      </c>
      <c r="G2866" s="35">
        <v>1.7</v>
      </c>
      <c r="H2866" s="35">
        <v>1.7</v>
      </c>
    </row>
    <row r="2867" spans="1:15" ht="15" hidden="1" customHeight="1">
      <c r="A2867" s="34" t="s">
        <v>42</v>
      </c>
      <c r="B2867" s="34" t="s">
        <v>7180</v>
      </c>
      <c r="C2867" s="34" t="s">
        <v>403</v>
      </c>
      <c r="D2867" s="35" t="s">
        <v>107</v>
      </c>
      <c r="E2867" s="35">
        <v>1.2</v>
      </c>
      <c r="F2867" s="35">
        <v>1.3</v>
      </c>
      <c r="G2867" s="35">
        <v>1.5</v>
      </c>
      <c r="H2867" s="35">
        <v>1.3</v>
      </c>
      <c r="L2867" s="34" t="s">
        <v>3796</v>
      </c>
      <c r="O2867" s="34" t="s">
        <v>3790</v>
      </c>
    </row>
    <row r="2868" spans="1:15" ht="15" hidden="1" customHeight="1">
      <c r="A2868" s="34" t="s">
        <v>42</v>
      </c>
      <c r="B2868" s="34" t="s">
        <v>7181</v>
      </c>
      <c r="C2868" s="34" t="s">
        <v>403</v>
      </c>
      <c r="D2868" s="35" t="s">
        <v>107</v>
      </c>
      <c r="E2868" s="35">
        <v>1.3</v>
      </c>
      <c r="F2868" s="35">
        <v>1.4</v>
      </c>
      <c r="G2868" s="35">
        <v>1.5</v>
      </c>
      <c r="H2868" s="35" t="s">
        <v>2997</v>
      </c>
      <c r="L2868" s="34" t="s">
        <v>3796</v>
      </c>
      <c r="O2868" s="34" t="s">
        <v>3790</v>
      </c>
    </row>
    <row r="2869" spans="1:15" ht="15" hidden="1" customHeight="1">
      <c r="A2869" s="34" t="s">
        <v>42</v>
      </c>
      <c r="B2869" s="34" t="s">
        <v>7182</v>
      </c>
      <c r="C2869" s="34" t="s">
        <v>745</v>
      </c>
      <c r="D2869" s="35" t="s">
        <v>107</v>
      </c>
      <c r="E2869" s="35">
        <v>1.1000000000000001</v>
      </c>
      <c r="F2869" s="35">
        <v>2.5</v>
      </c>
      <c r="G2869" s="35">
        <v>3</v>
      </c>
      <c r="H2869" s="35">
        <v>3.1</v>
      </c>
      <c r="I2869" s="35" t="s">
        <v>1173</v>
      </c>
      <c r="K2869" s="36" t="s">
        <v>423</v>
      </c>
      <c r="M2869" s="34" t="s">
        <v>7004</v>
      </c>
    </row>
    <row r="2870" spans="1:15" ht="15" hidden="1" customHeight="1">
      <c r="A2870" s="34" t="s">
        <v>42</v>
      </c>
      <c r="B2870" s="34" t="s">
        <v>7183</v>
      </c>
      <c r="C2870" s="34" t="s">
        <v>645</v>
      </c>
      <c r="D2870" s="35" t="s">
        <v>107</v>
      </c>
      <c r="E2870" s="35">
        <v>1.3</v>
      </c>
      <c r="F2870" s="35">
        <v>2.2000000000000002</v>
      </c>
      <c r="G2870" s="35">
        <v>3.2</v>
      </c>
      <c r="H2870" s="35">
        <v>4.7</v>
      </c>
      <c r="M2870" s="34" t="s">
        <v>7045</v>
      </c>
      <c r="N2870" s="34" t="s">
        <v>1298</v>
      </c>
    </row>
    <row r="2871" spans="1:15" ht="15" hidden="1" customHeight="1">
      <c r="A2871" s="34" t="s">
        <v>42</v>
      </c>
      <c r="B2871" s="34" t="s">
        <v>7184</v>
      </c>
      <c r="C2871" s="34" t="s">
        <v>393</v>
      </c>
      <c r="D2871" s="35" t="s">
        <v>107</v>
      </c>
      <c r="E2871" s="35">
        <v>1.2</v>
      </c>
      <c r="F2871" s="35" t="s">
        <v>2988</v>
      </c>
      <c r="G2871" s="35" t="s">
        <v>2988</v>
      </c>
      <c r="H2871" s="35" t="s">
        <v>2989</v>
      </c>
      <c r="L2871" s="34" t="s">
        <v>3329</v>
      </c>
      <c r="O2871" s="34" t="s">
        <v>4579</v>
      </c>
    </row>
    <row r="2872" spans="1:15" ht="15" hidden="1" customHeight="1">
      <c r="A2872" s="34" t="s">
        <v>42</v>
      </c>
      <c r="B2872" s="34" t="s">
        <v>7185</v>
      </c>
      <c r="C2872" s="34" t="s">
        <v>393</v>
      </c>
      <c r="D2872" s="35" t="s">
        <v>107</v>
      </c>
      <c r="E2872" s="35">
        <v>1.2</v>
      </c>
      <c r="F2872" s="35" t="s">
        <v>2988</v>
      </c>
      <c r="G2872" s="35" t="s">
        <v>2997</v>
      </c>
      <c r="H2872" s="35" t="s">
        <v>2997</v>
      </c>
      <c r="L2872" s="36" t="s">
        <v>7186</v>
      </c>
    </row>
    <row r="2873" spans="1:15" ht="15" hidden="1" customHeight="1">
      <c r="A2873" s="34" t="s">
        <v>42</v>
      </c>
      <c r="B2873" s="34" t="s">
        <v>7187</v>
      </c>
      <c r="C2873" s="34" t="s">
        <v>7188</v>
      </c>
      <c r="D2873" s="35" t="s">
        <v>107</v>
      </c>
      <c r="E2873" s="35">
        <v>1.1000000000000001</v>
      </c>
      <c r="F2873" s="35">
        <v>1.4</v>
      </c>
      <c r="G2873" s="35">
        <v>1.6</v>
      </c>
      <c r="H2873" s="35">
        <v>1.6</v>
      </c>
    </row>
    <row r="2874" spans="1:15" ht="15" hidden="1" customHeight="1">
      <c r="A2874" s="34" t="s">
        <v>42</v>
      </c>
      <c r="B2874" s="34" t="s">
        <v>7189</v>
      </c>
      <c r="C2874" s="34" t="s">
        <v>2139</v>
      </c>
      <c r="D2874" s="35" t="s">
        <v>107</v>
      </c>
      <c r="E2874" s="35">
        <v>2</v>
      </c>
      <c r="F2874" s="35">
        <v>2</v>
      </c>
      <c r="G2874" s="35">
        <v>2.4</v>
      </c>
      <c r="H2874" s="35">
        <v>2.1</v>
      </c>
    </row>
    <row r="2875" spans="1:15" ht="15" hidden="1" customHeight="1">
      <c r="A2875" s="34" t="s">
        <v>42</v>
      </c>
      <c r="B2875" s="34" t="s">
        <v>7190</v>
      </c>
      <c r="C2875" s="34" t="s">
        <v>2139</v>
      </c>
      <c r="D2875" s="35" t="s">
        <v>107</v>
      </c>
      <c r="E2875" s="35" t="s">
        <v>107</v>
      </c>
      <c r="F2875" s="35" t="s">
        <v>107</v>
      </c>
      <c r="G2875" s="35">
        <v>1.3</v>
      </c>
      <c r="H2875" s="35">
        <v>1.2</v>
      </c>
    </row>
    <row r="2876" spans="1:15" ht="15" hidden="1" customHeight="1">
      <c r="A2876" s="34" t="s">
        <v>42</v>
      </c>
      <c r="B2876" s="34" t="s">
        <v>7191</v>
      </c>
      <c r="C2876" s="34" t="s">
        <v>389</v>
      </c>
      <c r="D2876" s="35" t="s">
        <v>107</v>
      </c>
      <c r="E2876" s="35">
        <v>2.2999999999999998</v>
      </c>
      <c r="F2876" s="35">
        <v>3.7</v>
      </c>
      <c r="G2876" s="35">
        <v>5</v>
      </c>
      <c r="H2876" s="35">
        <v>6.2</v>
      </c>
      <c r="M2876" s="34" t="s">
        <v>1298</v>
      </c>
    </row>
    <row r="2877" spans="1:15" ht="15" hidden="1" customHeight="1">
      <c r="A2877" s="34" t="s">
        <v>42</v>
      </c>
      <c r="B2877" s="34" t="s">
        <v>7192</v>
      </c>
      <c r="C2877" s="34" t="s">
        <v>389</v>
      </c>
      <c r="D2877" s="35" t="s">
        <v>107</v>
      </c>
      <c r="E2877" s="35">
        <v>1.3</v>
      </c>
      <c r="F2877" s="35" t="s">
        <v>2997</v>
      </c>
      <c r="G2877" s="35" t="s">
        <v>2997</v>
      </c>
      <c r="H2877" s="35" t="s">
        <v>2997</v>
      </c>
      <c r="L2877" s="36" t="s">
        <v>3886</v>
      </c>
      <c r="O2877" s="34" t="s">
        <v>7193</v>
      </c>
    </row>
    <row r="2878" spans="1:15" ht="15" hidden="1" customHeight="1">
      <c r="A2878" s="34" t="s">
        <v>42</v>
      </c>
      <c r="B2878" s="34" t="s">
        <v>7194</v>
      </c>
      <c r="C2878" s="34" t="s">
        <v>435</v>
      </c>
      <c r="D2878" s="35" t="s">
        <v>107</v>
      </c>
      <c r="E2878" s="35">
        <v>1</v>
      </c>
      <c r="F2878" s="35">
        <v>1.3</v>
      </c>
      <c r="G2878" s="35">
        <v>1.3</v>
      </c>
      <c r="H2878" s="35">
        <v>1.4</v>
      </c>
      <c r="K2878" s="36" t="s">
        <v>423</v>
      </c>
      <c r="L2878" s="34" t="s">
        <v>2143</v>
      </c>
      <c r="M2878" s="34" t="s">
        <v>423</v>
      </c>
      <c r="N2878" s="34" t="s">
        <v>423</v>
      </c>
    </row>
    <row r="2879" spans="1:15" ht="15" hidden="1" customHeight="1">
      <c r="A2879" s="34" t="s">
        <v>42</v>
      </c>
      <c r="B2879" s="34" t="s">
        <v>7195</v>
      </c>
      <c r="C2879" s="34" t="s">
        <v>815</v>
      </c>
      <c r="D2879" s="35" t="s">
        <v>107</v>
      </c>
      <c r="E2879" s="35">
        <v>1.2</v>
      </c>
      <c r="F2879" s="35">
        <v>1.5</v>
      </c>
      <c r="G2879" s="35">
        <v>1.8</v>
      </c>
      <c r="H2879" s="35">
        <v>2.2000000000000002</v>
      </c>
      <c r="O2879" s="34" t="s">
        <v>4579</v>
      </c>
    </row>
    <row r="2880" spans="1:15" ht="15" hidden="1" customHeight="1">
      <c r="A2880" s="34" t="s">
        <v>42</v>
      </c>
      <c r="B2880" s="34" t="s">
        <v>7196</v>
      </c>
      <c r="C2880" s="34" t="s">
        <v>393</v>
      </c>
      <c r="D2880" s="35" t="s">
        <v>107</v>
      </c>
      <c r="E2880" s="35">
        <v>11.8</v>
      </c>
      <c r="F2880" s="35">
        <v>12.1</v>
      </c>
      <c r="G2880" s="35">
        <v>13</v>
      </c>
      <c r="H2880" s="35">
        <v>13.9</v>
      </c>
      <c r="I2880" s="35" t="s">
        <v>7197</v>
      </c>
      <c r="K2880" t="s">
        <v>465</v>
      </c>
      <c r="L2880" s="34" t="s">
        <v>7028</v>
      </c>
      <c r="M2880" s="34" t="s">
        <v>904</v>
      </c>
      <c r="N2880" s="34" t="s">
        <v>904</v>
      </c>
      <c r="O2880" s="34" t="s">
        <v>7198</v>
      </c>
    </row>
    <row r="2881" spans="1:15" ht="15" hidden="1" customHeight="1">
      <c r="A2881" s="34" t="s">
        <v>42</v>
      </c>
      <c r="B2881" s="34" t="s">
        <v>7199</v>
      </c>
      <c r="C2881" s="34" t="s">
        <v>384</v>
      </c>
      <c r="D2881" s="35" t="s">
        <v>107</v>
      </c>
      <c r="E2881" s="35">
        <v>1.5</v>
      </c>
      <c r="F2881" s="35">
        <v>2.2000000000000002</v>
      </c>
      <c r="G2881" s="35">
        <v>2.6</v>
      </c>
      <c r="H2881" s="35">
        <v>2.7</v>
      </c>
      <c r="I2881" s="35" t="s">
        <v>561</v>
      </c>
    </row>
    <row r="2882" spans="1:15" ht="15" hidden="1" customHeight="1">
      <c r="A2882" s="34" t="s">
        <v>42</v>
      </c>
      <c r="B2882" s="34" t="s">
        <v>7200</v>
      </c>
      <c r="C2882" s="34" t="s">
        <v>2139</v>
      </c>
      <c r="D2882" s="35" t="s">
        <v>107</v>
      </c>
      <c r="E2882" s="35">
        <v>1.3</v>
      </c>
      <c r="F2882" s="35">
        <v>1.4</v>
      </c>
      <c r="G2882" s="35">
        <v>1.5</v>
      </c>
      <c r="H2882" s="35">
        <v>1.5</v>
      </c>
      <c r="I2882" s="35" t="s">
        <v>7201</v>
      </c>
      <c r="J2882" s="35" t="s">
        <v>7202</v>
      </c>
      <c r="L2882" s="34" t="s">
        <v>7203</v>
      </c>
      <c r="M2882" s="34" t="s">
        <v>561</v>
      </c>
      <c r="N2882" s="34" t="s">
        <v>561</v>
      </c>
    </row>
    <row r="2883" spans="1:15" ht="15" hidden="1" customHeight="1">
      <c r="A2883" s="34" t="s">
        <v>42</v>
      </c>
      <c r="B2883" s="34" t="s">
        <v>7204</v>
      </c>
      <c r="C2883" s="34" t="s">
        <v>2139</v>
      </c>
      <c r="D2883" s="35" t="s">
        <v>107</v>
      </c>
      <c r="E2883" s="35">
        <v>2</v>
      </c>
      <c r="F2883" s="35">
        <v>1.5</v>
      </c>
      <c r="G2883" s="35">
        <v>1.8</v>
      </c>
      <c r="H2883" s="35">
        <v>1.7</v>
      </c>
      <c r="I2883" s="35" t="s">
        <v>7201</v>
      </c>
      <c r="J2883" s="35" t="s">
        <v>7205</v>
      </c>
      <c r="K2883" s="36" t="s">
        <v>7080</v>
      </c>
      <c r="M2883" s="34" t="s">
        <v>561</v>
      </c>
      <c r="O2883" s="34" t="s">
        <v>7206</v>
      </c>
    </row>
    <row r="2884" spans="1:15" ht="15" hidden="1" customHeight="1">
      <c r="A2884" s="34" t="s">
        <v>42</v>
      </c>
      <c r="B2884" s="34" t="s">
        <v>7207</v>
      </c>
      <c r="C2884" s="34" t="s">
        <v>2139</v>
      </c>
      <c r="D2884" s="35" t="s">
        <v>107</v>
      </c>
      <c r="E2884" s="35">
        <v>1.4</v>
      </c>
      <c r="F2884" s="35" t="s">
        <v>2997</v>
      </c>
      <c r="G2884" s="35" t="s">
        <v>2997</v>
      </c>
      <c r="H2884" s="35" t="s">
        <v>2997</v>
      </c>
      <c r="L2884" s="36" t="s">
        <v>6018</v>
      </c>
      <c r="O2884" s="34" t="s">
        <v>7193</v>
      </c>
    </row>
    <row r="2885" spans="1:15" ht="15" hidden="1" customHeight="1">
      <c r="A2885" s="34" t="s">
        <v>42</v>
      </c>
      <c r="B2885" s="34" t="s">
        <v>7208</v>
      </c>
      <c r="C2885" s="34" t="s">
        <v>2139</v>
      </c>
      <c r="D2885" s="35" t="s">
        <v>107</v>
      </c>
      <c r="E2885" s="35" t="s">
        <v>107</v>
      </c>
      <c r="F2885" s="35" t="s">
        <v>107</v>
      </c>
      <c r="G2885" s="35">
        <v>1.1000000000000001</v>
      </c>
      <c r="H2885" s="35">
        <v>1.6</v>
      </c>
    </row>
    <row r="2886" spans="1:15" ht="15" hidden="1" customHeight="1">
      <c r="A2886" s="34" t="s">
        <v>42</v>
      </c>
      <c r="B2886" s="34" t="s">
        <v>7209</v>
      </c>
      <c r="C2886" s="34" t="s">
        <v>393</v>
      </c>
      <c r="D2886" s="35" t="s">
        <v>107</v>
      </c>
      <c r="E2886" s="35">
        <v>1.1000000000000001</v>
      </c>
      <c r="F2886" s="35">
        <v>1.9</v>
      </c>
      <c r="G2886" s="35">
        <v>2.2999999999999998</v>
      </c>
      <c r="H2886" s="35">
        <v>2.5</v>
      </c>
      <c r="I2886" s="35" t="s">
        <v>561</v>
      </c>
      <c r="K2886" s="36" t="s">
        <v>561</v>
      </c>
      <c r="L2886" s="34" t="s">
        <v>7028</v>
      </c>
      <c r="M2886" s="34" t="s">
        <v>561</v>
      </c>
      <c r="O2886" s="34" t="s">
        <v>4579</v>
      </c>
    </row>
    <row r="2887" spans="1:15" ht="15" hidden="1" customHeight="1">
      <c r="A2887" s="34" t="s">
        <v>42</v>
      </c>
      <c r="B2887" s="34" t="s">
        <v>7210</v>
      </c>
      <c r="C2887" s="34" t="s">
        <v>403</v>
      </c>
      <c r="D2887" s="35" t="s">
        <v>107</v>
      </c>
      <c r="E2887" s="35">
        <v>1.4</v>
      </c>
      <c r="F2887" s="35">
        <v>2.2000000000000002</v>
      </c>
      <c r="G2887" s="35">
        <v>2.2000000000000002</v>
      </c>
      <c r="H2887" s="35">
        <v>2.2999999999999998</v>
      </c>
      <c r="I2887" s="35" t="s">
        <v>7211</v>
      </c>
      <c r="K2887" s="36" t="s">
        <v>561</v>
      </c>
      <c r="M2887" s="34" t="s">
        <v>4794</v>
      </c>
    </row>
    <row r="2888" spans="1:15" ht="15" hidden="1" customHeight="1">
      <c r="A2888" s="34" t="s">
        <v>42</v>
      </c>
      <c r="B2888" s="34" t="s">
        <v>7212</v>
      </c>
      <c r="C2888" s="34" t="s">
        <v>389</v>
      </c>
      <c r="D2888" s="35" t="s">
        <v>107</v>
      </c>
      <c r="E2888" s="35">
        <v>1.2</v>
      </c>
      <c r="F2888" s="35">
        <v>3.1</v>
      </c>
      <c r="G2888" s="35">
        <v>3.5</v>
      </c>
      <c r="H2888" s="35">
        <v>3.4</v>
      </c>
      <c r="I2888" s="35" t="s">
        <v>561</v>
      </c>
    </row>
    <row r="2889" spans="1:15" ht="15" hidden="1" customHeight="1">
      <c r="A2889" s="34" t="s">
        <v>42</v>
      </c>
      <c r="B2889" s="34" t="s">
        <v>7213</v>
      </c>
      <c r="C2889" s="34" t="s">
        <v>435</v>
      </c>
      <c r="D2889" s="35" t="s">
        <v>107</v>
      </c>
      <c r="E2889" s="35">
        <v>1.1000000000000001</v>
      </c>
      <c r="F2889" s="35">
        <v>1.4</v>
      </c>
      <c r="G2889" s="35">
        <v>1.5</v>
      </c>
      <c r="H2889" s="35">
        <v>1.7</v>
      </c>
      <c r="I2889" s="35" t="s">
        <v>7214</v>
      </c>
      <c r="M2889" s="34" t="s">
        <v>666</v>
      </c>
    </row>
    <row r="2890" spans="1:15" ht="15" hidden="1" customHeight="1">
      <c r="A2890" s="34" t="s">
        <v>42</v>
      </c>
      <c r="B2890" s="34" t="s">
        <v>7215</v>
      </c>
      <c r="C2890" s="34" t="s">
        <v>393</v>
      </c>
      <c r="D2890" s="35" t="s">
        <v>107</v>
      </c>
      <c r="E2890" s="35">
        <v>1.4</v>
      </c>
      <c r="F2890" s="35">
        <v>2</v>
      </c>
      <c r="G2890" s="35">
        <v>2.2000000000000002</v>
      </c>
      <c r="H2890" s="35">
        <v>2.1</v>
      </c>
      <c r="K2890" s="36" t="s">
        <v>666</v>
      </c>
      <c r="L2890" s="34" t="s">
        <v>7028</v>
      </c>
      <c r="M2890" s="34" t="s">
        <v>666</v>
      </c>
    </row>
    <row r="2891" spans="1:15" ht="15" hidden="1" customHeight="1">
      <c r="A2891" s="34" t="s">
        <v>42</v>
      </c>
      <c r="B2891" s="34" t="s">
        <v>7216</v>
      </c>
      <c r="C2891" s="34" t="s">
        <v>393</v>
      </c>
      <c r="D2891" s="35" t="s">
        <v>107</v>
      </c>
      <c r="E2891" s="35">
        <v>1.1000000000000001</v>
      </c>
      <c r="F2891" s="35">
        <v>1.3</v>
      </c>
      <c r="G2891" s="35">
        <v>1.3</v>
      </c>
      <c r="H2891" s="35">
        <v>1.5</v>
      </c>
      <c r="L2891" s="34" t="s">
        <v>7028</v>
      </c>
      <c r="M2891" s="34" t="s">
        <v>558</v>
      </c>
    </row>
    <row r="2892" spans="1:15" ht="15" hidden="1" customHeight="1">
      <c r="A2892" s="34" t="s">
        <v>42</v>
      </c>
      <c r="B2892" s="34" t="s">
        <v>7217</v>
      </c>
      <c r="C2892" s="34" t="s">
        <v>439</v>
      </c>
      <c r="D2892" s="35" t="s">
        <v>107</v>
      </c>
      <c r="E2892" s="35">
        <v>9.1</v>
      </c>
      <c r="F2892" s="35">
        <v>9.6999999999999993</v>
      </c>
      <c r="G2892" s="35">
        <v>10.1</v>
      </c>
      <c r="H2892" s="35">
        <v>11</v>
      </c>
      <c r="K2892" s="36" t="s">
        <v>1298</v>
      </c>
      <c r="L2892" s="34" t="s">
        <v>3105</v>
      </c>
      <c r="M2892" s="34" t="s">
        <v>1298</v>
      </c>
    </row>
    <row r="2893" spans="1:15" ht="15" hidden="1" customHeight="1">
      <c r="A2893" s="34" t="s">
        <v>42</v>
      </c>
      <c r="B2893" s="34" t="s">
        <v>7218</v>
      </c>
      <c r="C2893" s="34" t="s">
        <v>439</v>
      </c>
      <c r="D2893" s="35" t="s">
        <v>107</v>
      </c>
      <c r="E2893" s="35">
        <v>1.6</v>
      </c>
      <c r="F2893" s="35">
        <v>3.2</v>
      </c>
      <c r="G2893" s="35">
        <v>4</v>
      </c>
      <c r="H2893" s="35">
        <v>4.5999999999999996</v>
      </c>
      <c r="I2893" s="35" t="s">
        <v>666</v>
      </c>
      <c r="K2893" s="36" t="s">
        <v>666</v>
      </c>
      <c r="M2893" s="34" t="s">
        <v>666</v>
      </c>
    </row>
    <row r="2894" spans="1:15" ht="15" hidden="1" customHeight="1">
      <c r="A2894" s="34" t="s">
        <v>42</v>
      </c>
      <c r="B2894" s="34" t="s">
        <v>7219</v>
      </c>
      <c r="C2894" s="34" t="s">
        <v>439</v>
      </c>
      <c r="D2894" s="35" t="s">
        <v>107</v>
      </c>
      <c r="E2894" s="35">
        <v>1.6</v>
      </c>
      <c r="F2894" s="35">
        <v>2.6</v>
      </c>
      <c r="G2894" s="35">
        <v>3</v>
      </c>
      <c r="H2894" s="35">
        <v>2.9</v>
      </c>
      <c r="M2894" s="34" t="s">
        <v>666</v>
      </c>
    </row>
    <row r="2895" spans="1:15" ht="15" hidden="1" customHeight="1">
      <c r="A2895" s="34" t="s">
        <v>42</v>
      </c>
      <c r="B2895" s="34" t="s">
        <v>7220</v>
      </c>
      <c r="C2895" s="34" t="s">
        <v>439</v>
      </c>
      <c r="D2895" s="35" t="s">
        <v>107</v>
      </c>
      <c r="E2895" s="35">
        <v>1.5</v>
      </c>
      <c r="F2895" s="35">
        <v>2.6</v>
      </c>
      <c r="G2895" s="35">
        <v>3.1</v>
      </c>
      <c r="H2895" s="35">
        <v>3.2</v>
      </c>
    </row>
    <row r="2896" spans="1:15" ht="15" hidden="1" customHeight="1">
      <c r="A2896" s="34" t="s">
        <v>42</v>
      </c>
      <c r="B2896" s="34" t="s">
        <v>7221</v>
      </c>
      <c r="C2896" s="34" t="s">
        <v>1223</v>
      </c>
      <c r="D2896" s="35" t="s">
        <v>107</v>
      </c>
      <c r="E2896" s="35">
        <v>1.3</v>
      </c>
      <c r="F2896" s="35">
        <v>1.7</v>
      </c>
      <c r="G2896" s="35">
        <v>1.8</v>
      </c>
      <c r="H2896" s="35">
        <v>1.7</v>
      </c>
    </row>
    <row r="2897" spans="1:15" ht="15" hidden="1" customHeight="1">
      <c r="A2897" s="34" t="s">
        <v>42</v>
      </c>
      <c r="B2897" s="34" t="s">
        <v>7222</v>
      </c>
      <c r="C2897" s="34" t="s">
        <v>484</v>
      </c>
      <c r="D2897" s="35" t="s">
        <v>107</v>
      </c>
      <c r="E2897" s="35">
        <v>2</v>
      </c>
      <c r="F2897" s="35">
        <v>2.7</v>
      </c>
      <c r="G2897" s="35">
        <v>3</v>
      </c>
      <c r="H2897" s="35">
        <v>2.9</v>
      </c>
      <c r="L2897" s="34" t="s">
        <v>7223</v>
      </c>
    </row>
    <row r="2898" spans="1:15" ht="15" hidden="1" customHeight="1">
      <c r="A2898" s="34" t="s">
        <v>42</v>
      </c>
      <c r="B2898" s="34" t="s">
        <v>7224</v>
      </c>
      <c r="C2898" s="34" t="s">
        <v>484</v>
      </c>
      <c r="D2898" s="35" t="s">
        <v>107</v>
      </c>
      <c r="E2898" s="35" t="s">
        <v>107</v>
      </c>
      <c r="F2898" s="35">
        <v>1.9</v>
      </c>
      <c r="G2898" s="35">
        <v>2.1</v>
      </c>
      <c r="H2898" s="35">
        <v>2.1</v>
      </c>
    </row>
    <row r="2899" spans="1:15" ht="15" hidden="1" customHeight="1">
      <c r="A2899" s="34" t="s">
        <v>42</v>
      </c>
      <c r="B2899" s="34" t="s">
        <v>7225</v>
      </c>
      <c r="C2899" s="34" t="s">
        <v>484</v>
      </c>
      <c r="D2899" s="35" t="s">
        <v>107</v>
      </c>
      <c r="E2899" s="35" t="s">
        <v>107</v>
      </c>
      <c r="F2899" s="35">
        <v>1.2</v>
      </c>
      <c r="G2899" s="35" t="s">
        <v>2997</v>
      </c>
      <c r="H2899" s="35" t="s">
        <v>2997</v>
      </c>
      <c r="L2899" s="36" t="s">
        <v>4913</v>
      </c>
    </row>
    <row r="2900" spans="1:15" ht="15" hidden="1" customHeight="1">
      <c r="A2900" s="34" t="s">
        <v>42</v>
      </c>
      <c r="B2900" s="34" t="s">
        <v>7226</v>
      </c>
      <c r="C2900" s="34" t="s">
        <v>484</v>
      </c>
      <c r="D2900" s="35" t="s">
        <v>107</v>
      </c>
      <c r="E2900" s="35" t="s">
        <v>107</v>
      </c>
      <c r="F2900" s="35">
        <v>2</v>
      </c>
      <c r="G2900" s="35">
        <v>2.4</v>
      </c>
      <c r="H2900" s="35">
        <v>2.8</v>
      </c>
    </row>
    <row r="2901" spans="1:15" ht="15" hidden="1" customHeight="1">
      <c r="A2901" s="34" t="s">
        <v>42</v>
      </c>
      <c r="B2901" s="34" t="s">
        <v>7227</v>
      </c>
      <c r="C2901" s="34" t="s">
        <v>484</v>
      </c>
      <c r="D2901" s="35" t="s">
        <v>107</v>
      </c>
      <c r="E2901" s="35" t="s">
        <v>107</v>
      </c>
      <c r="F2901" s="35">
        <v>2.5</v>
      </c>
      <c r="G2901" s="35">
        <v>3</v>
      </c>
      <c r="H2901" s="35">
        <v>3</v>
      </c>
    </row>
    <row r="2902" spans="1:15" ht="15" hidden="1" customHeight="1">
      <c r="A2902" s="34" t="s">
        <v>42</v>
      </c>
      <c r="B2902" s="34" t="s">
        <v>7228</v>
      </c>
      <c r="C2902" s="34" t="s">
        <v>484</v>
      </c>
      <c r="D2902" s="35" t="s">
        <v>107</v>
      </c>
      <c r="E2902" s="35" t="s">
        <v>107</v>
      </c>
      <c r="F2902" s="35">
        <v>1.3</v>
      </c>
      <c r="G2902" s="35">
        <v>1.4</v>
      </c>
      <c r="H2902" s="35">
        <v>1.4</v>
      </c>
    </row>
    <row r="2903" spans="1:15" ht="15" hidden="1" customHeight="1">
      <c r="A2903" s="34" t="s">
        <v>42</v>
      </c>
      <c r="B2903" s="34" t="s">
        <v>7229</v>
      </c>
      <c r="C2903" s="34" t="s">
        <v>484</v>
      </c>
      <c r="D2903" s="35" t="s">
        <v>107</v>
      </c>
      <c r="E2903" s="35" t="s">
        <v>107</v>
      </c>
      <c r="F2903" s="35">
        <v>2.4</v>
      </c>
      <c r="G2903" s="35">
        <v>2.9</v>
      </c>
      <c r="H2903" s="35">
        <v>2.9</v>
      </c>
    </row>
    <row r="2904" spans="1:15" ht="15" hidden="1" customHeight="1">
      <c r="A2904" s="34" t="s">
        <v>42</v>
      </c>
      <c r="B2904" s="34" t="s">
        <v>7230</v>
      </c>
      <c r="C2904" s="34" t="s">
        <v>484</v>
      </c>
      <c r="D2904" s="35" t="s">
        <v>107</v>
      </c>
      <c r="E2904" s="35" t="s">
        <v>107</v>
      </c>
      <c r="F2904" s="35">
        <v>1</v>
      </c>
      <c r="G2904" s="35">
        <v>1.1000000000000001</v>
      </c>
      <c r="H2904" s="35">
        <v>1</v>
      </c>
    </row>
    <row r="2905" spans="1:15" ht="15" hidden="1" customHeight="1">
      <c r="A2905" s="34" t="s">
        <v>42</v>
      </c>
      <c r="B2905" s="34" t="s">
        <v>7231</v>
      </c>
      <c r="C2905" s="34" t="s">
        <v>484</v>
      </c>
      <c r="D2905" s="35" t="s">
        <v>107</v>
      </c>
      <c r="E2905" s="35" t="s">
        <v>107</v>
      </c>
      <c r="F2905" s="35">
        <v>1.5</v>
      </c>
      <c r="G2905" s="35" t="s">
        <v>2997</v>
      </c>
      <c r="H2905" s="35" t="s">
        <v>2997</v>
      </c>
      <c r="L2905" s="36" t="s">
        <v>7232</v>
      </c>
      <c r="O2905" s="34" t="s">
        <v>7233</v>
      </c>
    </row>
    <row r="2906" spans="1:15" ht="15" hidden="1" customHeight="1">
      <c r="A2906" s="34" t="s">
        <v>42</v>
      </c>
      <c r="B2906" s="34" t="s">
        <v>7234</v>
      </c>
      <c r="C2906" s="34" t="s">
        <v>484</v>
      </c>
      <c r="D2906" s="35" t="s">
        <v>107</v>
      </c>
      <c r="E2906" s="35" t="s">
        <v>107</v>
      </c>
      <c r="F2906" s="35" t="s">
        <v>107</v>
      </c>
      <c r="G2906" s="35">
        <v>1.2</v>
      </c>
      <c r="H2906" s="35">
        <v>1.1000000000000001</v>
      </c>
    </row>
    <row r="2907" spans="1:15" ht="15" hidden="1" customHeight="1">
      <c r="A2907" s="34" t="s">
        <v>76</v>
      </c>
      <c r="B2907" s="34" t="s">
        <v>7235</v>
      </c>
      <c r="C2907" s="34" t="s">
        <v>385</v>
      </c>
      <c r="D2907" s="35">
        <v>1.2</v>
      </c>
      <c r="E2907" s="35">
        <v>1.5</v>
      </c>
      <c r="F2907" s="35">
        <v>1.7</v>
      </c>
      <c r="G2907" s="35">
        <v>1.7</v>
      </c>
      <c r="H2907" s="35">
        <v>1.7</v>
      </c>
      <c r="I2907" s="35" t="s">
        <v>424</v>
      </c>
      <c r="M2907" s="34" t="s">
        <v>424</v>
      </c>
      <c r="N2907" s="34" t="s">
        <v>424</v>
      </c>
      <c r="O2907" s="34" t="s">
        <v>7236</v>
      </c>
    </row>
    <row r="2908" spans="1:15" ht="15" hidden="1" customHeight="1">
      <c r="A2908" s="34" t="s">
        <v>76</v>
      </c>
      <c r="B2908" s="34" t="s">
        <v>7237</v>
      </c>
      <c r="C2908" s="34" t="s">
        <v>435</v>
      </c>
      <c r="D2908" s="35">
        <v>7.6</v>
      </c>
      <c r="E2908" s="35">
        <v>8.9</v>
      </c>
      <c r="F2908" s="35">
        <v>10</v>
      </c>
      <c r="G2908" s="35">
        <v>10.8</v>
      </c>
      <c r="H2908" s="35">
        <v>11.8</v>
      </c>
      <c r="I2908" s="35" t="s">
        <v>488</v>
      </c>
      <c r="L2908" s="34" t="s">
        <v>3034</v>
      </c>
      <c r="O2908" s="34" t="s">
        <v>2995</v>
      </c>
    </row>
    <row r="2909" spans="1:15" ht="15" hidden="1" customHeight="1">
      <c r="A2909" s="34" t="s">
        <v>76</v>
      </c>
      <c r="B2909" s="34" t="s">
        <v>7238</v>
      </c>
      <c r="C2909" s="34" t="s">
        <v>435</v>
      </c>
      <c r="D2909" s="35">
        <v>1.8</v>
      </c>
      <c r="E2909" s="35">
        <v>2</v>
      </c>
      <c r="F2909" s="35">
        <v>2.2000000000000002</v>
      </c>
      <c r="G2909" s="35">
        <v>2.2999999999999998</v>
      </c>
      <c r="H2909" s="35">
        <v>2.4</v>
      </c>
      <c r="O2909" s="34" t="s">
        <v>2995</v>
      </c>
    </row>
    <row r="2910" spans="1:15" ht="15" hidden="1" customHeight="1">
      <c r="A2910" s="34" t="s">
        <v>76</v>
      </c>
      <c r="B2910" s="34" t="s">
        <v>7239</v>
      </c>
      <c r="C2910" s="34" t="s">
        <v>435</v>
      </c>
      <c r="D2910" s="35">
        <v>1.2</v>
      </c>
      <c r="E2910" s="35">
        <v>1.5</v>
      </c>
      <c r="F2910" s="35">
        <v>2</v>
      </c>
      <c r="G2910" s="35">
        <v>2.4</v>
      </c>
      <c r="H2910" s="35">
        <v>2.7</v>
      </c>
      <c r="I2910" s="35" t="s">
        <v>666</v>
      </c>
      <c r="M2910" s="34" t="s">
        <v>488</v>
      </c>
    </row>
    <row r="2911" spans="1:15" ht="15" hidden="1" customHeight="1">
      <c r="A2911" s="34" t="s">
        <v>76</v>
      </c>
      <c r="B2911" s="34" t="s">
        <v>7240</v>
      </c>
      <c r="C2911" s="34" t="s">
        <v>435</v>
      </c>
      <c r="D2911" s="35">
        <v>2.7</v>
      </c>
      <c r="E2911" s="35">
        <v>2.9</v>
      </c>
      <c r="F2911" s="35">
        <v>3.3</v>
      </c>
      <c r="G2911" s="35">
        <v>3.3</v>
      </c>
      <c r="H2911" s="35">
        <v>3.5</v>
      </c>
      <c r="O2911" s="34" t="s">
        <v>2995</v>
      </c>
    </row>
    <row r="2912" spans="1:15" ht="15" hidden="1" customHeight="1">
      <c r="A2912" s="34" t="s">
        <v>76</v>
      </c>
      <c r="B2912" s="34" t="s">
        <v>7241</v>
      </c>
      <c r="C2912" s="34" t="s">
        <v>958</v>
      </c>
      <c r="D2912" s="35">
        <v>2</v>
      </c>
      <c r="E2912" s="35">
        <v>2.4</v>
      </c>
      <c r="F2912" s="35">
        <v>2.7</v>
      </c>
      <c r="G2912" s="35">
        <v>3.1</v>
      </c>
      <c r="H2912" s="35">
        <v>3.5</v>
      </c>
      <c r="I2912" s="35" t="s">
        <v>488</v>
      </c>
    </row>
    <row r="2913" spans="1:15" ht="15" hidden="1" customHeight="1">
      <c r="A2913" s="34" t="s">
        <v>76</v>
      </c>
      <c r="B2913" s="34" t="s">
        <v>7242</v>
      </c>
      <c r="C2913" s="34" t="s">
        <v>475</v>
      </c>
      <c r="D2913" s="35">
        <v>2.2000000000000002</v>
      </c>
      <c r="E2913" s="35">
        <v>2.8</v>
      </c>
      <c r="F2913" s="35">
        <v>3.5</v>
      </c>
      <c r="G2913" s="35">
        <v>4.2</v>
      </c>
      <c r="H2913" s="35">
        <v>4.3</v>
      </c>
      <c r="M2913" s="34" t="s">
        <v>561</v>
      </c>
    </row>
    <row r="2914" spans="1:15" ht="15" hidden="1" customHeight="1">
      <c r="A2914" s="34" t="s">
        <v>76</v>
      </c>
      <c r="B2914" s="34" t="s">
        <v>7243</v>
      </c>
      <c r="C2914" s="34" t="s">
        <v>570</v>
      </c>
      <c r="D2914" s="35">
        <v>1</v>
      </c>
      <c r="E2914" s="35">
        <v>1.7</v>
      </c>
      <c r="F2914" s="35">
        <v>2</v>
      </c>
      <c r="G2914" s="35">
        <v>2.4</v>
      </c>
      <c r="H2914" s="35">
        <v>2.5</v>
      </c>
    </row>
    <row r="2915" spans="1:15" ht="15" hidden="1" customHeight="1">
      <c r="A2915" s="34" t="s">
        <v>76</v>
      </c>
      <c r="B2915" s="34" t="s">
        <v>7244</v>
      </c>
      <c r="C2915" s="34" t="s">
        <v>570</v>
      </c>
      <c r="D2915" s="35" t="s">
        <v>107</v>
      </c>
      <c r="E2915" s="35" t="s">
        <v>107</v>
      </c>
      <c r="F2915" s="35">
        <v>1</v>
      </c>
      <c r="G2915" s="35" t="s">
        <v>2997</v>
      </c>
      <c r="H2915" s="35" t="s">
        <v>2997</v>
      </c>
      <c r="L2915" s="36" t="s">
        <v>7245</v>
      </c>
    </row>
    <row r="2916" spans="1:15" ht="15" hidden="1" customHeight="1">
      <c r="A2916" s="34" t="s">
        <v>76</v>
      </c>
      <c r="B2916" s="34" t="s">
        <v>7246</v>
      </c>
      <c r="C2916" s="34" t="s">
        <v>570</v>
      </c>
      <c r="D2916" s="35">
        <v>5</v>
      </c>
      <c r="E2916" s="35">
        <v>5.4</v>
      </c>
      <c r="F2916" s="35">
        <v>5.2</v>
      </c>
      <c r="G2916" s="35">
        <v>5.4</v>
      </c>
      <c r="H2916" s="35">
        <v>5.4</v>
      </c>
      <c r="I2916" s="35" t="s">
        <v>424</v>
      </c>
      <c r="J2916" s="35" t="s">
        <v>7247</v>
      </c>
      <c r="K2916" s="36" t="s">
        <v>424</v>
      </c>
      <c r="L2916" s="34" t="s">
        <v>7248</v>
      </c>
      <c r="M2916" s="34" t="s">
        <v>558</v>
      </c>
      <c r="N2916" s="34" t="s">
        <v>424</v>
      </c>
      <c r="O2916" s="34" t="s">
        <v>7249</v>
      </c>
    </row>
    <row r="2917" spans="1:15" ht="15" hidden="1" customHeight="1">
      <c r="A2917" s="34" t="s">
        <v>76</v>
      </c>
      <c r="B2917" s="34" t="s">
        <v>7250</v>
      </c>
      <c r="C2917" s="34" t="s">
        <v>435</v>
      </c>
      <c r="D2917" s="35">
        <v>2.7</v>
      </c>
      <c r="E2917" s="35">
        <v>3.5</v>
      </c>
      <c r="F2917" s="35">
        <v>4.0999999999999996</v>
      </c>
      <c r="G2917" s="35">
        <v>4.7</v>
      </c>
      <c r="H2917" s="35">
        <v>5.2</v>
      </c>
      <c r="K2917" s="36" t="s">
        <v>424</v>
      </c>
      <c r="M2917" s="34" t="s">
        <v>7251</v>
      </c>
      <c r="N2917" s="34" t="s">
        <v>424</v>
      </c>
    </row>
    <row r="2918" spans="1:15" ht="15" hidden="1" customHeight="1">
      <c r="A2918" s="34" t="s">
        <v>76</v>
      </c>
      <c r="B2918" s="34" t="s">
        <v>7252</v>
      </c>
      <c r="C2918" s="34" t="s">
        <v>422</v>
      </c>
      <c r="D2918" s="35" t="s">
        <v>107</v>
      </c>
      <c r="E2918" s="35" t="s">
        <v>107</v>
      </c>
      <c r="F2918" s="52" t="s">
        <v>107</v>
      </c>
      <c r="G2918" s="35">
        <v>2.5</v>
      </c>
      <c r="H2918" s="35" t="s">
        <v>2989</v>
      </c>
      <c r="K2918" s="36" t="s">
        <v>488</v>
      </c>
      <c r="L2918" s="36" t="s">
        <v>7253</v>
      </c>
    </row>
    <row r="2919" spans="1:15" ht="15" hidden="1" customHeight="1">
      <c r="A2919" s="34" t="s">
        <v>76</v>
      </c>
      <c r="B2919" s="34" t="s">
        <v>7254</v>
      </c>
      <c r="C2919" s="34" t="s">
        <v>745</v>
      </c>
      <c r="D2919" s="35" t="s">
        <v>107</v>
      </c>
      <c r="E2919" s="35" t="s">
        <v>107</v>
      </c>
      <c r="F2919" s="52" t="s">
        <v>107</v>
      </c>
      <c r="G2919" s="35">
        <v>1</v>
      </c>
      <c r="H2919" s="35">
        <v>1.1000000000000001</v>
      </c>
    </row>
    <row r="2920" spans="1:15" ht="15" hidden="1" customHeight="1">
      <c r="A2920" s="34" t="s">
        <v>76</v>
      </c>
      <c r="B2920" s="34" t="s">
        <v>7255</v>
      </c>
      <c r="C2920" s="34" t="s">
        <v>745</v>
      </c>
      <c r="D2920" s="35" t="s">
        <v>107</v>
      </c>
      <c r="E2920" s="35" t="s">
        <v>107</v>
      </c>
      <c r="F2920" s="35" t="s">
        <v>107</v>
      </c>
      <c r="G2920" s="35" t="s">
        <v>107</v>
      </c>
      <c r="H2920" s="35">
        <v>1.2</v>
      </c>
    </row>
    <row r="2921" spans="1:15" ht="15" hidden="1" customHeight="1">
      <c r="A2921" s="34" t="s">
        <v>76</v>
      </c>
      <c r="B2921" s="34" t="s">
        <v>7256</v>
      </c>
      <c r="C2921" s="34" t="s">
        <v>400</v>
      </c>
      <c r="D2921" s="35" t="s">
        <v>107</v>
      </c>
      <c r="E2921" s="35" t="s">
        <v>107</v>
      </c>
      <c r="F2921" s="52" t="s">
        <v>107</v>
      </c>
      <c r="G2921" s="35">
        <v>1</v>
      </c>
      <c r="H2921" s="35">
        <v>1.2</v>
      </c>
      <c r="I2921" s="35" t="s">
        <v>3369</v>
      </c>
    </row>
    <row r="2922" spans="1:15" ht="15" hidden="1" customHeight="1">
      <c r="A2922" s="34" t="s">
        <v>76</v>
      </c>
      <c r="B2922" s="34" t="s">
        <v>7257</v>
      </c>
      <c r="C2922" s="34" t="s">
        <v>435</v>
      </c>
      <c r="D2922" s="35" t="s">
        <v>107</v>
      </c>
      <c r="E2922" s="35" t="s">
        <v>107</v>
      </c>
      <c r="F2922" s="52" t="s">
        <v>107</v>
      </c>
      <c r="G2922" s="35">
        <v>1.2</v>
      </c>
      <c r="H2922" s="35">
        <v>1.3</v>
      </c>
    </row>
    <row r="2923" spans="1:15" ht="15" hidden="1" customHeight="1">
      <c r="A2923" s="34" t="s">
        <v>76</v>
      </c>
      <c r="B2923" s="34" t="s">
        <v>7258</v>
      </c>
      <c r="C2923" s="34" t="s">
        <v>385</v>
      </c>
      <c r="D2923" s="35" t="s">
        <v>107</v>
      </c>
      <c r="E2923" s="35" t="s">
        <v>107</v>
      </c>
      <c r="F2923" s="52" t="s">
        <v>107</v>
      </c>
      <c r="G2923" s="35">
        <v>1.3</v>
      </c>
      <c r="H2923" s="35">
        <v>1.2</v>
      </c>
      <c r="L2923" s="36" t="s">
        <v>3942</v>
      </c>
    </row>
    <row r="2924" spans="1:15" ht="15" hidden="1" customHeight="1">
      <c r="A2924" s="34" t="s">
        <v>76</v>
      </c>
      <c r="B2924" s="34" t="s">
        <v>7259</v>
      </c>
      <c r="C2924" s="34" t="s">
        <v>399</v>
      </c>
      <c r="D2924" s="35" t="s">
        <v>107</v>
      </c>
      <c r="E2924" s="35" t="s">
        <v>107</v>
      </c>
      <c r="F2924" s="52" t="s">
        <v>107</v>
      </c>
      <c r="G2924" s="35">
        <v>1.2</v>
      </c>
      <c r="H2924" s="35" t="s">
        <v>2989</v>
      </c>
    </row>
    <row r="2925" spans="1:15" ht="15" hidden="1" customHeight="1">
      <c r="A2925" s="34" t="s">
        <v>76</v>
      </c>
      <c r="B2925" s="34" t="s">
        <v>7260</v>
      </c>
      <c r="C2925" s="34" t="s">
        <v>2033</v>
      </c>
      <c r="D2925" s="35" t="s">
        <v>107</v>
      </c>
      <c r="E2925" s="35" t="s">
        <v>107</v>
      </c>
      <c r="F2925" s="52" t="s">
        <v>107</v>
      </c>
      <c r="G2925" s="35">
        <v>1</v>
      </c>
      <c r="H2925" s="35">
        <v>1.1000000000000001</v>
      </c>
    </row>
    <row r="2926" spans="1:15" ht="15" hidden="1" customHeight="1">
      <c r="A2926" s="34" t="s">
        <v>76</v>
      </c>
      <c r="B2926" s="34" t="s">
        <v>7261</v>
      </c>
      <c r="C2926" s="34" t="s">
        <v>435</v>
      </c>
      <c r="D2926" s="35" t="s">
        <v>107</v>
      </c>
      <c r="E2926" s="35" t="s">
        <v>107</v>
      </c>
      <c r="F2926" s="52" t="s">
        <v>107</v>
      </c>
      <c r="G2926" s="35">
        <v>1.4</v>
      </c>
      <c r="H2926" s="35">
        <v>1.7</v>
      </c>
      <c r="I2926" s="35" t="s">
        <v>7262</v>
      </c>
      <c r="K2926" s="36" t="s">
        <v>666</v>
      </c>
      <c r="L2926" s="34" t="s">
        <v>3034</v>
      </c>
    </row>
    <row r="2927" spans="1:15" ht="15" hidden="1" customHeight="1">
      <c r="A2927" s="34" t="s">
        <v>76</v>
      </c>
      <c r="B2927" s="34" t="s">
        <v>7263</v>
      </c>
      <c r="C2927" t="s">
        <v>2226</v>
      </c>
      <c r="D2927" s="35" t="s">
        <v>107</v>
      </c>
      <c r="E2927" s="35" t="s">
        <v>107</v>
      </c>
      <c r="F2927" s="52" t="s">
        <v>107</v>
      </c>
      <c r="G2927" s="35">
        <v>2.7</v>
      </c>
      <c r="H2927" s="35">
        <v>3.6</v>
      </c>
      <c r="I2927" s="35" t="s">
        <v>488</v>
      </c>
      <c r="L2927" s="34" t="s">
        <v>7264</v>
      </c>
    </row>
    <row r="2928" spans="1:15" ht="15" hidden="1" customHeight="1">
      <c r="A2928" s="34" t="s">
        <v>76</v>
      </c>
      <c r="B2928" s="34" t="s">
        <v>7265</v>
      </c>
      <c r="C2928" s="34" t="s">
        <v>400</v>
      </c>
      <c r="D2928" s="35" t="s">
        <v>107</v>
      </c>
      <c r="E2928" s="35" t="s">
        <v>107</v>
      </c>
      <c r="F2928" s="52" t="s">
        <v>107</v>
      </c>
      <c r="G2928" s="35">
        <v>1.1000000000000001</v>
      </c>
      <c r="H2928" s="35">
        <v>1.1000000000000001</v>
      </c>
      <c r="I2928" s="35" t="s">
        <v>488</v>
      </c>
      <c r="K2928" s="36" t="s">
        <v>7266</v>
      </c>
    </row>
    <row r="2929" spans="1:15" ht="15" hidden="1" customHeight="1">
      <c r="A2929" s="34" t="s">
        <v>76</v>
      </c>
      <c r="B2929" s="34" t="s">
        <v>7267</v>
      </c>
      <c r="C2929" s="34" t="s">
        <v>435</v>
      </c>
      <c r="D2929" s="35">
        <v>3.2</v>
      </c>
      <c r="E2929" s="35">
        <v>3.8</v>
      </c>
      <c r="F2929" s="35">
        <v>3.8</v>
      </c>
      <c r="G2929" s="35">
        <v>3.9</v>
      </c>
      <c r="H2929" s="35">
        <v>4.3</v>
      </c>
      <c r="L2929" s="34" t="s">
        <v>3034</v>
      </c>
    </row>
    <row r="2930" spans="1:15" ht="15" hidden="1" customHeight="1">
      <c r="A2930" s="34" t="s">
        <v>76</v>
      </c>
      <c r="B2930" s="34" t="s">
        <v>7268</v>
      </c>
      <c r="C2930" s="34" t="s">
        <v>1195</v>
      </c>
      <c r="D2930" s="35" t="s">
        <v>107</v>
      </c>
      <c r="E2930" s="35" t="s">
        <v>107</v>
      </c>
      <c r="F2930" s="52" t="s">
        <v>107</v>
      </c>
      <c r="G2930" s="35">
        <v>1</v>
      </c>
      <c r="H2930" s="35">
        <v>3.9</v>
      </c>
      <c r="L2930" s="34" t="s">
        <v>583</v>
      </c>
    </row>
    <row r="2931" spans="1:15" ht="15" hidden="1" customHeight="1">
      <c r="A2931" s="34" t="s">
        <v>76</v>
      </c>
      <c r="B2931" s="34" t="s">
        <v>7269</v>
      </c>
      <c r="C2931" s="34" t="s">
        <v>400</v>
      </c>
      <c r="D2931" s="35" t="s">
        <v>107</v>
      </c>
      <c r="E2931" s="35" t="s">
        <v>107</v>
      </c>
      <c r="F2931" s="35" t="s">
        <v>107</v>
      </c>
      <c r="G2931" s="35" t="s">
        <v>107</v>
      </c>
      <c r="H2931" s="35">
        <v>1</v>
      </c>
      <c r="J2931" s="35" t="s">
        <v>5583</v>
      </c>
    </row>
    <row r="2932" spans="1:15" ht="15" hidden="1" customHeight="1">
      <c r="A2932" s="34" t="s">
        <v>76</v>
      </c>
      <c r="B2932" s="34" t="s">
        <v>7270</v>
      </c>
      <c r="C2932" s="34" t="s">
        <v>400</v>
      </c>
      <c r="D2932" s="35" t="s">
        <v>107</v>
      </c>
      <c r="E2932" s="35" t="s">
        <v>107</v>
      </c>
      <c r="F2932" s="35" t="s">
        <v>107</v>
      </c>
      <c r="G2932" s="35" t="s">
        <v>107</v>
      </c>
      <c r="H2932" s="35">
        <v>1</v>
      </c>
    </row>
    <row r="2933" spans="1:15" ht="15" hidden="1" customHeight="1">
      <c r="A2933" s="34" t="s">
        <v>76</v>
      </c>
      <c r="B2933" s="34" t="s">
        <v>7271</v>
      </c>
      <c r="C2933" s="34" t="s">
        <v>421</v>
      </c>
      <c r="D2933" s="35" t="s">
        <v>107</v>
      </c>
      <c r="E2933" s="35" t="s">
        <v>107</v>
      </c>
      <c r="F2933" s="35" t="s">
        <v>107</v>
      </c>
      <c r="G2933" s="35" t="s">
        <v>107</v>
      </c>
      <c r="H2933" s="35">
        <v>1.3</v>
      </c>
    </row>
    <row r="2934" spans="1:15" ht="15" hidden="1" customHeight="1">
      <c r="A2934" s="34" t="s">
        <v>76</v>
      </c>
      <c r="B2934" s="34" t="s">
        <v>7272</v>
      </c>
      <c r="C2934" s="34" t="s">
        <v>555</v>
      </c>
      <c r="D2934" s="35" t="s">
        <v>107</v>
      </c>
      <c r="E2934" s="35" t="s">
        <v>107</v>
      </c>
      <c r="F2934" s="35" t="s">
        <v>107</v>
      </c>
      <c r="G2934" s="35" t="s">
        <v>107</v>
      </c>
      <c r="H2934" s="35">
        <v>1</v>
      </c>
    </row>
    <row r="2935" spans="1:15" ht="15" hidden="1" customHeight="1">
      <c r="A2935" s="34" t="s">
        <v>76</v>
      </c>
      <c r="B2935" s="34" t="s">
        <v>7273</v>
      </c>
      <c r="C2935" s="34" t="s">
        <v>400</v>
      </c>
      <c r="D2935" s="35" t="s">
        <v>107</v>
      </c>
      <c r="E2935" s="35" t="s">
        <v>107</v>
      </c>
      <c r="F2935" s="35" t="s">
        <v>107</v>
      </c>
      <c r="G2935" s="35" t="s">
        <v>107</v>
      </c>
      <c r="H2935" s="35">
        <v>1</v>
      </c>
      <c r="I2935" s="35" t="s">
        <v>424</v>
      </c>
    </row>
    <row r="2936" spans="1:15" ht="15" hidden="1" customHeight="1">
      <c r="A2936" s="34" t="s">
        <v>76</v>
      </c>
      <c r="B2936" s="34" t="s">
        <v>7274</v>
      </c>
      <c r="C2936" s="34" t="s">
        <v>435</v>
      </c>
      <c r="D2936" s="35" t="s">
        <v>107</v>
      </c>
      <c r="E2936" s="35" t="s">
        <v>107</v>
      </c>
      <c r="F2936" s="35" t="s">
        <v>107</v>
      </c>
      <c r="G2936" s="35" t="s">
        <v>107</v>
      </c>
      <c r="H2936" s="35">
        <v>1</v>
      </c>
    </row>
    <row r="2937" spans="1:15" ht="15" hidden="1" customHeight="1">
      <c r="A2937" s="34" t="s">
        <v>76</v>
      </c>
      <c r="B2937" s="34" t="s">
        <v>7275</v>
      </c>
      <c r="C2937" s="34" t="s">
        <v>400</v>
      </c>
      <c r="D2937" s="35" t="s">
        <v>107</v>
      </c>
      <c r="E2937" s="35" t="s">
        <v>107</v>
      </c>
      <c r="F2937" s="35" t="s">
        <v>107</v>
      </c>
      <c r="G2937" s="35" t="s">
        <v>107</v>
      </c>
      <c r="H2937" s="35">
        <v>1.1000000000000001</v>
      </c>
    </row>
    <row r="2938" spans="1:15" ht="15" hidden="1" customHeight="1">
      <c r="A2938" s="34" t="s">
        <v>76</v>
      </c>
      <c r="B2938" s="34" t="s">
        <v>7276</v>
      </c>
      <c r="C2938" s="34" t="s">
        <v>435</v>
      </c>
      <c r="D2938" s="35" t="s">
        <v>107</v>
      </c>
      <c r="E2938" s="35" t="s">
        <v>107</v>
      </c>
      <c r="F2938" s="35" t="s">
        <v>107</v>
      </c>
      <c r="G2938" s="35" t="s">
        <v>107</v>
      </c>
      <c r="H2938" s="35">
        <v>1.1000000000000001</v>
      </c>
    </row>
    <row r="2939" spans="1:15" ht="15" hidden="1" customHeight="1">
      <c r="A2939" s="34" t="s">
        <v>76</v>
      </c>
      <c r="B2939" s="34" t="s">
        <v>7277</v>
      </c>
      <c r="C2939" s="34" t="s">
        <v>435</v>
      </c>
      <c r="D2939" s="35">
        <v>2.9</v>
      </c>
      <c r="E2939" s="35">
        <v>3.6</v>
      </c>
      <c r="F2939" s="35">
        <v>4.3</v>
      </c>
      <c r="G2939" s="35">
        <v>4.8</v>
      </c>
      <c r="H2939" s="35">
        <v>5.3</v>
      </c>
    </row>
    <row r="2940" spans="1:15" ht="15" hidden="1" customHeight="1">
      <c r="A2940" s="34" t="s">
        <v>76</v>
      </c>
      <c r="B2940" s="34" t="s">
        <v>7278</v>
      </c>
      <c r="C2940" s="34" t="s">
        <v>475</v>
      </c>
      <c r="D2940" s="35">
        <v>1.1000000000000001</v>
      </c>
      <c r="E2940" s="35">
        <v>1.6</v>
      </c>
      <c r="F2940" s="35">
        <v>1.8</v>
      </c>
      <c r="G2940" s="35">
        <v>2.2000000000000002</v>
      </c>
      <c r="H2940" s="35">
        <v>2.4</v>
      </c>
    </row>
    <row r="2941" spans="1:15" ht="15" hidden="1" customHeight="1">
      <c r="A2941" s="34" t="s">
        <v>76</v>
      </c>
      <c r="B2941" s="34" t="s">
        <v>7279</v>
      </c>
      <c r="C2941" s="34" t="s">
        <v>385</v>
      </c>
      <c r="D2941" s="35">
        <v>1.4</v>
      </c>
      <c r="E2941" s="35">
        <v>1.4</v>
      </c>
      <c r="F2941" s="35">
        <v>1.3</v>
      </c>
      <c r="G2941" s="35">
        <v>1.3</v>
      </c>
      <c r="H2941" s="35">
        <v>1.3</v>
      </c>
      <c r="M2941" s="34" t="s">
        <v>7280</v>
      </c>
      <c r="O2941" s="34" t="s">
        <v>7281</v>
      </c>
    </row>
    <row r="2942" spans="1:15" ht="15" hidden="1" customHeight="1">
      <c r="A2942" s="34" t="s">
        <v>76</v>
      </c>
      <c r="B2942" s="34" t="s">
        <v>7282</v>
      </c>
      <c r="C2942" s="34" t="s">
        <v>385</v>
      </c>
      <c r="D2942" s="35" t="s">
        <v>107</v>
      </c>
      <c r="E2942" s="35" t="s">
        <v>107</v>
      </c>
      <c r="F2942" s="35">
        <v>1</v>
      </c>
      <c r="G2942" s="35">
        <v>1.2</v>
      </c>
      <c r="H2942" s="35">
        <v>1.3</v>
      </c>
    </row>
    <row r="2943" spans="1:15" ht="15" hidden="1" customHeight="1">
      <c r="A2943" s="34" t="s">
        <v>76</v>
      </c>
      <c r="B2943" s="34" t="s">
        <v>7283</v>
      </c>
      <c r="C2943" s="34" t="s">
        <v>435</v>
      </c>
      <c r="D2943" s="35">
        <v>2.2000000000000002</v>
      </c>
      <c r="E2943" s="35">
        <v>2.9</v>
      </c>
      <c r="F2943" s="35">
        <v>3.5</v>
      </c>
      <c r="G2943" s="35">
        <v>3.9</v>
      </c>
      <c r="H2943" s="35">
        <v>4.3</v>
      </c>
      <c r="L2943" s="34" t="s">
        <v>3034</v>
      </c>
      <c r="O2943" s="34" t="s">
        <v>2995</v>
      </c>
    </row>
    <row r="2944" spans="1:15" ht="15" hidden="1" customHeight="1">
      <c r="A2944" s="34" t="s">
        <v>76</v>
      </c>
      <c r="B2944" s="34" t="s">
        <v>7284</v>
      </c>
      <c r="C2944" s="34" t="s">
        <v>390</v>
      </c>
      <c r="D2944" s="35">
        <v>2</v>
      </c>
      <c r="E2944" s="35">
        <v>2.4</v>
      </c>
      <c r="F2944" s="35">
        <v>2.8</v>
      </c>
      <c r="G2944" s="35">
        <v>3.2</v>
      </c>
      <c r="H2944" s="35">
        <v>3.5</v>
      </c>
      <c r="M2944" s="34" t="s">
        <v>7285</v>
      </c>
    </row>
    <row r="2945" spans="1:15" ht="15" hidden="1" customHeight="1">
      <c r="A2945" s="34" t="s">
        <v>76</v>
      </c>
      <c r="B2945" s="34" t="s">
        <v>7286</v>
      </c>
      <c r="C2945" s="34" t="s">
        <v>435</v>
      </c>
      <c r="D2945" s="35">
        <v>5.0999999999999996</v>
      </c>
      <c r="E2945" s="35">
        <v>5.9</v>
      </c>
      <c r="F2945" s="35">
        <v>6.5</v>
      </c>
      <c r="G2945" s="35">
        <v>7.2</v>
      </c>
      <c r="H2945" s="35">
        <v>7.7</v>
      </c>
      <c r="I2945" s="35" t="s">
        <v>7287</v>
      </c>
      <c r="K2945" s="36" t="s">
        <v>7288</v>
      </c>
      <c r="M2945" s="34" t="s">
        <v>7289</v>
      </c>
      <c r="N2945" s="34" t="s">
        <v>424</v>
      </c>
    </row>
    <row r="2946" spans="1:15" ht="15" hidden="1" customHeight="1">
      <c r="A2946" s="34" t="s">
        <v>76</v>
      </c>
      <c r="B2946" s="34" t="s">
        <v>7290</v>
      </c>
      <c r="C2946" s="34" t="s">
        <v>399</v>
      </c>
      <c r="D2946" s="35">
        <v>1.1000000000000001</v>
      </c>
      <c r="E2946" s="35">
        <v>1.6</v>
      </c>
      <c r="F2946" s="35">
        <v>2</v>
      </c>
      <c r="G2946" s="35">
        <v>2.2000000000000002</v>
      </c>
      <c r="H2946" s="35">
        <v>2.4</v>
      </c>
      <c r="K2946" s="36" t="s">
        <v>488</v>
      </c>
      <c r="M2946" s="34" t="s">
        <v>488</v>
      </c>
      <c r="O2946" s="34" t="s">
        <v>2995</v>
      </c>
    </row>
    <row r="2947" spans="1:15" ht="15" hidden="1" customHeight="1">
      <c r="A2947" s="34" t="s">
        <v>76</v>
      </c>
      <c r="B2947" s="34" t="s">
        <v>7291</v>
      </c>
      <c r="C2947" s="34" t="s">
        <v>671</v>
      </c>
      <c r="D2947" s="35">
        <v>3</v>
      </c>
      <c r="E2947" s="35">
        <v>3</v>
      </c>
      <c r="F2947" s="35">
        <v>3.1</v>
      </c>
      <c r="G2947" s="35">
        <v>3</v>
      </c>
      <c r="H2947" s="35">
        <v>3.1</v>
      </c>
    </row>
    <row r="2948" spans="1:15" ht="15" hidden="1" customHeight="1">
      <c r="A2948" s="34" t="s">
        <v>76</v>
      </c>
      <c r="B2948" s="34" t="s">
        <v>7292</v>
      </c>
      <c r="C2948" s="34" t="s">
        <v>435</v>
      </c>
      <c r="D2948" s="35">
        <v>1</v>
      </c>
      <c r="E2948" s="35">
        <v>1.6</v>
      </c>
      <c r="F2948" s="35">
        <v>2.2000000000000002</v>
      </c>
      <c r="G2948" s="35">
        <v>2.7</v>
      </c>
      <c r="H2948" s="35">
        <v>2.9</v>
      </c>
      <c r="M2948" s="34" t="s">
        <v>709</v>
      </c>
    </row>
    <row r="2949" spans="1:15" ht="15" hidden="1" customHeight="1">
      <c r="A2949" s="34" t="s">
        <v>76</v>
      </c>
      <c r="B2949" s="34" t="s">
        <v>7293</v>
      </c>
      <c r="C2949" s="34" t="s">
        <v>569</v>
      </c>
      <c r="D2949" s="35">
        <v>1.2</v>
      </c>
      <c r="E2949" s="35">
        <v>1.5</v>
      </c>
      <c r="F2949" s="35">
        <v>1.5</v>
      </c>
      <c r="G2949" s="35">
        <v>1.5</v>
      </c>
      <c r="H2949" s="35">
        <v>1.7</v>
      </c>
    </row>
    <row r="2950" spans="1:15" ht="15" hidden="1" customHeight="1">
      <c r="A2950" s="34" t="s">
        <v>76</v>
      </c>
      <c r="B2950" s="34" t="s">
        <v>7294</v>
      </c>
      <c r="C2950" s="34" t="s">
        <v>435</v>
      </c>
      <c r="D2950" s="35">
        <v>3.8</v>
      </c>
      <c r="E2950" s="35">
        <v>4.4000000000000004</v>
      </c>
      <c r="F2950" s="35">
        <v>5.4</v>
      </c>
      <c r="G2950" s="35">
        <v>5.5</v>
      </c>
      <c r="H2950" s="35">
        <v>6</v>
      </c>
      <c r="I2950" s="35" t="s">
        <v>424</v>
      </c>
      <c r="J2950" s="35" t="s">
        <v>3160</v>
      </c>
      <c r="K2950" s="36" t="s">
        <v>424</v>
      </c>
      <c r="L2950" s="34" t="s">
        <v>7295</v>
      </c>
      <c r="M2950" s="34" t="s">
        <v>424</v>
      </c>
      <c r="O2950" s="34" t="s">
        <v>2995</v>
      </c>
    </row>
    <row r="2951" spans="1:15" ht="15" hidden="1" customHeight="1">
      <c r="A2951" s="34" t="s">
        <v>76</v>
      </c>
      <c r="B2951" s="34" t="s">
        <v>7296</v>
      </c>
      <c r="C2951" s="34" t="s">
        <v>477</v>
      </c>
      <c r="D2951" s="35">
        <v>1.4</v>
      </c>
      <c r="E2951" s="35">
        <v>2.1</v>
      </c>
      <c r="F2951" s="35">
        <v>2.6</v>
      </c>
      <c r="G2951" s="35">
        <v>3.1</v>
      </c>
      <c r="H2951" s="35">
        <v>3.4</v>
      </c>
    </row>
    <row r="2952" spans="1:15" ht="15" hidden="1" customHeight="1">
      <c r="A2952" s="34" t="s">
        <v>76</v>
      </c>
      <c r="B2952" s="34" t="s">
        <v>7297</v>
      </c>
      <c r="C2952" s="34" t="s">
        <v>7298</v>
      </c>
      <c r="D2952" s="35">
        <v>1.7</v>
      </c>
      <c r="E2952" s="35">
        <v>2.1</v>
      </c>
      <c r="F2952" s="35">
        <v>2.7</v>
      </c>
      <c r="G2952" s="35">
        <v>3.2</v>
      </c>
      <c r="H2952" s="35">
        <v>3.5</v>
      </c>
      <c r="M2952" s="34" t="s">
        <v>666</v>
      </c>
    </row>
    <row r="2953" spans="1:15" ht="15" hidden="1" customHeight="1">
      <c r="A2953" s="34" t="s">
        <v>76</v>
      </c>
      <c r="B2953" s="34" t="s">
        <v>7299</v>
      </c>
      <c r="C2953" s="34" t="s">
        <v>435</v>
      </c>
      <c r="D2953" s="35">
        <v>2.4</v>
      </c>
      <c r="E2953" s="35">
        <v>2.9</v>
      </c>
      <c r="F2953" s="35">
        <v>3.7</v>
      </c>
      <c r="G2953" s="35">
        <v>4.0999999999999996</v>
      </c>
      <c r="H2953" s="35">
        <v>4.5</v>
      </c>
    </row>
    <row r="2954" spans="1:15" ht="15" hidden="1" customHeight="1">
      <c r="A2954" s="34" t="s">
        <v>76</v>
      </c>
      <c r="B2954" s="34" t="s">
        <v>7300</v>
      </c>
      <c r="C2954" s="34" t="s">
        <v>435</v>
      </c>
      <c r="D2954" s="35">
        <v>3.2</v>
      </c>
      <c r="E2954" s="35">
        <v>3.9</v>
      </c>
      <c r="F2954" s="35">
        <v>4.8</v>
      </c>
      <c r="G2954" s="35">
        <v>5.0999999999999996</v>
      </c>
      <c r="H2954" s="35">
        <v>5.4</v>
      </c>
      <c r="I2954" s="35" t="s">
        <v>7266</v>
      </c>
      <c r="K2954" s="36" t="s">
        <v>7266</v>
      </c>
      <c r="M2954" s="34" t="s">
        <v>7266</v>
      </c>
      <c r="N2954" s="34" t="s">
        <v>666</v>
      </c>
    </row>
    <row r="2955" spans="1:15" ht="15" hidden="1" customHeight="1">
      <c r="A2955" s="34" t="s">
        <v>76</v>
      </c>
      <c r="B2955" s="34" t="s">
        <v>7301</v>
      </c>
      <c r="C2955" s="34" t="s">
        <v>570</v>
      </c>
      <c r="D2955" s="35">
        <v>1.5</v>
      </c>
      <c r="E2955" s="35">
        <v>3.3</v>
      </c>
      <c r="F2955" s="35">
        <v>4.5</v>
      </c>
      <c r="G2955" s="35">
        <v>5.8</v>
      </c>
      <c r="H2955" s="35">
        <v>6.5</v>
      </c>
    </row>
    <row r="2956" spans="1:15" ht="15" hidden="1" customHeight="1">
      <c r="A2956" s="34" t="s">
        <v>76</v>
      </c>
      <c r="B2956" s="34" t="s">
        <v>7302</v>
      </c>
      <c r="C2956" s="34" t="s">
        <v>408</v>
      </c>
      <c r="D2956" s="35">
        <v>4</v>
      </c>
      <c r="E2956" s="35">
        <v>4.2</v>
      </c>
      <c r="F2956" s="35">
        <v>4.3</v>
      </c>
      <c r="G2956" s="35">
        <v>4.5999999999999996</v>
      </c>
      <c r="H2956" s="35" t="s">
        <v>2997</v>
      </c>
    </row>
    <row r="2957" spans="1:15" ht="15" hidden="1" customHeight="1">
      <c r="A2957" s="34" t="s">
        <v>76</v>
      </c>
      <c r="B2957" s="34" t="s">
        <v>7303</v>
      </c>
      <c r="C2957" s="34" t="s">
        <v>435</v>
      </c>
      <c r="D2957" s="35">
        <v>3.3</v>
      </c>
      <c r="E2957" s="35">
        <v>4</v>
      </c>
      <c r="F2957" s="35" t="s">
        <v>2988</v>
      </c>
      <c r="G2957" s="35">
        <v>4.8</v>
      </c>
      <c r="H2957" s="35" t="s">
        <v>2989</v>
      </c>
      <c r="L2957" s="34" t="s">
        <v>3034</v>
      </c>
      <c r="N2957" s="34" t="s">
        <v>488</v>
      </c>
      <c r="O2957" s="34" t="s">
        <v>2995</v>
      </c>
    </row>
    <row r="2958" spans="1:15" ht="15" hidden="1" customHeight="1">
      <c r="A2958" s="34" t="s">
        <v>76</v>
      </c>
      <c r="B2958" s="34" t="s">
        <v>7304</v>
      </c>
      <c r="C2958" s="34" t="s">
        <v>399</v>
      </c>
      <c r="D2958" s="35">
        <v>1.5</v>
      </c>
      <c r="E2958" s="35">
        <v>1.7</v>
      </c>
      <c r="F2958" s="35">
        <v>1.9</v>
      </c>
      <c r="G2958" s="35">
        <v>2.2999999999999998</v>
      </c>
      <c r="H2958" s="35" t="s">
        <v>2989</v>
      </c>
      <c r="O2958" s="34" t="s">
        <v>4019</v>
      </c>
    </row>
    <row r="2959" spans="1:15" ht="15" hidden="1" customHeight="1">
      <c r="A2959" s="34" t="s">
        <v>76</v>
      </c>
      <c r="B2959" s="34" t="s">
        <v>7305</v>
      </c>
      <c r="C2959" s="34" t="s">
        <v>435</v>
      </c>
      <c r="D2959" s="35">
        <v>3.1</v>
      </c>
      <c r="E2959" s="35">
        <v>3.4</v>
      </c>
      <c r="F2959" s="35">
        <v>4.0999999999999996</v>
      </c>
      <c r="G2959" s="35">
        <v>4.5999999999999996</v>
      </c>
      <c r="H2959" s="35">
        <v>5.0999999999999996</v>
      </c>
      <c r="O2959" s="34" t="s">
        <v>7306</v>
      </c>
    </row>
    <row r="2960" spans="1:15" ht="15" hidden="1" customHeight="1">
      <c r="A2960" s="34" t="s">
        <v>76</v>
      </c>
      <c r="B2960" s="34" t="s">
        <v>7307</v>
      </c>
      <c r="C2960" s="34" t="s">
        <v>435</v>
      </c>
      <c r="D2960" s="35">
        <v>1.8</v>
      </c>
      <c r="E2960" s="35">
        <v>2.1</v>
      </c>
      <c r="F2960" s="35">
        <v>2.9</v>
      </c>
      <c r="G2960" s="35">
        <v>3.7</v>
      </c>
      <c r="H2960" s="35">
        <v>4</v>
      </c>
      <c r="I2960" s="35" t="s">
        <v>666</v>
      </c>
      <c r="K2960" s="36" t="s">
        <v>666</v>
      </c>
      <c r="M2960" s="34" t="s">
        <v>7308</v>
      </c>
      <c r="N2960" s="34" t="s">
        <v>666</v>
      </c>
    </row>
    <row r="2961" spans="1:15" ht="15" hidden="1" customHeight="1">
      <c r="A2961" s="34" t="s">
        <v>76</v>
      </c>
      <c r="B2961" s="34" t="s">
        <v>7309</v>
      </c>
      <c r="C2961" s="34" t="s">
        <v>435</v>
      </c>
      <c r="D2961" s="35" t="s">
        <v>107</v>
      </c>
      <c r="E2961" s="35">
        <v>3.8</v>
      </c>
      <c r="F2961" s="35">
        <v>4</v>
      </c>
      <c r="G2961" s="35">
        <v>4.0999999999999996</v>
      </c>
      <c r="H2961" s="35">
        <v>4.3</v>
      </c>
      <c r="I2961" s="35" t="s">
        <v>424</v>
      </c>
      <c r="M2961" s="36" t="s">
        <v>3466</v>
      </c>
    </row>
    <row r="2962" spans="1:15" ht="15" hidden="1" customHeight="1">
      <c r="A2962" s="34" t="s">
        <v>76</v>
      </c>
      <c r="B2962" s="34" t="s">
        <v>7310</v>
      </c>
      <c r="C2962" s="34" t="s">
        <v>1574</v>
      </c>
      <c r="D2962" s="35" t="s">
        <v>107</v>
      </c>
      <c r="E2962" s="35">
        <v>1.6</v>
      </c>
      <c r="F2962" s="35">
        <v>2.1</v>
      </c>
      <c r="G2962" s="35">
        <v>2.6</v>
      </c>
      <c r="H2962" s="35">
        <v>2.8</v>
      </c>
    </row>
    <row r="2963" spans="1:15" ht="15" hidden="1" customHeight="1">
      <c r="A2963" s="34" t="s">
        <v>76</v>
      </c>
      <c r="B2963" s="34" t="s">
        <v>7311</v>
      </c>
      <c r="C2963" s="34" t="s">
        <v>435</v>
      </c>
      <c r="D2963" s="35" t="s">
        <v>107</v>
      </c>
      <c r="E2963" s="35">
        <v>1.1000000000000001</v>
      </c>
      <c r="F2963" s="35">
        <v>2.1</v>
      </c>
      <c r="G2963" s="35">
        <v>2.2000000000000002</v>
      </c>
      <c r="H2963" s="35">
        <v>2.1</v>
      </c>
      <c r="I2963" s="35" t="s">
        <v>2219</v>
      </c>
      <c r="J2963" s="35" t="s">
        <v>3160</v>
      </c>
      <c r="K2963" s="36" t="s">
        <v>2219</v>
      </c>
      <c r="L2963" s="34" t="s">
        <v>3310</v>
      </c>
      <c r="M2963" t="s">
        <v>2219</v>
      </c>
      <c r="N2963" s="34" t="s">
        <v>2219</v>
      </c>
      <c r="O2963" s="36" t="s">
        <v>7312</v>
      </c>
    </row>
    <row r="2964" spans="1:15" ht="15" hidden="1" customHeight="1">
      <c r="A2964" s="34" t="s">
        <v>76</v>
      </c>
      <c r="B2964" s="34" t="s">
        <v>7313</v>
      </c>
      <c r="C2964" s="34" t="s">
        <v>435</v>
      </c>
      <c r="D2964" s="35" t="s">
        <v>107</v>
      </c>
      <c r="E2964" s="35">
        <v>1</v>
      </c>
      <c r="F2964" s="35">
        <v>1.2</v>
      </c>
      <c r="G2964" s="35">
        <v>1.3</v>
      </c>
      <c r="H2964" s="35">
        <v>1.4</v>
      </c>
      <c r="I2964" s="35" t="s">
        <v>488</v>
      </c>
      <c r="K2964" s="36" t="s">
        <v>488</v>
      </c>
      <c r="M2964" s="34" t="s">
        <v>488</v>
      </c>
      <c r="N2964" s="34" t="s">
        <v>488</v>
      </c>
    </row>
    <row r="2965" spans="1:15" ht="15" hidden="1" customHeight="1">
      <c r="A2965" s="34" t="s">
        <v>76</v>
      </c>
      <c r="B2965" s="34" t="s">
        <v>7314</v>
      </c>
      <c r="C2965" s="34" t="s">
        <v>403</v>
      </c>
      <c r="D2965" s="35" t="s">
        <v>107</v>
      </c>
      <c r="E2965" s="35">
        <v>1.3</v>
      </c>
      <c r="F2965" s="35">
        <v>1.4</v>
      </c>
      <c r="G2965" s="35">
        <v>1.8</v>
      </c>
      <c r="H2965" s="35">
        <v>1.9</v>
      </c>
      <c r="I2965" s="35" t="s">
        <v>424</v>
      </c>
      <c r="K2965" s="36" t="s">
        <v>424</v>
      </c>
      <c r="M2965" s="34" t="s">
        <v>424</v>
      </c>
      <c r="N2965" s="34" t="s">
        <v>424</v>
      </c>
      <c r="O2965" s="36" t="s">
        <v>5533</v>
      </c>
    </row>
    <row r="2966" spans="1:15" ht="15" hidden="1" customHeight="1">
      <c r="A2966" s="34" t="s">
        <v>76</v>
      </c>
      <c r="B2966" s="34" t="s">
        <v>7315</v>
      </c>
      <c r="C2966" s="34" t="s">
        <v>475</v>
      </c>
      <c r="D2966" s="35" t="s">
        <v>107</v>
      </c>
      <c r="E2966" s="35">
        <v>1.2</v>
      </c>
      <c r="F2966" s="35">
        <v>1.3</v>
      </c>
      <c r="G2966" s="35">
        <v>1.3</v>
      </c>
      <c r="H2966" s="35">
        <v>1.3</v>
      </c>
      <c r="O2966" s="34" t="s">
        <v>4579</v>
      </c>
    </row>
    <row r="2967" spans="1:15" ht="15" hidden="1" customHeight="1">
      <c r="A2967" s="34" t="s">
        <v>76</v>
      </c>
      <c r="B2967" s="34" t="s">
        <v>7316</v>
      </c>
      <c r="C2967" s="34" t="s">
        <v>399</v>
      </c>
      <c r="D2967" s="35" t="s">
        <v>107</v>
      </c>
      <c r="E2967" s="35">
        <v>1</v>
      </c>
      <c r="F2967" s="35">
        <v>1.8</v>
      </c>
      <c r="G2967" s="35">
        <v>1.9</v>
      </c>
      <c r="H2967" s="35">
        <v>2.4</v>
      </c>
      <c r="K2967" s="36" t="s">
        <v>7317</v>
      </c>
      <c r="M2967" s="34" t="s">
        <v>488</v>
      </c>
    </row>
    <row r="2968" spans="1:15" ht="15" hidden="1" customHeight="1">
      <c r="A2968" s="34" t="s">
        <v>76</v>
      </c>
      <c r="B2968" s="34" t="s">
        <v>7318</v>
      </c>
      <c r="C2968" s="34" t="s">
        <v>435</v>
      </c>
      <c r="D2968" s="35" t="s">
        <v>107</v>
      </c>
      <c r="E2968" s="35">
        <v>1.3</v>
      </c>
      <c r="F2968" s="35">
        <v>1.7</v>
      </c>
      <c r="G2968" s="35">
        <v>1.9</v>
      </c>
      <c r="H2968" s="35">
        <v>1.9</v>
      </c>
    </row>
    <row r="2969" spans="1:15" ht="15" hidden="1" customHeight="1">
      <c r="A2969" s="34" t="s">
        <v>76</v>
      </c>
      <c r="B2969" s="34" t="s">
        <v>7319</v>
      </c>
      <c r="C2969" s="34" t="s">
        <v>399</v>
      </c>
      <c r="D2969" s="35" t="s">
        <v>107</v>
      </c>
      <c r="E2969" s="35">
        <v>1.2</v>
      </c>
      <c r="F2969" s="35">
        <v>1.5</v>
      </c>
      <c r="G2969" s="35">
        <v>1.7</v>
      </c>
      <c r="H2969" s="35">
        <v>1.7</v>
      </c>
    </row>
    <row r="2970" spans="1:15" ht="15" hidden="1" customHeight="1">
      <c r="A2970" s="34" t="s">
        <v>76</v>
      </c>
      <c r="B2970" s="34" t="s">
        <v>7320</v>
      </c>
      <c r="C2970" s="34" t="s">
        <v>435</v>
      </c>
      <c r="D2970" s="35" t="s">
        <v>107</v>
      </c>
      <c r="E2970" s="35">
        <v>1.5</v>
      </c>
      <c r="F2970" s="35">
        <v>1.8</v>
      </c>
      <c r="G2970" s="35">
        <v>2.2999999999999998</v>
      </c>
      <c r="H2970" s="35">
        <v>2.6</v>
      </c>
    </row>
    <row r="2971" spans="1:15" ht="15" hidden="1" customHeight="1">
      <c r="A2971" s="34" t="s">
        <v>76</v>
      </c>
      <c r="B2971" s="34" t="s">
        <v>7321</v>
      </c>
      <c r="C2971" s="34" t="s">
        <v>435</v>
      </c>
      <c r="D2971" s="35" t="s">
        <v>107</v>
      </c>
      <c r="E2971" s="35">
        <v>2</v>
      </c>
      <c r="F2971" s="35">
        <v>2.1</v>
      </c>
      <c r="G2971" s="35">
        <v>2.2999999999999998</v>
      </c>
      <c r="H2971" s="35">
        <v>2.7</v>
      </c>
    </row>
    <row r="2972" spans="1:15" ht="15" hidden="1" customHeight="1">
      <c r="A2972" s="34" t="s">
        <v>76</v>
      </c>
      <c r="B2972" s="34" t="s">
        <v>7322</v>
      </c>
      <c r="C2972" s="34" t="s">
        <v>540</v>
      </c>
      <c r="D2972" s="35" t="s">
        <v>107</v>
      </c>
      <c r="E2972" s="35">
        <v>1</v>
      </c>
      <c r="F2972" s="35">
        <v>2.7</v>
      </c>
      <c r="G2972" s="35">
        <v>3.3</v>
      </c>
      <c r="H2972" s="35">
        <v>3.6</v>
      </c>
    </row>
    <row r="2973" spans="1:15" ht="15" hidden="1" customHeight="1">
      <c r="A2973" s="34" t="s">
        <v>76</v>
      </c>
      <c r="B2973" s="34" t="s">
        <v>7323</v>
      </c>
      <c r="C2973" s="34" t="s">
        <v>435</v>
      </c>
      <c r="D2973" s="35" t="s">
        <v>107</v>
      </c>
      <c r="E2973" s="35">
        <v>1</v>
      </c>
      <c r="F2973" s="35">
        <v>1.7</v>
      </c>
      <c r="G2973" s="35">
        <v>2.4</v>
      </c>
      <c r="H2973" s="35">
        <v>2.8</v>
      </c>
      <c r="O2973" s="34" t="s">
        <v>4579</v>
      </c>
    </row>
    <row r="2974" spans="1:15" ht="15" hidden="1" customHeight="1">
      <c r="A2974" s="34" t="s">
        <v>76</v>
      </c>
      <c r="B2974" s="34" t="s">
        <v>7324</v>
      </c>
      <c r="C2974" s="34" t="s">
        <v>589</v>
      </c>
      <c r="D2974" s="35" t="s">
        <v>107</v>
      </c>
      <c r="E2974" s="35">
        <v>1</v>
      </c>
      <c r="F2974" s="35">
        <v>1.8</v>
      </c>
      <c r="G2974" s="35">
        <v>2.5</v>
      </c>
      <c r="H2974" s="35">
        <v>3</v>
      </c>
      <c r="I2974" s="35" t="s">
        <v>488</v>
      </c>
    </row>
    <row r="2975" spans="1:15" ht="15" hidden="1" customHeight="1">
      <c r="A2975" s="34" t="s">
        <v>76</v>
      </c>
      <c r="B2975" s="34" t="s">
        <v>7325</v>
      </c>
      <c r="C2975" s="34" t="s">
        <v>2033</v>
      </c>
      <c r="D2975" s="35" t="s">
        <v>107</v>
      </c>
      <c r="E2975" s="35">
        <v>1.5</v>
      </c>
      <c r="F2975" s="35">
        <v>3</v>
      </c>
      <c r="G2975" s="35">
        <v>2.5</v>
      </c>
      <c r="H2975" s="35">
        <v>3</v>
      </c>
    </row>
    <row r="2976" spans="1:15" ht="15" hidden="1" customHeight="1">
      <c r="A2976" s="34" t="s">
        <v>76</v>
      </c>
      <c r="B2976" s="34" t="s">
        <v>7326</v>
      </c>
      <c r="C2976" s="34" t="s">
        <v>2033</v>
      </c>
      <c r="D2976" s="35" t="s">
        <v>107</v>
      </c>
      <c r="E2976" s="35">
        <v>1.4</v>
      </c>
      <c r="F2976" s="35">
        <v>2.1</v>
      </c>
      <c r="G2976" s="35">
        <v>2.2999999999999998</v>
      </c>
      <c r="H2976" s="35">
        <v>2.6</v>
      </c>
    </row>
    <row r="2977" spans="1:15" ht="15" hidden="1" customHeight="1">
      <c r="A2977" s="34" t="s">
        <v>76</v>
      </c>
      <c r="B2977" s="34" t="s">
        <v>7327</v>
      </c>
      <c r="C2977" s="34" t="s">
        <v>2033</v>
      </c>
      <c r="D2977" s="35" t="s">
        <v>107</v>
      </c>
      <c r="E2977" s="35">
        <v>1.5</v>
      </c>
      <c r="F2977" s="35">
        <v>2.5</v>
      </c>
      <c r="G2977" s="35">
        <v>3.4</v>
      </c>
      <c r="H2977" s="35">
        <v>4.0999999999999996</v>
      </c>
      <c r="I2977" s="35" t="s">
        <v>488</v>
      </c>
    </row>
    <row r="2978" spans="1:15" ht="15" hidden="1" customHeight="1">
      <c r="A2978" s="34" t="s">
        <v>76</v>
      </c>
      <c r="B2978" s="34" t="s">
        <v>7328</v>
      </c>
      <c r="C2978" s="34" t="s">
        <v>2033</v>
      </c>
      <c r="D2978" s="35" t="s">
        <v>107</v>
      </c>
      <c r="E2978" s="35">
        <v>1.2</v>
      </c>
      <c r="F2978" s="35">
        <v>1.8</v>
      </c>
      <c r="G2978" s="35">
        <v>2.4</v>
      </c>
      <c r="H2978" s="35">
        <v>2.9</v>
      </c>
      <c r="M2978" s="34" t="s">
        <v>488</v>
      </c>
    </row>
    <row r="2979" spans="1:15" ht="15" hidden="1" customHeight="1">
      <c r="A2979" s="34" t="s">
        <v>76</v>
      </c>
      <c r="B2979" s="34" t="s">
        <v>7329</v>
      </c>
      <c r="C2979" s="34" t="s">
        <v>435</v>
      </c>
      <c r="D2979" s="35" t="s">
        <v>107</v>
      </c>
      <c r="E2979" s="35">
        <v>1.3</v>
      </c>
      <c r="F2979" s="35">
        <v>1.7</v>
      </c>
      <c r="G2979" s="35">
        <v>2</v>
      </c>
      <c r="H2979" s="35">
        <v>2</v>
      </c>
      <c r="I2979" s="35" t="s">
        <v>7280</v>
      </c>
      <c r="K2979" s="36" t="s">
        <v>3369</v>
      </c>
      <c r="M2979" s="34" t="s">
        <v>424</v>
      </c>
      <c r="N2979" s="34" t="s">
        <v>424</v>
      </c>
    </row>
    <row r="2980" spans="1:15" ht="15" hidden="1" customHeight="1">
      <c r="A2980" s="34" t="s">
        <v>76</v>
      </c>
      <c r="B2980" s="34" t="s">
        <v>7330</v>
      </c>
      <c r="C2980" s="34" t="s">
        <v>2033</v>
      </c>
      <c r="D2980" s="35" t="s">
        <v>107</v>
      </c>
      <c r="E2980" s="35">
        <v>1.2</v>
      </c>
      <c r="F2980" s="35">
        <v>1.9</v>
      </c>
      <c r="G2980" s="35">
        <v>2.5</v>
      </c>
      <c r="H2980" s="35">
        <v>2.8</v>
      </c>
    </row>
    <row r="2981" spans="1:15" ht="15" hidden="1" customHeight="1">
      <c r="A2981" s="34" t="s">
        <v>76</v>
      </c>
      <c r="B2981" s="34" t="s">
        <v>7331</v>
      </c>
      <c r="C2981" s="34" t="s">
        <v>389</v>
      </c>
      <c r="D2981" s="35" t="s">
        <v>107</v>
      </c>
      <c r="E2981" s="35">
        <v>2.4</v>
      </c>
      <c r="F2981" s="35">
        <v>3.8</v>
      </c>
      <c r="G2981" s="35">
        <v>5.4</v>
      </c>
      <c r="H2981" s="35">
        <v>7.8</v>
      </c>
    </row>
    <row r="2982" spans="1:15" ht="15" hidden="1" customHeight="1">
      <c r="A2982" s="34" t="s">
        <v>76</v>
      </c>
      <c r="B2982" s="34" t="s">
        <v>7332</v>
      </c>
      <c r="C2982" s="34" t="s">
        <v>389</v>
      </c>
      <c r="D2982" s="35" t="s">
        <v>107</v>
      </c>
      <c r="E2982" s="35">
        <v>1.8</v>
      </c>
      <c r="F2982" s="35">
        <v>1.7</v>
      </c>
      <c r="G2982" s="35" t="s">
        <v>2997</v>
      </c>
      <c r="H2982" s="35" t="s">
        <v>2997</v>
      </c>
      <c r="L2982" s="34" t="s">
        <v>3830</v>
      </c>
    </row>
    <row r="2983" spans="1:15" ht="15" hidden="1" customHeight="1">
      <c r="A2983" s="34" t="s">
        <v>76</v>
      </c>
      <c r="B2983" s="34" t="s">
        <v>7333</v>
      </c>
      <c r="C2983" s="34" t="s">
        <v>435</v>
      </c>
      <c r="D2983" s="35" t="s">
        <v>107</v>
      </c>
      <c r="E2983" s="35">
        <v>1.7</v>
      </c>
      <c r="F2983" s="35">
        <v>2.5</v>
      </c>
      <c r="G2983" s="35">
        <v>3.2</v>
      </c>
      <c r="H2983" s="35">
        <v>3.6</v>
      </c>
      <c r="L2983" s="34" t="s">
        <v>7334</v>
      </c>
      <c r="M2983" s="34" t="s">
        <v>488</v>
      </c>
      <c r="O2983" s="34" t="s">
        <v>7335</v>
      </c>
    </row>
    <row r="2984" spans="1:15" ht="15" hidden="1" customHeight="1">
      <c r="A2984" s="34" t="s">
        <v>76</v>
      </c>
      <c r="B2984" s="34" t="s">
        <v>7336</v>
      </c>
      <c r="C2984" s="34" t="s">
        <v>435</v>
      </c>
      <c r="D2984" s="35" t="s">
        <v>107</v>
      </c>
      <c r="E2984" s="35">
        <v>1.1000000000000001</v>
      </c>
      <c r="F2984" s="35">
        <v>1.1000000000000001</v>
      </c>
      <c r="G2984" s="35" t="s">
        <v>2997</v>
      </c>
      <c r="H2984" s="35" t="s">
        <v>2997</v>
      </c>
      <c r="J2984" s="35" t="s">
        <v>4544</v>
      </c>
      <c r="L2984" s="34" t="s">
        <v>7337</v>
      </c>
      <c r="O2984" s="34" t="s">
        <v>3060</v>
      </c>
    </row>
    <row r="2985" spans="1:15" ht="15" hidden="1" customHeight="1">
      <c r="A2985" s="34" t="s">
        <v>76</v>
      </c>
      <c r="B2985" s="34" t="s">
        <v>7338</v>
      </c>
      <c r="C2985" s="34" t="s">
        <v>435</v>
      </c>
      <c r="D2985" s="35" t="s">
        <v>107</v>
      </c>
      <c r="E2985" s="35">
        <v>1.1000000000000001</v>
      </c>
      <c r="F2985" s="35">
        <v>1.1000000000000001</v>
      </c>
      <c r="G2985" s="35">
        <v>1</v>
      </c>
      <c r="H2985" s="35" t="s">
        <v>2997</v>
      </c>
      <c r="L2985" s="34" t="s">
        <v>7334</v>
      </c>
      <c r="O2985" s="34" t="s">
        <v>3060</v>
      </c>
    </row>
    <row r="2986" spans="1:15" ht="15" hidden="1" customHeight="1">
      <c r="A2986" s="34" t="s">
        <v>76</v>
      </c>
      <c r="B2986" s="34" t="s">
        <v>7339</v>
      </c>
      <c r="C2986" s="34" t="s">
        <v>435</v>
      </c>
      <c r="D2986" s="35" t="s">
        <v>107</v>
      </c>
      <c r="E2986" s="35">
        <v>1.1000000000000001</v>
      </c>
      <c r="F2986" s="35">
        <v>1.6</v>
      </c>
      <c r="G2986" s="35">
        <v>1.9</v>
      </c>
      <c r="H2986" s="35">
        <v>2</v>
      </c>
    </row>
    <row r="2987" spans="1:15" ht="15" hidden="1" customHeight="1">
      <c r="A2987" s="34" t="s">
        <v>76</v>
      </c>
      <c r="B2987" s="34" t="s">
        <v>7340</v>
      </c>
      <c r="C2987" s="34" t="s">
        <v>435</v>
      </c>
      <c r="D2987" s="35" t="s">
        <v>107</v>
      </c>
      <c r="E2987" s="35" t="s">
        <v>107</v>
      </c>
      <c r="F2987" s="35">
        <v>1.1000000000000001</v>
      </c>
      <c r="G2987" s="35">
        <v>1</v>
      </c>
      <c r="H2987" s="35" t="s">
        <v>107</v>
      </c>
      <c r="J2987" s="35" t="s">
        <v>5065</v>
      </c>
      <c r="K2987" s="36" t="s">
        <v>424</v>
      </c>
      <c r="M2987" s="34" t="s">
        <v>424</v>
      </c>
    </row>
    <row r="2988" spans="1:15" ht="15" hidden="1" customHeight="1">
      <c r="A2988" s="34" t="s">
        <v>76</v>
      </c>
      <c r="B2988" s="34" t="s">
        <v>7341</v>
      </c>
      <c r="C2988" s="34" t="s">
        <v>400</v>
      </c>
      <c r="D2988" s="35" t="s">
        <v>107</v>
      </c>
      <c r="E2988" s="35">
        <v>1</v>
      </c>
      <c r="F2988" s="35">
        <v>1.4</v>
      </c>
      <c r="G2988" s="35">
        <v>1.5</v>
      </c>
      <c r="H2988" s="35">
        <v>1.6</v>
      </c>
    </row>
    <row r="2989" spans="1:15" ht="15" hidden="1" customHeight="1">
      <c r="A2989" s="34" t="s">
        <v>76</v>
      </c>
      <c r="B2989" s="34" t="s">
        <v>7342</v>
      </c>
      <c r="C2989" s="34" t="s">
        <v>435</v>
      </c>
      <c r="D2989" s="35" t="s">
        <v>107</v>
      </c>
      <c r="E2989" s="35" t="s">
        <v>107</v>
      </c>
      <c r="F2989" s="35">
        <v>1</v>
      </c>
      <c r="G2989" s="35">
        <v>0.9</v>
      </c>
      <c r="H2989" s="35">
        <v>1.4</v>
      </c>
    </row>
    <row r="2990" spans="1:15" ht="15" hidden="1" customHeight="1">
      <c r="A2990" s="34" t="s">
        <v>76</v>
      </c>
      <c r="B2990" s="34" t="s">
        <v>7343</v>
      </c>
      <c r="C2990" s="34" t="s">
        <v>435</v>
      </c>
      <c r="D2990" s="35" t="s">
        <v>107</v>
      </c>
      <c r="E2990" s="35" t="s">
        <v>107</v>
      </c>
      <c r="F2990" s="35">
        <v>1</v>
      </c>
      <c r="G2990" s="35">
        <v>1.1000000000000001</v>
      </c>
      <c r="H2990" s="35">
        <v>1.2</v>
      </c>
    </row>
    <row r="2991" spans="1:15" ht="15" hidden="1" customHeight="1">
      <c r="A2991" s="34" t="s">
        <v>76</v>
      </c>
      <c r="B2991" s="34" t="s">
        <v>7344</v>
      </c>
      <c r="C2991" s="34" t="s">
        <v>400</v>
      </c>
      <c r="D2991" s="35" t="s">
        <v>107</v>
      </c>
      <c r="E2991" s="35" t="s">
        <v>107</v>
      </c>
      <c r="F2991" s="35">
        <v>1</v>
      </c>
      <c r="G2991" s="35">
        <v>1.2</v>
      </c>
      <c r="H2991" s="35">
        <v>1.2</v>
      </c>
    </row>
    <row r="2992" spans="1:15" ht="15" hidden="1" customHeight="1">
      <c r="A2992" s="34" t="s">
        <v>76</v>
      </c>
      <c r="B2992" s="34" t="s">
        <v>7345</v>
      </c>
      <c r="C2992" s="34" t="s">
        <v>435</v>
      </c>
      <c r="D2992" s="35" t="s">
        <v>107</v>
      </c>
      <c r="E2992" s="35" t="s">
        <v>107</v>
      </c>
      <c r="F2992" s="35">
        <v>1.2</v>
      </c>
      <c r="G2992" s="35">
        <v>1.2</v>
      </c>
      <c r="H2992" s="35">
        <v>1.2</v>
      </c>
    </row>
    <row r="2993" spans="1:15" ht="15" hidden="1" customHeight="1">
      <c r="A2993" s="34" t="s">
        <v>76</v>
      </c>
      <c r="B2993" s="34" t="s">
        <v>7346</v>
      </c>
      <c r="C2993" s="34" t="s">
        <v>435</v>
      </c>
      <c r="D2993" s="35" t="s">
        <v>107</v>
      </c>
      <c r="E2993" s="35" t="s">
        <v>107</v>
      </c>
      <c r="F2993" s="35">
        <v>2.8</v>
      </c>
      <c r="G2993" s="35">
        <v>2.9</v>
      </c>
      <c r="H2993" s="35">
        <v>2.9</v>
      </c>
      <c r="L2993" s="34" t="s">
        <v>7347</v>
      </c>
      <c r="O2993" s="34" t="s">
        <v>3790</v>
      </c>
    </row>
    <row r="2994" spans="1:15" ht="15" hidden="1" customHeight="1">
      <c r="A2994" s="34" t="s">
        <v>76</v>
      </c>
      <c r="B2994" s="34" t="s">
        <v>7348</v>
      </c>
      <c r="C2994" s="34" t="s">
        <v>435</v>
      </c>
      <c r="D2994" s="35" t="s">
        <v>107</v>
      </c>
      <c r="E2994" s="35" t="s">
        <v>107</v>
      </c>
      <c r="F2994" s="35">
        <v>1.5</v>
      </c>
      <c r="G2994" s="35">
        <v>2.2000000000000002</v>
      </c>
      <c r="H2994" s="35">
        <v>2.2000000000000002</v>
      </c>
    </row>
    <row r="2995" spans="1:15" ht="15" hidden="1" customHeight="1">
      <c r="A2995" s="34" t="s">
        <v>76</v>
      </c>
      <c r="B2995" s="34" t="s">
        <v>7349</v>
      </c>
      <c r="C2995" s="34" t="s">
        <v>435</v>
      </c>
      <c r="D2995" s="35" t="s">
        <v>107</v>
      </c>
      <c r="E2995" s="35" t="s">
        <v>107</v>
      </c>
      <c r="F2995" s="35">
        <v>1.2</v>
      </c>
      <c r="G2995" s="35">
        <v>1.4</v>
      </c>
      <c r="H2995" s="35">
        <v>1.5</v>
      </c>
    </row>
    <row r="2996" spans="1:15" ht="15" hidden="1" customHeight="1">
      <c r="A2996" s="34" t="s">
        <v>76</v>
      </c>
      <c r="B2996" s="34" t="s">
        <v>7350</v>
      </c>
      <c r="C2996" s="34" t="s">
        <v>435</v>
      </c>
      <c r="D2996" s="35" t="s">
        <v>107</v>
      </c>
      <c r="E2996" s="35" t="s">
        <v>107</v>
      </c>
      <c r="F2996" s="35">
        <v>1.3</v>
      </c>
      <c r="G2996" s="35">
        <v>1.7</v>
      </c>
      <c r="H2996" s="35">
        <v>2.1</v>
      </c>
    </row>
    <row r="2997" spans="1:15" ht="15" hidden="1" customHeight="1">
      <c r="A2997" s="34" t="s">
        <v>76</v>
      </c>
      <c r="B2997" s="34" t="s">
        <v>7351</v>
      </c>
      <c r="C2997" s="34" t="s">
        <v>546</v>
      </c>
      <c r="D2997" s="35" t="s">
        <v>107</v>
      </c>
      <c r="E2997" s="35" t="s">
        <v>107</v>
      </c>
      <c r="F2997" s="35">
        <v>2.2999999999999998</v>
      </c>
      <c r="G2997" s="35">
        <v>2.9</v>
      </c>
      <c r="H2997" s="35">
        <v>3.2</v>
      </c>
      <c r="L2997" s="34" t="s">
        <v>7352</v>
      </c>
      <c r="O2997" s="34" t="s">
        <v>7353</v>
      </c>
    </row>
    <row r="2998" spans="1:15" ht="15" hidden="1" customHeight="1">
      <c r="A2998" s="34" t="s">
        <v>76</v>
      </c>
      <c r="B2998" s="34" t="s">
        <v>7354</v>
      </c>
      <c r="C2998" s="34" t="s">
        <v>546</v>
      </c>
      <c r="D2998" s="35" t="s">
        <v>107</v>
      </c>
      <c r="E2998" s="35" t="s">
        <v>107</v>
      </c>
      <c r="F2998" s="35">
        <v>1.3</v>
      </c>
      <c r="G2998" s="35">
        <v>1.4</v>
      </c>
      <c r="H2998" s="35">
        <v>1.4</v>
      </c>
      <c r="I2998" s="35" t="s">
        <v>488</v>
      </c>
      <c r="L2998" s="34" t="s">
        <v>7352</v>
      </c>
      <c r="O2998" s="34" t="s">
        <v>7353</v>
      </c>
    </row>
    <row r="2999" spans="1:15" ht="15" hidden="1" customHeight="1">
      <c r="A2999" s="34" t="s">
        <v>76</v>
      </c>
      <c r="B2999" s="34" t="s">
        <v>7355</v>
      </c>
      <c r="C2999" s="34" t="s">
        <v>546</v>
      </c>
      <c r="D2999" s="35" t="s">
        <v>107</v>
      </c>
      <c r="E2999" s="35" t="s">
        <v>107</v>
      </c>
      <c r="F2999" s="35">
        <v>1.5</v>
      </c>
      <c r="G2999" s="35">
        <v>1.8</v>
      </c>
      <c r="H2999" s="35">
        <v>2</v>
      </c>
      <c r="L2999" s="34" t="s">
        <v>7352</v>
      </c>
      <c r="O2999" s="34" t="s">
        <v>7353</v>
      </c>
    </row>
    <row r="3000" spans="1:15" ht="15" hidden="1" customHeight="1">
      <c r="A3000" s="34" t="s">
        <v>76</v>
      </c>
      <c r="B3000" s="34" t="s">
        <v>7356</v>
      </c>
      <c r="C3000" s="34" t="s">
        <v>546</v>
      </c>
      <c r="D3000" s="35" t="s">
        <v>107</v>
      </c>
      <c r="E3000" s="35" t="s">
        <v>107</v>
      </c>
      <c r="F3000" s="35">
        <v>1.7</v>
      </c>
      <c r="G3000" s="35">
        <v>2.5</v>
      </c>
      <c r="H3000" s="35">
        <v>2.9</v>
      </c>
      <c r="L3000" s="34" t="s">
        <v>7352</v>
      </c>
      <c r="O3000" s="34" t="s">
        <v>7353</v>
      </c>
    </row>
    <row r="3001" spans="1:15" ht="15" hidden="1" customHeight="1">
      <c r="A3001" s="34" t="s">
        <v>76</v>
      </c>
      <c r="B3001" s="34" t="s">
        <v>7357</v>
      </c>
      <c r="C3001" s="34" t="s">
        <v>546</v>
      </c>
      <c r="D3001" s="35" t="s">
        <v>107</v>
      </c>
      <c r="E3001" s="35" t="s">
        <v>107</v>
      </c>
      <c r="F3001" s="35">
        <v>1.2</v>
      </c>
      <c r="G3001" s="35">
        <v>1.4</v>
      </c>
      <c r="H3001" s="35">
        <v>1.5</v>
      </c>
      <c r="L3001" s="34" t="s">
        <v>7352</v>
      </c>
      <c r="O3001" s="34" t="s">
        <v>7353</v>
      </c>
    </row>
    <row r="3002" spans="1:15" ht="15" hidden="1" customHeight="1">
      <c r="A3002" s="34" t="s">
        <v>76</v>
      </c>
      <c r="B3002" s="34" t="s">
        <v>7358</v>
      </c>
      <c r="C3002" s="34" t="s">
        <v>546</v>
      </c>
      <c r="D3002" s="35" t="s">
        <v>107</v>
      </c>
      <c r="E3002" s="35" t="s">
        <v>107</v>
      </c>
      <c r="F3002" s="52" t="s">
        <v>107</v>
      </c>
      <c r="G3002" s="35">
        <v>1.3</v>
      </c>
      <c r="H3002" s="35">
        <v>1.3</v>
      </c>
    </row>
    <row r="3003" spans="1:15" ht="15" hidden="1" customHeight="1">
      <c r="A3003" s="34" t="s">
        <v>76</v>
      </c>
      <c r="B3003" s="34" t="s">
        <v>7359</v>
      </c>
      <c r="C3003" s="34" t="s">
        <v>546</v>
      </c>
      <c r="D3003" s="35" t="s">
        <v>107</v>
      </c>
      <c r="E3003" s="35" t="s">
        <v>107</v>
      </c>
      <c r="F3003" s="52" t="s">
        <v>107</v>
      </c>
      <c r="G3003" s="35">
        <v>1.7</v>
      </c>
      <c r="H3003" s="35">
        <v>1.8</v>
      </c>
    </row>
    <row r="3004" spans="1:15" ht="15" hidden="1" customHeight="1">
      <c r="A3004" s="34" t="s">
        <v>76</v>
      </c>
      <c r="B3004" s="34" t="s">
        <v>7360</v>
      </c>
      <c r="C3004" s="34" t="s">
        <v>399</v>
      </c>
      <c r="D3004" s="35" t="s">
        <v>107</v>
      </c>
      <c r="E3004" s="35" t="s">
        <v>107</v>
      </c>
      <c r="F3004" s="35">
        <v>1.4</v>
      </c>
      <c r="G3004" s="35">
        <v>1.5</v>
      </c>
      <c r="H3004" s="35">
        <v>1.7</v>
      </c>
      <c r="K3004" s="36" t="s">
        <v>709</v>
      </c>
      <c r="L3004" s="36" t="s">
        <v>3081</v>
      </c>
      <c r="O3004" s="34" t="s">
        <v>7361</v>
      </c>
    </row>
    <row r="3005" spans="1:15" ht="15" hidden="1" customHeight="1">
      <c r="A3005" s="34" t="s">
        <v>76</v>
      </c>
      <c r="B3005" s="34" t="s">
        <v>7362</v>
      </c>
      <c r="C3005" s="34" t="s">
        <v>422</v>
      </c>
      <c r="D3005" s="35" t="s">
        <v>107</v>
      </c>
      <c r="E3005" s="35" t="s">
        <v>107</v>
      </c>
      <c r="F3005" s="35">
        <v>1.4</v>
      </c>
      <c r="G3005" s="35" t="s">
        <v>2988</v>
      </c>
      <c r="H3005" s="35" t="s">
        <v>2989</v>
      </c>
      <c r="M3005" s="34" t="s">
        <v>488</v>
      </c>
    </row>
    <row r="3006" spans="1:15" ht="15" hidden="1" customHeight="1">
      <c r="A3006" s="34" t="s">
        <v>76</v>
      </c>
      <c r="B3006" s="34" t="s">
        <v>7363</v>
      </c>
      <c r="C3006" s="34" t="s">
        <v>2223</v>
      </c>
      <c r="D3006" s="35" t="s">
        <v>107</v>
      </c>
      <c r="E3006" s="35" t="s">
        <v>107</v>
      </c>
      <c r="F3006" s="35">
        <v>5.7</v>
      </c>
      <c r="G3006" s="35">
        <v>7.8</v>
      </c>
      <c r="H3006" s="35">
        <v>9.8000000000000007</v>
      </c>
      <c r="L3006" s="34" t="s">
        <v>7364</v>
      </c>
      <c r="O3006" s="34" t="s">
        <v>7365</v>
      </c>
    </row>
    <row r="3007" spans="1:15" ht="15" hidden="1" customHeight="1">
      <c r="A3007" s="34" t="s">
        <v>76</v>
      </c>
      <c r="B3007" s="34" t="s">
        <v>7366</v>
      </c>
      <c r="C3007" s="34" t="s">
        <v>2223</v>
      </c>
      <c r="D3007" s="35" t="s">
        <v>107</v>
      </c>
      <c r="E3007" s="35" t="s">
        <v>107</v>
      </c>
      <c r="F3007" s="35">
        <v>1.4</v>
      </c>
      <c r="G3007" s="35" t="s">
        <v>2997</v>
      </c>
      <c r="H3007" s="35" t="s">
        <v>2997</v>
      </c>
      <c r="L3007" s="36" t="s">
        <v>7367</v>
      </c>
      <c r="O3007" s="34" t="s">
        <v>7365</v>
      </c>
    </row>
    <row r="3008" spans="1:15" ht="15" hidden="1" customHeight="1">
      <c r="A3008" s="34" t="s">
        <v>76</v>
      </c>
      <c r="B3008" s="34" t="s">
        <v>7368</v>
      </c>
      <c r="C3008" s="34" t="s">
        <v>2223</v>
      </c>
      <c r="D3008" s="35" t="s">
        <v>107</v>
      </c>
      <c r="E3008" s="35" t="s">
        <v>107</v>
      </c>
      <c r="F3008" s="35">
        <v>4.2</v>
      </c>
      <c r="G3008" s="35">
        <v>4.5999999999999996</v>
      </c>
      <c r="H3008" s="35">
        <v>4.8</v>
      </c>
      <c r="L3008" s="34" t="s">
        <v>7364</v>
      </c>
      <c r="O3008" s="34" t="s">
        <v>7365</v>
      </c>
    </row>
    <row r="3009" spans="1:15" ht="15" hidden="1" customHeight="1">
      <c r="A3009" s="34" t="s">
        <v>76</v>
      </c>
      <c r="B3009" s="34" t="s">
        <v>7369</v>
      </c>
      <c r="C3009" s="34" t="s">
        <v>2223</v>
      </c>
      <c r="D3009" s="35" t="s">
        <v>107</v>
      </c>
      <c r="E3009" s="35" t="s">
        <v>107</v>
      </c>
      <c r="F3009" s="35">
        <v>1.7</v>
      </c>
      <c r="G3009" s="35">
        <v>1.8</v>
      </c>
      <c r="H3009" s="35">
        <v>1.8</v>
      </c>
      <c r="L3009" s="34" t="s">
        <v>7364</v>
      </c>
      <c r="O3009" s="34" t="s">
        <v>7365</v>
      </c>
    </row>
    <row r="3010" spans="1:15" ht="15" hidden="1" customHeight="1">
      <c r="A3010" s="34" t="s">
        <v>76</v>
      </c>
      <c r="B3010" s="34" t="s">
        <v>7370</v>
      </c>
      <c r="C3010" s="34" t="s">
        <v>400</v>
      </c>
      <c r="D3010" s="35" t="s">
        <v>107</v>
      </c>
      <c r="E3010" s="35" t="s">
        <v>107</v>
      </c>
      <c r="F3010" s="35">
        <v>1.2</v>
      </c>
      <c r="G3010" s="35">
        <v>1.5</v>
      </c>
      <c r="H3010" s="35">
        <v>1.8</v>
      </c>
    </row>
    <row r="3011" spans="1:15" ht="15" hidden="1" customHeight="1">
      <c r="A3011" s="34" t="s">
        <v>76</v>
      </c>
      <c r="B3011" s="34" t="s">
        <v>7371</v>
      </c>
      <c r="C3011" s="34" t="s">
        <v>399</v>
      </c>
      <c r="D3011" s="35" t="s">
        <v>107</v>
      </c>
      <c r="E3011" s="35" t="s">
        <v>107</v>
      </c>
      <c r="F3011" s="35">
        <v>1.2</v>
      </c>
      <c r="G3011" s="35">
        <v>1.3</v>
      </c>
      <c r="H3011" s="35">
        <v>1.8</v>
      </c>
      <c r="I3011" s="35" t="s">
        <v>666</v>
      </c>
      <c r="K3011" s="36" t="s">
        <v>7266</v>
      </c>
      <c r="M3011" s="34" t="s">
        <v>666</v>
      </c>
    </row>
    <row r="3012" spans="1:15" ht="15" hidden="1" customHeight="1">
      <c r="A3012" s="34" t="s">
        <v>76</v>
      </c>
      <c r="B3012" s="34" t="s">
        <v>7372</v>
      </c>
      <c r="C3012" s="34" t="s">
        <v>546</v>
      </c>
      <c r="D3012" s="35" t="s">
        <v>107</v>
      </c>
      <c r="E3012" s="35" t="s">
        <v>107</v>
      </c>
      <c r="F3012" s="35">
        <v>1.3</v>
      </c>
      <c r="G3012" s="35" t="s">
        <v>2997</v>
      </c>
      <c r="H3012" s="35" t="s">
        <v>2997</v>
      </c>
      <c r="J3012" s="35" t="s">
        <v>7373</v>
      </c>
      <c r="L3012" s="36" t="s">
        <v>3812</v>
      </c>
      <c r="O3012" s="34" t="s">
        <v>7374</v>
      </c>
    </row>
    <row r="3013" spans="1:15" ht="15" hidden="1" customHeight="1">
      <c r="A3013" s="34" t="s">
        <v>76</v>
      </c>
      <c r="B3013" s="34" t="s">
        <v>7375</v>
      </c>
      <c r="C3013" s="34" t="s">
        <v>546</v>
      </c>
      <c r="D3013" s="35" t="s">
        <v>107</v>
      </c>
      <c r="E3013" s="35" t="s">
        <v>107</v>
      </c>
      <c r="F3013" s="35">
        <v>2.5</v>
      </c>
      <c r="G3013" s="35">
        <v>3.2</v>
      </c>
      <c r="H3013" s="35">
        <v>3.4</v>
      </c>
      <c r="M3013" s="34" t="s">
        <v>488</v>
      </c>
      <c r="O3013" s="34" t="s">
        <v>4040</v>
      </c>
    </row>
    <row r="3014" spans="1:15" ht="15" hidden="1" customHeight="1">
      <c r="A3014" s="34" t="s">
        <v>76</v>
      </c>
      <c r="B3014" s="34" t="s">
        <v>7376</v>
      </c>
      <c r="C3014" s="34" t="s">
        <v>546</v>
      </c>
      <c r="D3014" s="35" t="s">
        <v>107</v>
      </c>
      <c r="E3014" s="35" t="s">
        <v>107</v>
      </c>
      <c r="F3014" s="35">
        <v>1.6</v>
      </c>
      <c r="G3014" s="35">
        <v>1.8</v>
      </c>
      <c r="H3014" s="35">
        <v>1.8</v>
      </c>
      <c r="O3014" s="34" t="s">
        <v>4040</v>
      </c>
    </row>
    <row r="3015" spans="1:15" ht="15" hidden="1" customHeight="1">
      <c r="A3015" s="34" t="s">
        <v>76</v>
      </c>
      <c r="B3015" s="34" t="s">
        <v>7377</v>
      </c>
      <c r="C3015" s="34" t="s">
        <v>546</v>
      </c>
      <c r="D3015" s="35" t="s">
        <v>107</v>
      </c>
      <c r="E3015" s="35" t="s">
        <v>107</v>
      </c>
      <c r="F3015" s="35">
        <v>1.4</v>
      </c>
      <c r="G3015" s="35">
        <v>1.7</v>
      </c>
      <c r="H3015" s="35">
        <v>1.7</v>
      </c>
      <c r="O3015" s="34" t="s">
        <v>4040</v>
      </c>
    </row>
    <row r="3016" spans="1:15" ht="15" hidden="1" customHeight="1">
      <c r="A3016" s="34" t="s">
        <v>76</v>
      </c>
      <c r="B3016" s="34" t="s">
        <v>7378</v>
      </c>
      <c r="C3016" s="34" t="s">
        <v>546</v>
      </c>
      <c r="D3016" s="35" t="s">
        <v>107</v>
      </c>
      <c r="E3016" s="35" t="s">
        <v>107</v>
      </c>
      <c r="F3016" s="35">
        <v>1.9</v>
      </c>
      <c r="G3016" s="35">
        <v>2</v>
      </c>
      <c r="H3016" s="35">
        <v>2.1</v>
      </c>
      <c r="O3016" s="34" t="s">
        <v>4040</v>
      </c>
    </row>
    <row r="3017" spans="1:15" ht="15" hidden="1" customHeight="1">
      <c r="A3017" s="34" t="s">
        <v>76</v>
      </c>
      <c r="B3017" s="34" t="s">
        <v>7379</v>
      </c>
      <c r="C3017" s="34" t="s">
        <v>546</v>
      </c>
      <c r="D3017" s="35" t="s">
        <v>107</v>
      </c>
      <c r="E3017" s="35" t="s">
        <v>107</v>
      </c>
      <c r="F3017" s="35">
        <v>2.1</v>
      </c>
      <c r="G3017" s="35">
        <v>2.7</v>
      </c>
      <c r="H3017" s="35">
        <v>3</v>
      </c>
      <c r="O3017" s="34" t="s">
        <v>4040</v>
      </c>
    </row>
    <row r="3018" spans="1:15" ht="15" hidden="1" customHeight="1">
      <c r="A3018" s="34" t="s">
        <v>76</v>
      </c>
      <c r="B3018" s="34" t="s">
        <v>7380</v>
      </c>
      <c r="C3018" s="34" t="s">
        <v>546</v>
      </c>
      <c r="D3018" s="35" t="s">
        <v>107</v>
      </c>
      <c r="E3018" s="35" t="s">
        <v>107</v>
      </c>
      <c r="F3018" s="35">
        <v>2.5</v>
      </c>
      <c r="G3018" s="35">
        <v>3.4</v>
      </c>
      <c r="H3018" s="35">
        <v>3.9</v>
      </c>
      <c r="O3018" s="34" t="s">
        <v>4040</v>
      </c>
    </row>
    <row r="3019" spans="1:15" ht="15" hidden="1" customHeight="1">
      <c r="A3019" s="34" t="s">
        <v>76</v>
      </c>
      <c r="B3019" s="34" t="s">
        <v>7381</v>
      </c>
      <c r="C3019" s="34" t="s">
        <v>546</v>
      </c>
      <c r="D3019" s="35" t="s">
        <v>107</v>
      </c>
      <c r="E3019" s="35" t="s">
        <v>107</v>
      </c>
      <c r="F3019" s="35">
        <v>1.4</v>
      </c>
      <c r="G3019" s="35">
        <v>1.7</v>
      </c>
      <c r="H3019" s="35">
        <v>1.7</v>
      </c>
      <c r="L3019" s="34" t="s">
        <v>3081</v>
      </c>
    </row>
    <row r="3020" spans="1:15" ht="15" hidden="1" customHeight="1">
      <c r="A3020" s="34" t="s">
        <v>76</v>
      </c>
      <c r="B3020" s="34" t="s">
        <v>7382</v>
      </c>
      <c r="C3020" s="34" t="s">
        <v>546</v>
      </c>
      <c r="D3020" s="35" t="s">
        <v>107</v>
      </c>
      <c r="E3020" s="35" t="s">
        <v>107</v>
      </c>
      <c r="F3020" s="35">
        <v>1.5</v>
      </c>
      <c r="G3020" s="35">
        <v>1.6</v>
      </c>
      <c r="H3020" s="35">
        <v>1.7</v>
      </c>
    </row>
    <row r="3021" spans="1:15" ht="15" hidden="1" customHeight="1">
      <c r="A3021" s="34" t="s">
        <v>76</v>
      </c>
      <c r="B3021" s="34" t="s">
        <v>7383</v>
      </c>
      <c r="C3021" s="34" t="s">
        <v>546</v>
      </c>
      <c r="D3021" s="35" t="s">
        <v>107</v>
      </c>
      <c r="E3021" s="35" t="s">
        <v>107</v>
      </c>
      <c r="F3021" s="35">
        <v>1.1000000000000001</v>
      </c>
      <c r="G3021" s="35">
        <v>2.1</v>
      </c>
      <c r="H3021" s="35">
        <v>1.7</v>
      </c>
      <c r="I3021" s="35" t="s">
        <v>424</v>
      </c>
      <c r="L3021" s="34" t="s">
        <v>3081</v>
      </c>
    </row>
    <row r="3022" spans="1:15" ht="15" hidden="1" customHeight="1">
      <c r="A3022" s="34" t="s">
        <v>76</v>
      </c>
      <c r="B3022" s="34" t="s">
        <v>7384</v>
      </c>
      <c r="C3022" s="34" t="s">
        <v>546</v>
      </c>
      <c r="D3022" s="35" t="s">
        <v>107</v>
      </c>
      <c r="E3022" s="35" t="s">
        <v>107</v>
      </c>
      <c r="F3022" s="52" t="s">
        <v>107</v>
      </c>
      <c r="G3022" s="35">
        <v>1.2</v>
      </c>
      <c r="H3022" s="35">
        <v>1.3</v>
      </c>
    </row>
    <row r="3023" spans="1:15" ht="15" hidden="1" customHeight="1">
      <c r="A3023" s="34" t="s">
        <v>76</v>
      </c>
      <c r="B3023" s="34" t="s">
        <v>7385</v>
      </c>
      <c r="C3023" s="34" t="s">
        <v>546</v>
      </c>
      <c r="D3023" s="35" t="s">
        <v>107</v>
      </c>
      <c r="E3023" s="35" t="s">
        <v>107</v>
      </c>
      <c r="F3023" s="52" t="s">
        <v>107</v>
      </c>
      <c r="G3023" s="35">
        <v>1.1000000000000001</v>
      </c>
      <c r="H3023" s="35">
        <v>1.1000000000000001</v>
      </c>
    </row>
    <row r="3024" spans="1:15" ht="15" hidden="1" customHeight="1">
      <c r="A3024" s="34" t="s">
        <v>76</v>
      </c>
      <c r="B3024" s="34" t="s">
        <v>7386</v>
      </c>
      <c r="C3024" s="34" t="s">
        <v>445</v>
      </c>
      <c r="D3024" s="35" t="s">
        <v>107</v>
      </c>
      <c r="E3024" s="35" t="s">
        <v>107</v>
      </c>
      <c r="F3024" s="35">
        <v>1.2</v>
      </c>
      <c r="G3024" s="35">
        <v>1.9</v>
      </c>
      <c r="H3024" s="35">
        <v>2</v>
      </c>
      <c r="I3024" s="35" t="s">
        <v>666</v>
      </c>
    </row>
    <row r="3025" spans="1:15" ht="15" hidden="1" customHeight="1">
      <c r="A3025" s="34" t="s">
        <v>76</v>
      </c>
      <c r="B3025" s="34" t="s">
        <v>7387</v>
      </c>
      <c r="C3025" s="34" t="s">
        <v>445</v>
      </c>
      <c r="D3025" s="35" t="s">
        <v>107</v>
      </c>
      <c r="E3025" s="35" t="s">
        <v>107</v>
      </c>
      <c r="F3025" s="35">
        <v>1.4</v>
      </c>
      <c r="G3025" s="35">
        <v>1.7</v>
      </c>
      <c r="H3025" s="35">
        <v>1.9</v>
      </c>
      <c r="K3025" s="36" t="s">
        <v>666</v>
      </c>
    </row>
    <row r="3026" spans="1:15" ht="15" hidden="1" customHeight="1">
      <c r="A3026" s="34" t="s">
        <v>76</v>
      </c>
      <c r="B3026" s="34" t="s">
        <v>7388</v>
      </c>
      <c r="C3026" s="34" t="s">
        <v>419</v>
      </c>
      <c r="D3026" s="35" t="s">
        <v>107</v>
      </c>
      <c r="E3026" s="35" t="s">
        <v>107</v>
      </c>
      <c r="F3026" s="35">
        <v>1</v>
      </c>
      <c r="G3026" s="35" t="s">
        <v>2997</v>
      </c>
      <c r="H3026" s="35" t="s">
        <v>2997</v>
      </c>
      <c r="L3026" s="36" t="s">
        <v>7389</v>
      </c>
    </row>
    <row r="3027" spans="1:15" ht="15" hidden="1" customHeight="1">
      <c r="A3027" s="34" t="s">
        <v>76</v>
      </c>
      <c r="B3027" s="34" t="s">
        <v>7390</v>
      </c>
      <c r="C3027" s="34" t="s">
        <v>419</v>
      </c>
      <c r="D3027" s="35" t="s">
        <v>107</v>
      </c>
      <c r="E3027" s="35" t="s">
        <v>107</v>
      </c>
      <c r="F3027" s="35">
        <v>2.5</v>
      </c>
      <c r="G3027" s="35">
        <v>2.9</v>
      </c>
      <c r="H3027" s="35">
        <v>3.1</v>
      </c>
      <c r="L3027" s="34" t="s">
        <v>3177</v>
      </c>
    </row>
    <row r="3028" spans="1:15" ht="15" hidden="1" customHeight="1">
      <c r="A3028" s="34" t="s">
        <v>76</v>
      </c>
      <c r="B3028" s="34" t="s">
        <v>7391</v>
      </c>
      <c r="C3028" s="34" t="s">
        <v>419</v>
      </c>
      <c r="D3028" s="35" t="s">
        <v>107</v>
      </c>
      <c r="E3028" s="35" t="s">
        <v>107</v>
      </c>
      <c r="F3028" s="35">
        <v>1.8</v>
      </c>
      <c r="G3028" s="35">
        <v>1.9</v>
      </c>
      <c r="H3028" s="35" t="s">
        <v>2997</v>
      </c>
      <c r="L3028" s="34" t="s">
        <v>3177</v>
      </c>
    </row>
    <row r="3029" spans="1:15" ht="15" hidden="1" customHeight="1">
      <c r="A3029" s="34" t="s">
        <v>76</v>
      </c>
      <c r="B3029" s="34" t="s">
        <v>7392</v>
      </c>
      <c r="C3029" s="34" t="s">
        <v>419</v>
      </c>
      <c r="D3029" s="35" t="s">
        <v>107</v>
      </c>
      <c r="E3029" s="35" t="s">
        <v>107</v>
      </c>
      <c r="F3029" s="35">
        <v>2</v>
      </c>
      <c r="G3029" s="35">
        <v>2.5</v>
      </c>
      <c r="H3029" s="35">
        <v>2.9</v>
      </c>
      <c r="L3029" s="34" t="s">
        <v>3177</v>
      </c>
    </row>
    <row r="3030" spans="1:15" ht="15" hidden="1" customHeight="1">
      <c r="A3030" s="34" t="s">
        <v>76</v>
      </c>
      <c r="B3030" s="34" t="s">
        <v>7393</v>
      </c>
      <c r="C3030" s="34" t="s">
        <v>419</v>
      </c>
      <c r="D3030" s="35" t="s">
        <v>107</v>
      </c>
      <c r="E3030" s="35" t="s">
        <v>107</v>
      </c>
      <c r="F3030" s="35">
        <v>1.3</v>
      </c>
      <c r="G3030" s="35" t="s">
        <v>2997</v>
      </c>
      <c r="H3030" s="35" t="s">
        <v>2997</v>
      </c>
      <c r="L3030" s="36" t="s">
        <v>7394</v>
      </c>
    </row>
    <row r="3031" spans="1:15" ht="15" hidden="1" customHeight="1">
      <c r="A3031" s="34" t="s">
        <v>76</v>
      </c>
      <c r="B3031" s="34" t="s">
        <v>7395</v>
      </c>
      <c r="C3031" s="34" t="s">
        <v>1621</v>
      </c>
      <c r="D3031" s="35" t="s">
        <v>107</v>
      </c>
      <c r="E3031" s="35" t="s">
        <v>107</v>
      </c>
      <c r="F3031" s="35">
        <v>1.3</v>
      </c>
      <c r="G3031" s="35">
        <v>1.4</v>
      </c>
      <c r="H3031" s="35">
        <v>1.4</v>
      </c>
      <c r="L3031" s="36" t="s">
        <v>7396</v>
      </c>
    </row>
    <row r="3032" spans="1:15" ht="15" hidden="1" customHeight="1">
      <c r="A3032" s="34" t="s">
        <v>76</v>
      </c>
      <c r="B3032" s="34" t="s">
        <v>7397</v>
      </c>
      <c r="C3032" s="34" t="s">
        <v>477</v>
      </c>
      <c r="D3032" s="35" t="s">
        <v>107</v>
      </c>
      <c r="E3032" s="35" t="s">
        <v>107</v>
      </c>
      <c r="F3032" s="35">
        <v>1.5</v>
      </c>
      <c r="G3032" s="35">
        <v>1.9</v>
      </c>
      <c r="H3032" s="35">
        <v>2</v>
      </c>
      <c r="I3032" s="35" t="s">
        <v>488</v>
      </c>
    </row>
    <row r="3033" spans="1:15" ht="15" hidden="1" customHeight="1">
      <c r="A3033" s="34" t="s">
        <v>76</v>
      </c>
      <c r="B3033" s="34" t="s">
        <v>7398</v>
      </c>
      <c r="C3033" s="34" t="s">
        <v>477</v>
      </c>
      <c r="D3033" s="35" t="s">
        <v>107</v>
      </c>
      <c r="E3033" s="35" t="s">
        <v>107</v>
      </c>
      <c r="F3033" s="35">
        <v>1.2</v>
      </c>
      <c r="G3033" s="35">
        <v>1.8</v>
      </c>
      <c r="H3033" s="35">
        <v>2</v>
      </c>
    </row>
    <row r="3034" spans="1:15" ht="15" hidden="1" customHeight="1">
      <c r="A3034" s="34" t="s">
        <v>76</v>
      </c>
      <c r="B3034" s="34" t="s">
        <v>7399</v>
      </c>
      <c r="C3034" s="34" t="s">
        <v>435</v>
      </c>
      <c r="D3034" s="35" t="s">
        <v>107</v>
      </c>
      <c r="E3034" s="35" t="s">
        <v>107</v>
      </c>
      <c r="F3034" s="35">
        <v>1</v>
      </c>
      <c r="G3034" s="35">
        <v>1.3</v>
      </c>
      <c r="H3034" s="35">
        <v>1.6</v>
      </c>
      <c r="I3034" s="35" t="s">
        <v>605</v>
      </c>
    </row>
    <row r="3035" spans="1:15" ht="15" hidden="1" customHeight="1">
      <c r="A3035" s="34" t="s">
        <v>76</v>
      </c>
      <c r="B3035" s="34" t="s">
        <v>7400</v>
      </c>
      <c r="C3035" s="34" t="s">
        <v>435</v>
      </c>
      <c r="D3035" s="35" t="s">
        <v>107</v>
      </c>
      <c r="E3035" s="35" t="s">
        <v>107</v>
      </c>
      <c r="F3035" s="35">
        <v>2.5</v>
      </c>
      <c r="G3035" s="35">
        <v>2.8</v>
      </c>
      <c r="H3035" s="35">
        <v>2.8</v>
      </c>
    </row>
    <row r="3036" spans="1:15" ht="15" hidden="1" customHeight="1">
      <c r="A3036" s="34" t="s">
        <v>76</v>
      </c>
      <c r="B3036" s="34" t="s">
        <v>7401</v>
      </c>
      <c r="C3036" s="34" t="s">
        <v>1103</v>
      </c>
      <c r="D3036" s="35" t="s">
        <v>107</v>
      </c>
      <c r="E3036" s="35" t="s">
        <v>107</v>
      </c>
      <c r="F3036" s="35">
        <v>1.5</v>
      </c>
      <c r="G3036" s="35">
        <v>1.7</v>
      </c>
      <c r="H3036" s="35">
        <v>1.5</v>
      </c>
      <c r="I3036" s="35" t="s">
        <v>424</v>
      </c>
      <c r="L3036" s="34" t="s">
        <v>7402</v>
      </c>
      <c r="M3036" s="34" t="s">
        <v>7403</v>
      </c>
    </row>
    <row r="3037" spans="1:15" ht="15" hidden="1" customHeight="1">
      <c r="A3037" s="34" t="s">
        <v>76</v>
      </c>
      <c r="B3037" s="34" t="s">
        <v>7404</v>
      </c>
      <c r="C3037" s="34" t="s">
        <v>435</v>
      </c>
      <c r="D3037" s="35" t="s">
        <v>107</v>
      </c>
      <c r="E3037" s="35" t="s">
        <v>107</v>
      </c>
      <c r="F3037" s="35">
        <v>1.3</v>
      </c>
      <c r="G3037" s="35">
        <v>1.7</v>
      </c>
      <c r="H3037" s="35">
        <v>1.9</v>
      </c>
    </row>
    <row r="3038" spans="1:15" ht="15" hidden="1" customHeight="1">
      <c r="A3038" s="34" t="s">
        <v>76</v>
      </c>
      <c r="B3038" s="34" t="s">
        <v>7405</v>
      </c>
      <c r="C3038" t="s">
        <v>746</v>
      </c>
      <c r="D3038" s="35" t="s">
        <v>107</v>
      </c>
      <c r="E3038" s="35" t="s">
        <v>107</v>
      </c>
      <c r="F3038" s="35">
        <v>1.4</v>
      </c>
      <c r="G3038" s="35">
        <v>2.2000000000000002</v>
      </c>
      <c r="H3038" s="35">
        <v>2.6</v>
      </c>
      <c r="L3038" s="34" t="s">
        <v>7406</v>
      </c>
    </row>
    <row r="3039" spans="1:15" ht="15" hidden="1" customHeight="1">
      <c r="A3039" s="34" t="s">
        <v>76</v>
      </c>
      <c r="B3039" s="34" t="s">
        <v>7407</v>
      </c>
      <c r="C3039" s="34" t="s">
        <v>399</v>
      </c>
      <c r="D3039" s="35" t="s">
        <v>107</v>
      </c>
      <c r="E3039" s="35" t="s">
        <v>107</v>
      </c>
      <c r="F3039" s="35">
        <v>1.3</v>
      </c>
      <c r="G3039" s="35" t="s">
        <v>107</v>
      </c>
      <c r="H3039" s="35" t="s">
        <v>2997</v>
      </c>
      <c r="L3039" s="36" t="s">
        <v>3901</v>
      </c>
    </row>
    <row r="3040" spans="1:15" ht="15" hidden="1" customHeight="1">
      <c r="A3040" s="34" t="s">
        <v>76</v>
      </c>
      <c r="B3040" s="34" t="s">
        <v>7408</v>
      </c>
      <c r="C3040" s="34" t="s">
        <v>435</v>
      </c>
      <c r="D3040" s="35" t="s">
        <v>107</v>
      </c>
      <c r="E3040" s="35" t="s">
        <v>107</v>
      </c>
      <c r="F3040" s="35">
        <v>1.6</v>
      </c>
      <c r="G3040" s="35">
        <v>1.7</v>
      </c>
      <c r="H3040" s="35">
        <v>1.8</v>
      </c>
      <c r="O3040" s="34" t="s">
        <v>7409</v>
      </c>
    </row>
    <row r="3041" spans="1:15" ht="15" hidden="1" customHeight="1">
      <c r="A3041" s="34" t="s">
        <v>76</v>
      </c>
      <c r="B3041" s="34" t="s">
        <v>7410</v>
      </c>
      <c r="C3041" s="34" t="s">
        <v>435</v>
      </c>
      <c r="D3041" s="35" t="s">
        <v>107</v>
      </c>
      <c r="E3041" s="35" t="s">
        <v>107</v>
      </c>
      <c r="F3041" s="35">
        <v>1.1000000000000001</v>
      </c>
      <c r="G3041" s="35">
        <v>1.2</v>
      </c>
      <c r="H3041" s="35" t="s">
        <v>2997</v>
      </c>
    </row>
    <row r="3042" spans="1:15" ht="15" hidden="1" customHeight="1">
      <c r="A3042" s="34" t="s">
        <v>76</v>
      </c>
      <c r="B3042" s="34" t="s">
        <v>7411</v>
      </c>
      <c r="C3042" s="34" t="s">
        <v>435</v>
      </c>
      <c r="D3042" s="35" t="s">
        <v>107</v>
      </c>
      <c r="E3042" s="35" t="s">
        <v>107</v>
      </c>
      <c r="F3042" s="35">
        <v>1.2</v>
      </c>
      <c r="G3042" s="35">
        <v>1.4</v>
      </c>
      <c r="H3042" s="35">
        <v>1.4</v>
      </c>
    </row>
    <row r="3043" spans="1:15" ht="15" hidden="1" customHeight="1">
      <c r="A3043" s="34" t="s">
        <v>76</v>
      </c>
      <c r="B3043" s="34" t="s">
        <v>7412</v>
      </c>
      <c r="C3043" s="34" t="s">
        <v>400</v>
      </c>
      <c r="D3043" s="35" t="s">
        <v>107</v>
      </c>
      <c r="E3043" s="35" t="s">
        <v>107</v>
      </c>
      <c r="F3043" s="35">
        <v>1.2</v>
      </c>
      <c r="G3043" s="35">
        <v>1.1000000000000001</v>
      </c>
      <c r="H3043" s="35">
        <v>1.3</v>
      </c>
      <c r="I3043" s="35" t="s">
        <v>666</v>
      </c>
      <c r="K3043" s="36" t="s">
        <v>666</v>
      </c>
    </row>
    <row r="3044" spans="1:15" ht="15" hidden="1" customHeight="1">
      <c r="A3044" s="34" t="s">
        <v>76</v>
      </c>
      <c r="B3044" s="34" t="s">
        <v>7413</v>
      </c>
      <c r="C3044" s="34" t="s">
        <v>435</v>
      </c>
      <c r="D3044" s="35" t="s">
        <v>107</v>
      </c>
      <c r="E3044" s="35" t="s">
        <v>107</v>
      </c>
      <c r="F3044" s="35">
        <v>1</v>
      </c>
      <c r="G3044" s="35" t="s">
        <v>2988</v>
      </c>
      <c r="H3044" s="35" t="s">
        <v>2989</v>
      </c>
      <c r="M3044" s="34" t="s">
        <v>488</v>
      </c>
      <c r="O3044" s="34" t="s">
        <v>7414</v>
      </c>
    </row>
    <row r="3045" spans="1:15" ht="15" hidden="1" customHeight="1">
      <c r="A3045" s="34" t="s">
        <v>76</v>
      </c>
      <c r="B3045" s="34" t="s">
        <v>7415</v>
      </c>
      <c r="C3045" s="34" t="s">
        <v>435</v>
      </c>
      <c r="D3045" s="35" t="s">
        <v>107</v>
      </c>
      <c r="E3045" s="35" t="s">
        <v>107</v>
      </c>
      <c r="F3045" s="35">
        <v>1.4</v>
      </c>
      <c r="G3045" s="35">
        <v>1.6</v>
      </c>
      <c r="H3045" s="35">
        <v>3.1</v>
      </c>
      <c r="K3045" s="36" t="s">
        <v>7416</v>
      </c>
      <c r="M3045" s="34" t="s">
        <v>488</v>
      </c>
    </row>
    <row r="3046" spans="1:15" ht="15" hidden="1" customHeight="1">
      <c r="A3046" s="34" t="s">
        <v>76</v>
      </c>
      <c r="B3046" s="34" t="s">
        <v>7417</v>
      </c>
      <c r="C3046" s="34" t="s">
        <v>435</v>
      </c>
      <c r="D3046" s="35" t="s">
        <v>107</v>
      </c>
      <c r="E3046" s="35" t="s">
        <v>107</v>
      </c>
      <c r="F3046" s="35">
        <v>1.3</v>
      </c>
      <c r="G3046" s="35">
        <v>1.6</v>
      </c>
      <c r="H3046" s="35" t="s">
        <v>2997</v>
      </c>
    </row>
    <row r="3047" spans="1:15" ht="15" hidden="1" customHeight="1">
      <c r="A3047" s="34" t="s">
        <v>76</v>
      </c>
      <c r="B3047" s="34" t="s">
        <v>7418</v>
      </c>
      <c r="C3047" s="34" t="s">
        <v>540</v>
      </c>
      <c r="D3047" s="35" t="s">
        <v>107</v>
      </c>
      <c r="E3047" s="35" t="s">
        <v>107</v>
      </c>
      <c r="F3047" s="35">
        <v>1.3</v>
      </c>
      <c r="G3047" s="35">
        <v>1.2</v>
      </c>
      <c r="H3047" s="35">
        <v>1.5</v>
      </c>
      <c r="I3047" s="35" t="s">
        <v>424</v>
      </c>
      <c r="L3047" s="34" t="s">
        <v>7419</v>
      </c>
      <c r="M3047" s="34" t="s">
        <v>424</v>
      </c>
    </row>
    <row r="3048" spans="1:15" ht="15" hidden="1" customHeight="1">
      <c r="A3048" s="34" t="s">
        <v>76</v>
      </c>
      <c r="B3048" s="34" t="s">
        <v>7420</v>
      </c>
      <c r="C3048" s="34" t="s">
        <v>452</v>
      </c>
      <c r="D3048" s="35" t="s">
        <v>107</v>
      </c>
      <c r="E3048" s="35" t="s">
        <v>107</v>
      </c>
      <c r="F3048" s="35">
        <v>1.4</v>
      </c>
      <c r="G3048" s="35">
        <v>2.2999999999999998</v>
      </c>
      <c r="H3048" s="35">
        <v>3</v>
      </c>
      <c r="I3048" s="35" t="s">
        <v>666</v>
      </c>
    </row>
    <row r="3049" spans="1:15" ht="15" hidden="1" customHeight="1">
      <c r="A3049" s="34" t="s">
        <v>76</v>
      </c>
      <c r="B3049" s="34" t="s">
        <v>7421</v>
      </c>
      <c r="C3049" s="34" t="s">
        <v>422</v>
      </c>
      <c r="D3049" s="35" t="s">
        <v>107</v>
      </c>
      <c r="E3049" s="35" t="s">
        <v>107</v>
      </c>
      <c r="F3049" s="35">
        <v>1.2</v>
      </c>
      <c r="G3049" s="35">
        <v>2.2000000000000002</v>
      </c>
      <c r="H3049" s="35">
        <v>2.9</v>
      </c>
      <c r="M3049" s="34" t="s">
        <v>488</v>
      </c>
    </row>
    <row r="3050" spans="1:15" ht="15" hidden="1" customHeight="1">
      <c r="A3050" s="34" t="s">
        <v>76</v>
      </c>
      <c r="B3050" s="34" t="s">
        <v>7422</v>
      </c>
      <c r="C3050" s="34" t="s">
        <v>435</v>
      </c>
      <c r="D3050" s="35" t="s">
        <v>107</v>
      </c>
      <c r="E3050" s="35" t="s">
        <v>107</v>
      </c>
      <c r="F3050" s="35">
        <v>1.2</v>
      </c>
      <c r="G3050" s="35">
        <v>2</v>
      </c>
      <c r="H3050" s="35">
        <v>2.2999999999999998</v>
      </c>
      <c r="I3050" s="35" t="s">
        <v>666</v>
      </c>
      <c r="K3050" s="36" t="s">
        <v>779</v>
      </c>
      <c r="M3050" t="s">
        <v>779</v>
      </c>
    </row>
    <row r="3051" spans="1:15" ht="15" hidden="1" customHeight="1">
      <c r="A3051" s="34" t="s">
        <v>76</v>
      </c>
      <c r="B3051" s="34" t="s">
        <v>7423</v>
      </c>
      <c r="C3051" s="34" t="s">
        <v>422</v>
      </c>
      <c r="D3051" s="35" t="s">
        <v>107</v>
      </c>
      <c r="E3051" s="35" t="s">
        <v>107</v>
      </c>
      <c r="F3051" s="35">
        <v>2.1</v>
      </c>
      <c r="G3051" s="35">
        <v>3.3</v>
      </c>
      <c r="H3051" s="35">
        <v>4.5999999999999996</v>
      </c>
      <c r="I3051" s="35" t="s">
        <v>529</v>
      </c>
      <c r="M3051" s="34" t="s">
        <v>488</v>
      </c>
      <c r="O3051" s="34" t="s">
        <v>3371</v>
      </c>
    </row>
    <row r="3052" spans="1:15" ht="15" hidden="1" customHeight="1">
      <c r="A3052" s="34" t="s">
        <v>76</v>
      </c>
      <c r="B3052" s="34" t="s">
        <v>7424</v>
      </c>
      <c r="C3052" s="34" t="s">
        <v>2033</v>
      </c>
      <c r="D3052" s="35" t="s">
        <v>107</v>
      </c>
      <c r="E3052" s="35" t="s">
        <v>107</v>
      </c>
      <c r="F3052" s="35">
        <v>1.4</v>
      </c>
      <c r="G3052" s="35">
        <v>1.8</v>
      </c>
      <c r="H3052" s="35">
        <v>1.8</v>
      </c>
    </row>
    <row r="3053" spans="1:15" ht="15" hidden="1" customHeight="1">
      <c r="A3053" s="34" t="s">
        <v>76</v>
      </c>
      <c r="B3053" s="34" t="s">
        <v>7425</v>
      </c>
      <c r="C3053" t="s">
        <v>2226</v>
      </c>
      <c r="D3053" s="35" t="s">
        <v>107</v>
      </c>
      <c r="E3053" s="35" t="s">
        <v>107</v>
      </c>
      <c r="F3053" s="35">
        <v>2.5</v>
      </c>
      <c r="G3053" s="35" t="s">
        <v>2988</v>
      </c>
      <c r="H3053" s="35" t="s">
        <v>2989</v>
      </c>
    </row>
    <row r="3054" spans="1:15" ht="15" hidden="1" customHeight="1">
      <c r="A3054" s="34" t="s">
        <v>76</v>
      </c>
      <c r="B3054" s="34" t="s">
        <v>7426</v>
      </c>
      <c r="C3054" s="34" t="s">
        <v>400</v>
      </c>
      <c r="D3054" s="35" t="s">
        <v>107</v>
      </c>
      <c r="E3054" s="35" t="s">
        <v>107</v>
      </c>
      <c r="F3054" s="52" t="s">
        <v>107</v>
      </c>
      <c r="G3054" s="35">
        <v>1.1000000000000001</v>
      </c>
      <c r="H3054" s="35">
        <v>1.4</v>
      </c>
    </row>
    <row r="3055" spans="1:15" ht="15" hidden="1" customHeight="1">
      <c r="A3055" s="34" t="s">
        <v>76</v>
      </c>
      <c r="B3055" s="34" t="s">
        <v>7427</v>
      </c>
      <c r="C3055" t="s">
        <v>2233</v>
      </c>
      <c r="D3055" s="35" t="s">
        <v>107</v>
      </c>
      <c r="E3055" s="35" t="s">
        <v>107</v>
      </c>
      <c r="F3055" s="52" t="s">
        <v>107</v>
      </c>
      <c r="G3055" s="35">
        <v>1</v>
      </c>
      <c r="H3055" s="35">
        <v>1.1000000000000001</v>
      </c>
    </row>
    <row r="3056" spans="1:15" ht="15" hidden="1" customHeight="1">
      <c r="A3056" s="34" t="s">
        <v>76</v>
      </c>
      <c r="B3056" s="34" t="s">
        <v>7428</v>
      </c>
      <c r="C3056" s="34" t="s">
        <v>421</v>
      </c>
      <c r="D3056" s="35" t="s">
        <v>107</v>
      </c>
      <c r="E3056" s="35" t="s">
        <v>107</v>
      </c>
      <c r="F3056" s="52" t="s">
        <v>107</v>
      </c>
      <c r="G3056" s="35">
        <v>1</v>
      </c>
      <c r="H3056" s="35" t="s">
        <v>107</v>
      </c>
      <c r="J3056" s="35" t="s">
        <v>7429</v>
      </c>
    </row>
    <row r="3057" spans="1:15" ht="15" hidden="1" customHeight="1">
      <c r="A3057" s="34" t="s">
        <v>76</v>
      </c>
      <c r="B3057" s="34" t="s">
        <v>7430</v>
      </c>
      <c r="C3057" s="34" t="s">
        <v>435</v>
      </c>
      <c r="D3057" s="35" t="s">
        <v>107</v>
      </c>
      <c r="E3057" s="35" t="s">
        <v>107</v>
      </c>
      <c r="F3057" s="52" t="s">
        <v>107</v>
      </c>
      <c r="G3057" s="35">
        <v>1.1000000000000001</v>
      </c>
      <c r="H3057" s="35">
        <v>1.7</v>
      </c>
      <c r="L3057" s="34" t="s">
        <v>3034</v>
      </c>
    </row>
    <row r="3058" spans="1:15" ht="15" hidden="1" customHeight="1">
      <c r="A3058" s="34" t="s">
        <v>76</v>
      </c>
      <c r="B3058" s="34" t="s">
        <v>7431</v>
      </c>
      <c r="C3058" s="34" t="s">
        <v>435</v>
      </c>
      <c r="D3058" s="35" t="s">
        <v>107</v>
      </c>
      <c r="E3058" s="35" t="s">
        <v>107</v>
      </c>
      <c r="F3058" s="52" t="s">
        <v>107</v>
      </c>
      <c r="G3058" s="35">
        <v>1.2</v>
      </c>
      <c r="H3058" s="35">
        <v>1.4</v>
      </c>
    </row>
    <row r="3059" spans="1:15" ht="15" hidden="1" customHeight="1">
      <c r="A3059" s="34" t="s">
        <v>43</v>
      </c>
      <c r="B3059" s="34" t="s">
        <v>7432</v>
      </c>
      <c r="C3059" s="34" t="s">
        <v>439</v>
      </c>
      <c r="D3059" s="35">
        <v>11.3</v>
      </c>
      <c r="E3059" s="35">
        <v>11.8</v>
      </c>
      <c r="F3059" s="35">
        <v>11.4</v>
      </c>
      <c r="G3059" s="35">
        <v>11.6</v>
      </c>
      <c r="H3059" s="35">
        <v>11.5</v>
      </c>
      <c r="L3059" s="34" t="s">
        <v>3081</v>
      </c>
      <c r="O3059" s="34" t="s">
        <v>7433</v>
      </c>
    </row>
    <row r="3060" spans="1:15" ht="15" hidden="1" customHeight="1">
      <c r="A3060" s="34" t="s">
        <v>43</v>
      </c>
      <c r="B3060" s="34" t="s">
        <v>7434</v>
      </c>
      <c r="C3060" s="34" t="s">
        <v>439</v>
      </c>
      <c r="D3060" s="35" t="s">
        <v>107</v>
      </c>
      <c r="E3060" s="35" t="s">
        <v>107</v>
      </c>
      <c r="F3060" s="35">
        <v>2.2000000000000002</v>
      </c>
      <c r="G3060" s="35">
        <v>3.4</v>
      </c>
      <c r="H3060" s="35">
        <v>3.5</v>
      </c>
      <c r="M3060" s="36"/>
      <c r="O3060" s="34" t="s">
        <v>4040</v>
      </c>
    </row>
    <row r="3061" spans="1:15" ht="15" hidden="1" customHeight="1">
      <c r="A3061" s="34" t="s">
        <v>43</v>
      </c>
      <c r="B3061" s="34" t="s">
        <v>7435</v>
      </c>
      <c r="C3061" s="34" t="s">
        <v>439</v>
      </c>
      <c r="D3061" s="35" t="s">
        <v>107</v>
      </c>
      <c r="E3061" s="35" t="s">
        <v>107</v>
      </c>
      <c r="F3061" s="35">
        <v>2.5</v>
      </c>
      <c r="G3061" s="35">
        <v>3.6</v>
      </c>
      <c r="H3061" s="35">
        <v>3.9</v>
      </c>
      <c r="M3061" s="36"/>
    </row>
    <row r="3062" spans="1:15" ht="15" hidden="1" customHeight="1">
      <c r="A3062" s="34" t="s">
        <v>43</v>
      </c>
      <c r="B3062" s="34" t="s">
        <v>7436</v>
      </c>
      <c r="C3062" s="34" t="s">
        <v>439</v>
      </c>
      <c r="D3062" s="35" t="s">
        <v>107</v>
      </c>
      <c r="E3062" s="35" t="s">
        <v>107</v>
      </c>
      <c r="F3062" s="35">
        <v>2.1</v>
      </c>
      <c r="G3062" s="35">
        <v>3.2</v>
      </c>
      <c r="H3062" s="35">
        <v>4.2</v>
      </c>
      <c r="M3062" s="36"/>
    </row>
    <row r="3063" spans="1:15" ht="15" hidden="1" customHeight="1">
      <c r="A3063" s="34" t="s">
        <v>43</v>
      </c>
      <c r="B3063" s="34" t="s">
        <v>7437</v>
      </c>
      <c r="C3063" s="34" t="s">
        <v>439</v>
      </c>
      <c r="D3063" s="35" t="s">
        <v>107</v>
      </c>
      <c r="E3063" s="35" t="s">
        <v>107</v>
      </c>
      <c r="F3063" s="35">
        <v>2</v>
      </c>
      <c r="G3063" s="35">
        <v>3.1</v>
      </c>
      <c r="H3063" s="35">
        <v>4.0999999999999996</v>
      </c>
      <c r="M3063" s="36"/>
    </row>
    <row r="3064" spans="1:15" ht="15" hidden="1" customHeight="1">
      <c r="A3064" s="34" t="s">
        <v>43</v>
      </c>
      <c r="B3064" s="34" t="s">
        <v>7438</v>
      </c>
      <c r="C3064" s="34" t="s">
        <v>439</v>
      </c>
      <c r="D3064" s="35" t="s">
        <v>107</v>
      </c>
      <c r="E3064" s="35" t="s">
        <v>107</v>
      </c>
      <c r="F3064" s="35">
        <v>1.7</v>
      </c>
      <c r="G3064" s="35">
        <v>2.7</v>
      </c>
      <c r="H3064" s="35">
        <v>3.4</v>
      </c>
      <c r="M3064" s="36"/>
    </row>
    <row r="3065" spans="1:15" ht="15" hidden="1" customHeight="1">
      <c r="A3065" s="34" t="s">
        <v>43</v>
      </c>
      <c r="B3065" s="34" t="s">
        <v>7439</v>
      </c>
      <c r="C3065" s="34" t="s">
        <v>439</v>
      </c>
      <c r="D3065" s="35" t="s">
        <v>107</v>
      </c>
      <c r="E3065" s="35" t="s">
        <v>107</v>
      </c>
      <c r="F3065" s="35">
        <v>1.9</v>
      </c>
      <c r="G3065" s="35">
        <v>2.9</v>
      </c>
      <c r="H3065" s="35">
        <v>2.4</v>
      </c>
      <c r="M3065" s="36"/>
    </row>
    <row r="3066" spans="1:15" ht="15" hidden="1" customHeight="1">
      <c r="A3066" s="34" t="s">
        <v>43</v>
      </c>
      <c r="B3066" s="34" t="s">
        <v>7440</v>
      </c>
      <c r="C3066" s="34" t="s">
        <v>1945</v>
      </c>
      <c r="D3066" s="35">
        <v>3.5</v>
      </c>
      <c r="E3066" s="35">
        <v>4.0999999999999996</v>
      </c>
      <c r="F3066" s="35">
        <v>4.8</v>
      </c>
      <c r="G3066" s="35">
        <v>4.9000000000000004</v>
      </c>
      <c r="H3066" s="35">
        <v>5.4</v>
      </c>
      <c r="M3066" s="34" t="s">
        <v>7441</v>
      </c>
      <c r="N3066" s="34" t="s">
        <v>666</v>
      </c>
    </row>
    <row r="3067" spans="1:15" ht="15" hidden="1" customHeight="1">
      <c r="A3067" s="34" t="s">
        <v>43</v>
      </c>
      <c r="B3067" s="34" t="s">
        <v>7442</v>
      </c>
      <c r="C3067" s="34" t="s">
        <v>403</v>
      </c>
      <c r="D3067" s="35">
        <v>1</v>
      </c>
      <c r="E3067" s="35" t="s">
        <v>2988</v>
      </c>
      <c r="F3067" s="35" t="s">
        <v>2988</v>
      </c>
      <c r="G3067" s="35" t="s">
        <v>2988</v>
      </c>
      <c r="H3067" s="35" t="s">
        <v>2989</v>
      </c>
      <c r="O3067" s="34" t="s">
        <v>5702</v>
      </c>
    </row>
    <row r="3068" spans="1:15" ht="15" hidden="1" customHeight="1">
      <c r="A3068" s="34" t="s">
        <v>43</v>
      </c>
      <c r="B3068" s="34" t="s">
        <v>7443</v>
      </c>
      <c r="C3068" s="34" t="s">
        <v>435</v>
      </c>
      <c r="D3068" s="35">
        <v>1.1000000000000001</v>
      </c>
      <c r="E3068" s="35">
        <v>2.7</v>
      </c>
      <c r="F3068" s="35">
        <v>3.5</v>
      </c>
      <c r="G3068" s="35">
        <v>4.0999999999999996</v>
      </c>
      <c r="H3068" s="35">
        <v>4.3</v>
      </c>
      <c r="I3068" s="35" t="s">
        <v>440</v>
      </c>
      <c r="K3068" s="36" t="s">
        <v>440</v>
      </c>
      <c r="L3068" s="34" t="s">
        <v>3034</v>
      </c>
      <c r="M3068" s="34" t="s">
        <v>561</v>
      </c>
      <c r="N3068" s="34" t="s">
        <v>424</v>
      </c>
    </row>
    <row r="3069" spans="1:15" ht="15" hidden="1" customHeight="1">
      <c r="A3069" s="34" t="s">
        <v>43</v>
      </c>
      <c r="B3069" s="34" t="s">
        <v>7444</v>
      </c>
      <c r="C3069" s="34" t="s">
        <v>439</v>
      </c>
      <c r="D3069" s="35">
        <v>5.6</v>
      </c>
      <c r="E3069" s="35">
        <v>5.8</v>
      </c>
      <c r="F3069" s="35">
        <v>6</v>
      </c>
      <c r="G3069" s="35">
        <v>6.3</v>
      </c>
      <c r="H3069" s="35">
        <v>6.5</v>
      </c>
      <c r="O3069" s="34" t="s">
        <v>2995</v>
      </c>
    </row>
    <row r="3070" spans="1:15" ht="15" hidden="1" customHeight="1">
      <c r="A3070" s="34" t="s">
        <v>43</v>
      </c>
      <c r="B3070" s="34" t="s">
        <v>7445</v>
      </c>
      <c r="C3070" s="34" t="s">
        <v>403</v>
      </c>
      <c r="D3070" s="35">
        <v>1.4</v>
      </c>
      <c r="E3070" s="35">
        <v>1.6</v>
      </c>
      <c r="F3070" s="35">
        <v>2.1</v>
      </c>
      <c r="G3070" s="35">
        <v>2.9</v>
      </c>
      <c r="H3070" s="35">
        <v>2.2999999999999998</v>
      </c>
      <c r="N3070" s="34" t="s">
        <v>6966</v>
      </c>
      <c r="O3070" s="34" t="s">
        <v>2995</v>
      </c>
    </row>
    <row r="3071" spans="1:15" ht="15" hidden="1" customHeight="1">
      <c r="A3071" s="34" t="s">
        <v>43</v>
      </c>
      <c r="B3071" s="34" t="s">
        <v>7446</v>
      </c>
      <c r="C3071" s="34" t="s">
        <v>403</v>
      </c>
      <c r="D3071" s="35">
        <v>1.2</v>
      </c>
      <c r="E3071" s="35" t="s">
        <v>2997</v>
      </c>
      <c r="F3071" s="35" t="s">
        <v>2997</v>
      </c>
      <c r="G3071" s="35" t="s">
        <v>107</v>
      </c>
      <c r="H3071" s="35" t="s">
        <v>107</v>
      </c>
      <c r="N3071" s="34" t="s">
        <v>666</v>
      </c>
      <c r="O3071" s="34" t="s">
        <v>7447</v>
      </c>
    </row>
    <row r="3072" spans="1:15" ht="15" hidden="1" customHeight="1">
      <c r="A3072" s="34" t="s">
        <v>43</v>
      </c>
      <c r="B3072" s="34" t="s">
        <v>7448</v>
      </c>
      <c r="C3072" s="34" t="s">
        <v>2270</v>
      </c>
      <c r="D3072" s="35">
        <v>8.1999999999999993</v>
      </c>
      <c r="E3072" s="35">
        <v>8.1999999999999993</v>
      </c>
      <c r="F3072" s="35">
        <v>8.4</v>
      </c>
      <c r="G3072" s="35">
        <v>8.5</v>
      </c>
      <c r="H3072" s="35">
        <v>8.6999999999999993</v>
      </c>
      <c r="L3072" s="34" t="s">
        <v>3081</v>
      </c>
      <c r="M3072" s="34" t="s">
        <v>488</v>
      </c>
      <c r="O3072" s="34" t="s">
        <v>4639</v>
      </c>
    </row>
    <row r="3073" spans="1:15" ht="15" hidden="1" customHeight="1">
      <c r="A3073" s="34" t="s">
        <v>43</v>
      </c>
      <c r="B3073" s="34" t="s">
        <v>7449</v>
      </c>
      <c r="C3073" s="34" t="s">
        <v>435</v>
      </c>
      <c r="D3073" s="35">
        <v>2.1</v>
      </c>
      <c r="E3073" s="35">
        <v>3.3</v>
      </c>
      <c r="F3073" s="35">
        <v>4.2</v>
      </c>
      <c r="G3073" s="35">
        <v>4.7</v>
      </c>
      <c r="H3073" s="35">
        <v>4.5</v>
      </c>
      <c r="L3073" s="34" t="s">
        <v>7450</v>
      </c>
      <c r="M3073" s="34" t="s">
        <v>1298</v>
      </c>
      <c r="O3073" s="34" t="s">
        <v>7451</v>
      </c>
    </row>
    <row r="3074" spans="1:15" ht="15" hidden="1" customHeight="1">
      <c r="A3074" s="34" t="s">
        <v>43</v>
      </c>
      <c r="B3074" s="34" t="s">
        <v>7452</v>
      </c>
      <c r="C3074" s="34" t="s">
        <v>435</v>
      </c>
      <c r="D3074" s="35" t="s">
        <v>107</v>
      </c>
      <c r="E3074" s="35">
        <v>2.2000000000000002</v>
      </c>
      <c r="F3074" s="35">
        <v>3.1</v>
      </c>
      <c r="G3074" s="35">
        <v>3.4</v>
      </c>
      <c r="H3074" s="35">
        <v>3.8</v>
      </c>
      <c r="L3074" s="34" t="s">
        <v>3034</v>
      </c>
    </row>
    <row r="3075" spans="1:15" ht="15" hidden="1" customHeight="1">
      <c r="A3075" s="34" t="s">
        <v>43</v>
      </c>
      <c r="B3075" s="34" t="s">
        <v>7453</v>
      </c>
      <c r="C3075" s="34" t="s">
        <v>742</v>
      </c>
      <c r="D3075" s="35" t="s">
        <v>107</v>
      </c>
      <c r="E3075" s="35" t="s">
        <v>107</v>
      </c>
      <c r="F3075" s="35">
        <v>1.1000000000000001</v>
      </c>
      <c r="G3075" s="35">
        <v>1.2</v>
      </c>
      <c r="H3075" s="35">
        <v>1.5</v>
      </c>
      <c r="J3075" s="35" t="s">
        <v>7454</v>
      </c>
    </row>
    <row r="3076" spans="1:15" ht="15" hidden="1" customHeight="1">
      <c r="A3076" s="34" t="s">
        <v>43</v>
      </c>
      <c r="B3076" s="34" t="s">
        <v>7455</v>
      </c>
      <c r="C3076" s="34" t="s">
        <v>742</v>
      </c>
      <c r="D3076" s="35" t="s">
        <v>107</v>
      </c>
      <c r="E3076" s="35" t="s">
        <v>107</v>
      </c>
      <c r="F3076" s="35">
        <v>1.4</v>
      </c>
      <c r="G3076" s="35">
        <v>1.9</v>
      </c>
      <c r="H3076" s="35">
        <v>1.8</v>
      </c>
      <c r="J3076" s="35" t="s">
        <v>7456</v>
      </c>
      <c r="M3076" s="36" t="s">
        <v>666</v>
      </c>
    </row>
    <row r="3077" spans="1:15" ht="15" hidden="1" customHeight="1">
      <c r="A3077" s="34" t="s">
        <v>43</v>
      </c>
      <c r="B3077" s="34" t="s">
        <v>7457</v>
      </c>
      <c r="C3077" s="34" t="s">
        <v>473</v>
      </c>
      <c r="D3077" s="35" t="s">
        <v>107</v>
      </c>
      <c r="E3077" s="35" t="s">
        <v>107</v>
      </c>
      <c r="F3077" s="35">
        <v>1.7</v>
      </c>
      <c r="G3077" s="35">
        <v>2</v>
      </c>
      <c r="H3077" s="35">
        <v>2.1</v>
      </c>
      <c r="M3077" s="36" t="s">
        <v>666</v>
      </c>
    </row>
    <row r="3078" spans="1:15" ht="15" hidden="1" customHeight="1">
      <c r="A3078" s="34" t="s">
        <v>43</v>
      </c>
      <c r="B3078" s="34" t="s">
        <v>7458</v>
      </c>
      <c r="C3078" s="34" t="s">
        <v>473</v>
      </c>
      <c r="D3078" s="35" t="s">
        <v>107</v>
      </c>
      <c r="E3078" s="35" t="s">
        <v>107</v>
      </c>
      <c r="F3078" s="35">
        <v>1.1000000000000001</v>
      </c>
      <c r="G3078" s="35">
        <v>1</v>
      </c>
      <c r="H3078" s="35">
        <v>1.2</v>
      </c>
      <c r="M3078" s="36"/>
    </row>
    <row r="3079" spans="1:15" ht="15" hidden="1" customHeight="1">
      <c r="A3079" s="34" t="s">
        <v>43</v>
      </c>
      <c r="B3079" s="34" t="s">
        <v>7459</v>
      </c>
      <c r="C3079" s="34" t="s">
        <v>435</v>
      </c>
      <c r="D3079" s="35" t="s">
        <v>107</v>
      </c>
      <c r="E3079" s="35" t="s">
        <v>107</v>
      </c>
      <c r="F3079" s="35">
        <v>1.1000000000000001</v>
      </c>
      <c r="G3079" s="35">
        <v>1.1000000000000001</v>
      </c>
      <c r="H3079" s="35">
        <v>1.1000000000000001</v>
      </c>
    </row>
    <row r="3080" spans="1:15" ht="15" hidden="1" customHeight="1">
      <c r="A3080" s="34" t="s">
        <v>43</v>
      </c>
      <c r="B3080" s="34" t="s">
        <v>7460</v>
      </c>
      <c r="C3080" s="34" t="s">
        <v>454</v>
      </c>
      <c r="D3080" s="35" t="s">
        <v>107</v>
      </c>
      <c r="E3080" s="35" t="s">
        <v>107</v>
      </c>
      <c r="F3080" s="35">
        <v>1.5</v>
      </c>
      <c r="G3080" s="35">
        <v>2</v>
      </c>
      <c r="H3080" s="35">
        <v>2.2000000000000002</v>
      </c>
    </row>
    <row r="3081" spans="1:15" ht="15" hidden="1" customHeight="1">
      <c r="A3081" s="34" t="s">
        <v>43</v>
      </c>
      <c r="B3081" s="34" t="s">
        <v>7461</v>
      </c>
      <c r="C3081" s="34" t="s">
        <v>393</v>
      </c>
      <c r="D3081" s="35" t="s">
        <v>107</v>
      </c>
      <c r="E3081" s="35" t="s">
        <v>107</v>
      </c>
      <c r="F3081" s="35">
        <v>1.9</v>
      </c>
      <c r="G3081" s="35">
        <v>2.7</v>
      </c>
      <c r="H3081" s="35">
        <v>3.2</v>
      </c>
      <c r="L3081" s="34" t="s">
        <v>3329</v>
      </c>
    </row>
    <row r="3082" spans="1:15" ht="15" hidden="1" customHeight="1">
      <c r="A3082" s="34" t="s">
        <v>43</v>
      </c>
      <c r="B3082" s="34" t="s">
        <v>7462</v>
      </c>
      <c r="C3082" s="34" t="s">
        <v>439</v>
      </c>
      <c r="D3082" s="35" t="s">
        <v>107</v>
      </c>
      <c r="E3082" s="35" t="s">
        <v>107</v>
      </c>
      <c r="F3082" s="35">
        <v>1</v>
      </c>
      <c r="G3082" s="35">
        <v>1.2</v>
      </c>
      <c r="H3082" s="35">
        <v>1.4</v>
      </c>
      <c r="I3082" s="35" t="s">
        <v>488</v>
      </c>
      <c r="K3082" s="36" t="s">
        <v>488</v>
      </c>
      <c r="M3082" s="34" t="s">
        <v>488</v>
      </c>
    </row>
    <row r="3083" spans="1:15" ht="15" hidden="1" customHeight="1">
      <c r="A3083" s="34" t="s">
        <v>43</v>
      </c>
      <c r="B3083" s="34" t="s">
        <v>7463</v>
      </c>
      <c r="C3083" s="34" t="s">
        <v>416</v>
      </c>
      <c r="D3083" s="35" t="s">
        <v>107</v>
      </c>
      <c r="E3083" s="35" t="s">
        <v>107</v>
      </c>
      <c r="F3083" s="35">
        <v>1</v>
      </c>
      <c r="G3083" s="35">
        <v>1.2</v>
      </c>
      <c r="H3083" s="35">
        <v>1</v>
      </c>
    </row>
    <row r="3084" spans="1:15" ht="15" hidden="1" customHeight="1">
      <c r="A3084" s="34" t="s">
        <v>43</v>
      </c>
      <c r="B3084" s="34" t="s">
        <v>7464</v>
      </c>
      <c r="C3084" s="34" t="s">
        <v>435</v>
      </c>
      <c r="D3084" s="35" t="s">
        <v>107</v>
      </c>
      <c r="E3084" s="35" t="s">
        <v>107</v>
      </c>
      <c r="F3084" s="35">
        <v>1.2</v>
      </c>
      <c r="G3084" s="35">
        <v>1.3</v>
      </c>
      <c r="H3084" s="35">
        <v>1.3</v>
      </c>
    </row>
    <row r="3085" spans="1:15" ht="15" hidden="1" customHeight="1">
      <c r="A3085" s="34" t="s">
        <v>43</v>
      </c>
      <c r="B3085" s="34" t="s">
        <v>7465</v>
      </c>
      <c r="C3085" s="34" t="s">
        <v>403</v>
      </c>
      <c r="D3085" s="35" t="s">
        <v>107</v>
      </c>
      <c r="E3085" s="35" t="s">
        <v>107</v>
      </c>
      <c r="F3085" s="35">
        <v>1</v>
      </c>
      <c r="G3085" s="35">
        <v>1.1000000000000001</v>
      </c>
      <c r="H3085" s="35">
        <v>1</v>
      </c>
    </row>
    <row r="3086" spans="1:15" ht="15" hidden="1" customHeight="1">
      <c r="A3086" s="34" t="s">
        <v>43</v>
      </c>
      <c r="B3086" s="34" t="s">
        <v>7466</v>
      </c>
      <c r="C3086" s="34" t="s">
        <v>484</v>
      </c>
      <c r="D3086" s="35">
        <v>14.5</v>
      </c>
      <c r="E3086" s="35">
        <v>15</v>
      </c>
      <c r="F3086" s="35">
        <v>15.2</v>
      </c>
      <c r="G3086" s="35">
        <v>15.8</v>
      </c>
      <c r="H3086" s="35">
        <v>16.3</v>
      </c>
    </row>
    <row r="3087" spans="1:15" ht="15" hidden="1" customHeight="1">
      <c r="A3087" s="34" t="s">
        <v>43</v>
      </c>
      <c r="B3087" s="34" t="s">
        <v>7467</v>
      </c>
      <c r="C3087" s="34" t="s">
        <v>484</v>
      </c>
      <c r="D3087" s="38">
        <v>8.6</v>
      </c>
      <c r="E3087" s="38">
        <v>9.3000000000000007</v>
      </c>
      <c r="F3087" s="38">
        <v>9.6</v>
      </c>
      <c r="G3087" s="38">
        <v>9.6999999999999993</v>
      </c>
      <c r="H3087" s="38">
        <v>10</v>
      </c>
      <c r="I3087" s="38"/>
      <c r="J3087" s="38"/>
      <c r="K3087" s="57"/>
    </row>
    <row r="3088" spans="1:15" ht="15" hidden="1" customHeight="1">
      <c r="A3088" s="34" t="s">
        <v>43</v>
      </c>
      <c r="B3088" s="34" t="s">
        <v>7468</v>
      </c>
      <c r="C3088" s="34" t="s">
        <v>416</v>
      </c>
      <c r="D3088" s="35">
        <v>1.3</v>
      </c>
      <c r="E3088" s="35">
        <v>1.5</v>
      </c>
      <c r="F3088" s="35" t="s">
        <v>2988</v>
      </c>
      <c r="G3088" s="35" t="s">
        <v>2988</v>
      </c>
      <c r="H3088" s="35">
        <v>2.5</v>
      </c>
    </row>
    <row r="3089" spans="1:13" ht="15" hidden="1" customHeight="1">
      <c r="A3089" s="34" t="s">
        <v>43</v>
      </c>
      <c r="B3089" s="34" t="s">
        <v>7469</v>
      </c>
      <c r="C3089" s="34" t="s">
        <v>393</v>
      </c>
      <c r="D3089" s="35" t="s">
        <v>107</v>
      </c>
      <c r="E3089" s="35" t="s">
        <v>107</v>
      </c>
      <c r="F3089" s="35">
        <v>1.5</v>
      </c>
      <c r="G3089" s="35">
        <v>2.1</v>
      </c>
      <c r="H3089" s="35">
        <v>2.5</v>
      </c>
      <c r="L3089" s="34" t="s">
        <v>3329</v>
      </c>
    </row>
    <row r="3090" spans="1:13" ht="15" hidden="1" customHeight="1">
      <c r="A3090" s="34" t="s">
        <v>43</v>
      </c>
      <c r="B3090" s="34" t="s">
        <v>7470</v>
      </c>
      <c r="C3090" s="34" t="s">
        <v>399</v>
      </c>
      <c r="D3090" s="35" t="s">
        <v>107</v>
      </c>
      <c r="E3090" s="35" t="s">
        <v>107</v>
      </c>
      <c r="F3090" s="35">
        <v>1.7</v>
      </c>
      <c r="G3090" s="35">
        <v>2</v>
      </c>
      <c r="H3090" s="35">
        <v>2</v>
      </c>
    </row>
    <row r="3091" spans="1:13" ht="15" hidden="1" customHeight="1">
      <c r="A3091" s="34" t="s">
        <v>43</v>
      </c>
      <c r="B3091" s="34" t="s">
        <v>7471</v>
      </c>
      <c r="C3091" s="34" t="s">
        <v>435</v>
      </c>
      <c r="D3091" s="35" t="s">
        <v>107</v>
      </c>
      <c r="E3091" s="35" t="s">
        <v>107</v>
      </c>
      <c r="F3091" s="35">
        <v>1.5</v>
      </c>
      <c r="G3091" s="35">
        <v>1.9</v>
      </c>
      <c r="H3091" s="35">
        <v>2.1</v>
      </c>
    </row>
    <row r="3092" spans="1:13" ht="15" hidden="1" customHeight="1">
      <c r="A3092" s="34" t="s">
        <v>43</v>
      </c>
      <c r="B3092" s="34" t="s">
        <v>7472</v>
      </c>
      <c r="C3092" s="34" t="s">
        <v>393</v>
      </c>
      <c r="D3092" s="35" t="s">
        <v>107</v>
      </c>
      <c r="E3092" s="35" t="s">
        <v>107</v>
      </c>
      <c r="F3092" s="35">
        <v>2.1</v>
      </c>
      <c r="G3092" s="35" t="s">
        <v>2988</v>
      </c>
      <c r="H3092" s="35" t="s">
        <v>2989</v>
      </c>
      <c r="L3092" s="34" t="s">
        <v>3329</v>
      </c>
    </row>
    <row r="3093" spans="1:13" ht="15" hidden="1" customHeight="1">
      <c r="A3093" s="34" t="s">
        <v>43</v>
      </c>
      <c r="B3093" s="34" t="s">
        <v>7473</v>
      </c>
      <c r="C3093" s="34" t="s">
        <v>393</v>
      </c>
      <c r="D3093" s="35" t="s">
        <v>107</v>
      </c>
      <c r="E3093" s="35" t="s">
        <v>107</v>
      </c>
      <c r="F3093" s="35">
        <v>2.1</v>
      </c>
      <c r="G3093" s="35">
        <v>2.7</v>
      </c>
      <c r="H3093" s="35">
        <v>3.1</v>
      </c>
      <c r="L3093" s="34" t="s">
        <v>7474</v>
      </c>
    </row>
    <row r="3094" spans="1:13" ht="15" hidden="1" customHeight="1">
      <c r="A3094" s="34" t="s">
        <v>43</v>
      </c>
      <c r="B3094" s="34" t="s">
        <v>7475</v>
      </c>
      <c r="C3094" s="34" t="s">
        <v>457</v>
      </c>
      <c r="D3094" s="35" t="s">
        <v>107</v>
      </c>
      <c r="E3094" s="35" t="s">
        <v>107</v>
      </c>
      <c r="F3094" s="35">
        <v>1.5</v>
      </c>
      <c r="G3094" s="35">
        <v>1.8</v>
      </c>
      <c r="H3094" s="35">
        <v>2.2000000000000002</v>
      </c>
      <c r="M3094" s="34" t="s">
        <v>636</v>
      </c>
    </row>
    <row r="3095" spans="1:13" ht="15" hidden="1" customHeight="1">
      <c r="A3095" s="34" t="s">
        <v>43</v>
      </c>
      <c r="B3095" s="34" t="s">
        <v>7476</v>
      </c>
      <c r="C3095" s="34" t="s">
        <v>403</v>
      </c>
      <c r="D3095" s="35" t="s">
        <v>107</v>
      </c>
      <c r="E3095" s="35" t="s">
        <v>107</v>
      </c>
      <c r="F3095" s="35">
        <v>1</v>
      </c>
      <c r="G3095" s="35">
        <v>1.3</v>
      </c>
      <c r="H3095" s="35">
        <v>1.1000000000000001</v>
      </c>
    </row>
    <row r="3096" spans="1:13" ht="15" hidden="1" customHeight="1">
      <c r="A3096" s="34" t="s">
        <v>43</v>
      </c>
      <c r="B3096" s="34" t="s">
        <v>7477</v>
      </c>
      <c r="C3096" s="34" t="s">
        <v>454</v>
      </c>
      <c r="D3096" s="35" t="s">
        <v>107</v>
      </c>
      <c r="E3096" s="35" t="s">
        <v>107</v>
      </c>
      <c r="F3096" s="35">
        <v>1.1000000000000001</v>
      </c>
      <c r="G3096" s="35">
        <v>1.5</v>
      </c>
      <c r="H3096" s="35">
        <v>1.8</v>
      </c>
    </row>
    <row r="3097" spans="1:13" ht="15" hidden="1" customHeight="1">
      <c r="A3097" s="34" t="s">
        <v>43</v>
      </c>
      <c r="B3097" s="34" t="s">
        <v>7478</v>
      </c>
      <c r="C3097" s="34" t="s">
        <v>421</v>
      </c>
      <c r="D3097" s="35" t="s">
        <v>107</v>
      </c>
      <c r="E3097" s="35" t="s">
        <v>107</v>
      </c>
      <c r="F3097" s="35">
        <v>1.9</v>
      </c>
      <c r="G3097" s="35">
        <v>2.7</v>
      </c>
      <c r="H3097" s="35">
        <v>3.8</v>
      </c>
    </row>
    <row r="3098" spans="1:13" ht="15" hidden="1" customHeight="1">
      <c r="A3098" s="34" t="s">
        <v>43</v>
      </c>
      <c r="B3098" s="34" t="s">
        <v>7479</v>
      </c>
      <c r="C3098" s="34" t="s">
        <v>457</v>
      </c>
      <c r="D3098" s="35" t="s">
        <v>107</v>
      </c>
      <c r="E3098" s="35" t="s">
        <v>107</v>
      </c>
      <c r="F3098" s="35">
        <v>1.1000000000000001</v>
      </c>
      <c r="G3098" s="35">
        <v>1.2</v>
      </c>
      <c r="H3098" s="35">
        <v>1.3</v>
      </c>
    </row>
    <row r="3099" spans="1:13" ht="15" hidden="1" customHeight="1">
      <c r="A3099" s="34" t="s">
        <v>43</v>
      </c>
      <c r="B3099" s="34" t="s">
        <v>7480</v>
      </c>
      <c r="C3099" s="34" t="s">
        <v>393</v>
      </c>
      <c r="D3099" s="35">
        <v>1.2</v>
      </c>
      <c r="E3099" s="35">
        <v>2</v>
      </c>
      <c r="F3099" s="35">
        <v>3</v>
      </c>
      <c r="G3099" s="35">
        <v>3.7</v>
      </c>
      <c r="H3099" s="35">
        <v>4.2</v>
      </c>
      <c r="I3099" s="35" t="s">
        <v>666</v>
      </c>
      <c r="L3099" s="34" t="s">
        <v>3329</v>
      </c>
      <c r="M3099" s="34" t="s">
        <v>666</v>
      </c>
    </row>
    <row r="3100" spans="1:13" ht="15" hidden="1" customHeight="1">
      <c r="A3100" s="34" t="s">
        <v>43</v>
      </c>
      <c r="B3100" s="34" t="s">
        <v>7481</v>
      </c>
      <c r="C3100" s="34" t="s">
        <v>745</v>
      </c>
      <c r="D3100" s="35" t="s">
        <v>107</v>
      </c>
      <c r="E3100" s="35" t="s">
        <v>107</v>
      </c>
      <c r="F3100" s="35">
        <v>1.2</v>
      </c>
      <c r="G3100" s="35">
        <v>1.3</v>
      </c>
      <c r="H3100" s="35" t="s">
        <v>2997</v>
      </c>
      <c r="J3100" s="35" t="s">
        <v>3812</v>
      </c>
    </row>
    <row r="3101" spans="1:13" ht="15" hidden="1" customHeight="1">
      <c r="A3101" s="34" t="s">
        <v>43</v>
      </c>
      <c r="B3101" s="34" t="s">
        <v>7482</v>
      </c>
      <c r="C3101" s="34" t="s">
        <v>740</v>
      </c>
      <c r="D3101" s="35" t="s">
        <v>107</v>
      </c>
      <c r="E3101" s="35" t="s">
        <v>107</v>
      </c>
      <c r="F3101" s="35">
        <v>1.5</v>
      </c>
      <c r="G3101" s="35">
        <v>2.2000000000000002</v>
      </c>
      <c r="H3101" s="35">
        <v>3.4</v>
      </c>
      <c r="L3101" s="34" t="s">
        <v>4002</v>
      </c>
    </row>
    <row r="3102" spans="1:13" ht="15" hidden="1" customHeight="1">
      <c r="A3102" s="34" t="s">
        <v>43</v>
      </c>
      <c r="B3102" s="34" t="s">
        <v>7483</v>
      </c>
      <c r="C3102" s="34" t="s">
        <v>742</v>
      </c>
      <c r="D3102" s="35" t="s">
        <v>107</v>
      </c>
      <c r="E3102" s="35" t="s">
        <v>107</v>
      </c>
      <c r="F3102" s="35">
        <v>1.1000000000000001</v>
      </c>
      <c r="G3102" s="35">
        <v>1.2</v>
      </c>
      <c r="H3102" s="35" t="s">
        <v>2997</v>
      </c>
      <c r="J3102" s="35" t="s">
        <v>3560</v>
      </c>
    </row>
    <row r="3103" spans="1:13" ht="15" hidden="1" customHeight="1">
      <c r="A3103" s="34" t="s">
        <v>43</v>
      </c>
      <c r="B3103" s="34" t="s">
        <v>7484</v>
      </c>
      <c r="C3103" s="34" t="s">
        <v>393</v>
      </c>
      <c r="D3103" s="35" t="s">
        <v>107</v>
      </c>
      <c r="E3103" s="35" t="s">
        <v>107</v>
      </c>
      <c r="F3103" s="35">
        <v>1.8</v>
      </c>
      <c r="G3103" s="35">
        <v>2</v>
      </c>
      <c r="H3103" s="35">
        <v>2</v>
      </c>
      <c r="L3103" s="34" t="s">
        <v>3329</v>
      </c>
    </row>
    <row r="3104" spans="1:13" ht="15" hidden="1" customHeight="1">
      <c r="A3104" s="34" t="s">
        <v>43</v>
      </c>
      <c r="B3104" s="34" t="s">
        <v>7485</v>
      </c>
      <c r="C3104" s="34" t="s">
        <v>435</v>
      </c>
      <c r="D3104" s="35" t="s">
        <v>107</v>
      </c>
      <c r="E3104" s="35" t="s">
        <v>107</v>
      </c>
      <c r="F3104" s="35">
        <v>2</v>
      </c>
      <c r="G3104" s="35">
        <v>2.7</v>
      </c>
      <c r="H3104" s="35">
        <v>2.9</v>
      </c>
      <c r="L3104" s="34" t="s">
        <v>5750</v>
      </c>
      <c r="M3104" s="34" t="s">
        <v>7486</v>
      </c>
    </row>
    <row r="3105" spans="1:15" ht="15" hidden="1" customHeight="1">
      <c r="A3105" s="34" t="s">
        <v>43</v>
      </c>
      <c r="B3105" s="34" t="s">
        <v>7487</v>
      </c>
      <c r="C3105" s="34" t="s">
        <v>435</v>
      </c>
      <c r="D3105" s="35" t="s">
        <v>107</v>
      </c>
      <c r="E3105" s="35" t="s">
        <v>107</v>
      </c>
      <c r="F3105" s="35">
        <v>1.1000000000000001</v>
      </c>
      <c r="G3105" s="35">
        <v>1.1000000000000001</v>
      </c>
      <c r="H3105" s="35">
        <v>1.1000000000000001</v>
      </c>
      <c r="I3105" s="35" t="s">
        <v>488</v>
      </c>
      <c r="K3105" s="36" t="s">
        <v>488</v>
      </c>
    </row>
    <row r="3106" spans="1:15" ht="15" hidden="1" customHeight="1">
      <c r="A3106" s="34" t="s">
        <v>43</v>
      </c>
      <c r="B3106" s="34" t="s">
        <v>7488</v>
      </c>
      <c r="C3106" s="34" t="s">
        <v>745</v>
      </c>
      <c r="D3106" s="35" t="s">
        <v>107</v>
      </c>
      <c r="E3106" s="35" t="s">
        <v>107</v>
      </c>
      <c r="F3106" s="35">
        <v>1.2</v>
      </c>
      <c r="G3106" s="35">
        <v>1.3</v>
      </c>
      <c r="H3106" s="35" t="s">
        <v>2997</v>
      </c>
      <c r="J3106" s="35" t="s">
        <v>3560</v>
      </c>
    </row>
    <row r="3107" spans="1:15" ht="15" hidden="1" customHeight="1">
      <c r="A3107" s="34" t="s">
        <v>43</v>
      </c>
      <c r="B3107" s="34" t="s">
        <v>7489</v>
      </c>
      <c r="C3107" s="34" t="s">
        <v>745</v>
      </c>
      <c r="D3107" s="35" t="s">
        <v>107</v>
      </c>
      <c r="E3107" s="35" t="s">
        <v>107</v>
      </c>
      <c r="F3107" s="35">
        <v>1.6</v>
      </c>
      <c r="G3107" s="35">
        <v>1.9</v>
      </c>
      <c r="H3107" s="35">
        <v>1.9</v>
      </c>
    </row>
    <row r="3108" spans="1:15" ht="15" hidden="1" customHeight="1">
      <c r="A3108" s="34" t="s">
        <v>43</v>
      </c>
      <c r="B3108" s="34" t="s">
        <v>7490</v>
      </c>
      <c r="C3108" s="34" t="s">
        <v>475</v>
      </c>
      <c r="D3108" s="35" t="s">
        <v>107</v>
      </c>
      <c r="E3108" s="35" t="s">
        <v>107</v>
      </c>
      <c r="F3108" s="35">
        <v>1.1000000000000001</v>
      </c>
      <c r="G3108" s="35">
        <v>1.7</v>
      </c>
      <c r="H3108" s="35">
        <v>1.9</v>
      </c>
    </row>
    <row r="3109" spans="1:15" ht="15" hidden="1" customHeight="1">
      <c r="A3109" s="34" t="s">
        <v>43</v>
      </c>
      <c r="B3109" s="34" t="s">
        <v>7491</v>
      </c>
      <c r="C3109" s="34" t="s">
        <v>403</v>
      </c>
      <c r="D3109" s="35" t="s">
        <v>107</v>
      </c>
      <c r="E3109" s="35" t="s">
        <v>107</v>
      </c>
      <c r="F3109" s="35">
        <v>1.1000000000000001</v>
      </c>
      <c r="G3109" s="35">
        <v>1.3</v>
      </c>
      <c r="H3109" s="35">
        <v>1.5</v>
      </c>
      <c r="M3109" s="34" t="s">
        <v>7492</v>
      </c>
    </row>
    <row r="3110" spans="1:15" ht="15" hidden="1" customHeight="1">
      <c r="A3110" s="34" t="s">
        <v>43</v>
      </c>
      <c r="B3110" s="34" t="s">
        <v>7493</v>
      </c>
      <c r="C3110" s="34" t="s">
        <v>2270</v>
      </c>
      <c r="D3110" s="35">
        <v>1</v>
      </c>
      <c r="E3110" s="35">
        <v>1.2</v>
      </c>
      <c r="F3110" s="35">
        <v>1.4</v>
      </c>
      <c r="G3110" s="35">
        <v>1.4</v>
      </c>
      <c r="H3110" s="35">
        <v>1.4</v>
      </c>
    </row>
    <row r="3111" spans="1:15" ht="15" hidden="1" customHeight="1">
      <c r="A3111" s="34" t="s">
        <v>43</v>
      </c>
      <c r="B3111" s="34" t="s">
        <v>7494</v>
      </c>
      <c r="C3111" s="34" t="s">
        <v>645</v>
      </c>
      <c r="D3111" s="35" t="s">
        <v>107</v>
      </c>
      <c r="E3111" s="35" t="s">
        <v>107</v>
      </c>
      <c r="F3111" s="35">
        <v>1</v>
      </c>
      <c r="G3111" s="35">
        <v>1.6</v>
      </c>
      <c r="H3111" s="35">
        <v>1.8</v>
      </c>
    </row>
    <row r="3112" spans="1:15" ht="15" hidden="1" customHeight="1">
      <c r="A3112" s="34" t="s">
        <v>43</v>
      </c>
      <c r="B3112" s="34" t="s">
        <v>7495</v>
      </c>
      <c r="C3112" s="34" t="s">
        <v>745</v>
      </c>
      <c r="D3112" s="35" t="s">
        <v>107</v>
      </c>
      <c r="E3112" s="35" t="s">
        <v>107</v>
      </c>
      <c r="F3112" s="35">
        <v>1.4</v>
      </c>
      <c r="G3112" s="35">
        <v>1.5</v>
      </c>
      <c r="H3112" s="35" t="s">
        <v>2997</v>
      </c>
      <c r="K3112" s="36" t="s">
        <v>666</v>
      </c>
      <c r="M3112" s="34" t="s">
        <v>469</v>
      </c>
    </row>
    <row r="3113" spans="1:15" ht="15" hidden="1" customHeight="1">
      <c r="A3113" s="34" t="s">
        <v>43</v>
      </c>
      <c r="B3113" s="34" t="s">
        <v>7496</v>
      </c>
      <c r="C3113" s="34" t="s">
        <v>745</v>
      </c>
      <c r="D3113" s="35" t="s">
        <v>107</v>
      </c>
      <c r="E3113" s="35" t="s">
        <v>107</v>
      </c>
      <c r="F3113" s="35">
        <v>1.7</v>
      </c>
      <c r="G3113" s="35">
        <v>2.9</v>
      </c>
      <c r="H3113" s="35" t="s">
        <v>2997</v>
      </c>
      <c r="J3113" s="35" t="s">
        <v>6203</v>
      </c>
      <c r="O3113" s="34" t="s">
        <v>3371</v>
      </c>
    </row>
    <row r="3114" spans="1:15" ht="15" hidden="1" customHeight="1">
      <c r="A3114" s="34" t="s">
        <v>43</v>
      </c>
      <c r="B3114" s="34" t="s">
        <v>7497</v>
      </c>
      <c r="C3114" s="34" t="s">
        <v>740</v>
      </c>
      <c r="D3114" s="35" t="s">
        <v>107</v>
      </c>
      <c r="E3114" s="35" t="s">
        <v>107</v>
      </c>
      <c r="F3114" s="35">
        <v>1.5</v>
      </c>
      <c r="G3114" s="35">
        <v>2.4</v>
      </c>
      <c r="H3114" s="35">
        <v>4</v>
      </c>
      <c r="K3114" s="36" t="s">
        <v>666</v>
      </c>
      <c r="L3114" s="34" t="s">
        <v>4002</v>
      </c>
    </row>
    <row r="3115" spans="1:15" ht="15" hidden="1" customHeight="1">
      <c r="A3115" s="34" t="s">
        <v>43</v>
      </c>
      <c r="B3115" s="34" t="s">
        <v>7498</v>
      </c>
      <c r="C3115" s="34" t="s">
        <v>422</v>
      </c>
      <c r="D3115" s="35" t="s">
        <v>107</v>
      </c>
      <c r="E3115" s="35" t="s">
        <v>107</v>
      </c>
      <c r="F3115" s="35">
        <v>1.9</v>
      </c>
      <c r="G3115" s="35">
        <v>2.8</v>
      </c>
      <c r="H3115" s="35">
        <v>3.3</v>
      </c>
      <c r="I3115" s="35" t="s">
        <v>666</v>
      </c>
      <c r="M3115" s="34" t="s">
        <v>469</v>
      </c>
    </row>
    <row r="3116" spans="1:15" ht="15" hidden="1" customHeight="1">
      <c r="A3116" s="34" t="s">
        <v>43</v>
      </c>
      <c r="B3116" s="34" t="s">
        <v>7499</v>
      </c>
      <c r="C3116" s="37" t="s">
        <v>439</v>
      </c>
      <c r="D3116" s="35" t="s">
        <v>107</v>
      </c>
      <c r="E3116" s="35" t="s">
        <v>107</v>
      </c>
      <c r="F3116" s="35">
        <v>1.7</v>
      </c>
      <c r="G3116" s="35">
        <v>2</v>
      </c>
      <c r="H3116" s="35">
        <v>2.2000000000000002</v>
      </c>
      <c r="M3116" s="34" t="s">
        <v>7500</v>
      </c>
    </row>
    <row r="3117" spans="1:15" ht="15" hidden="1" customHeight="1">
      <c r="A3117" s="34" t="s">
        <v>43</v>
      </c>
      <c r="B3117" s="34" t="s">
        <v>7501</v>
      </c>
      <c r="C3117" s="34" t="s">
        <v>389</v>
      </c>
      <c r="D3117" s="35" t="s">
        <v>107</v>
      </c>
      <c r="E3117" s="35" t="s">
        <v>107</v>
      </c>
      <c r="F3117" s="35">
        <v>1.7</v>
      </c>
      <c r="G3117" s="35">
        <v>2.2999999999999998</v>
      </c>
      <c r="H3117" s="35">
        <v>2.2999999999999998</v>
      </c>
      <c r="M3117" s="34" t="s">
        <v>1173</v>
      </c>
    </row>
    <row r="3118" spans="1:15" ht="15" hidden="1" customHeight="1">
      <c r="A3118" s="34" t="s">
        <v>43</v>
      </c>
      <c r="B3118" s="34" t="s">
        <v>7502</v>
      </c>
      <c r="C3118" s="34" t="s">
        <v>389</v>
      </c>
      <c r="D3118" s="35" t="s">
        <v>107</v>
      </c>
      <c r="E3118" s="35" t="s">
        <v>107</v>
      </c>
      <c r="F3118" s="35">
        <v>1</v>
      </c>
      <c r="G3118" s="35" t="s">
        <v>2997</v>
      </c>
      <c r="H3118" s="35" t="s">
        <v>2997</v>
      </c>
      <c r="L3118" s="36" t="s">
        <v>3560</v>
      </c>
      <c r="O3118" s="34" t="s">
        <v>7503</v>
      </c>
    </row>
    <row r="3119" spans="1:15" ht="15" hidden="1" customHeight="1">
      <c r="A3119" s="34" t="s">
        <v>43</v>
      </c>
      <c r="B3119" s="34" t="s">
        <v>7504</v>
      </c>
      <c r="C3119" s="34" t="s">
        <v>411</v>
      </c>
      <c r="D3119" s="35" t="s">
        <v>107</v>
      </c>
      <c r="E3119" s="35" t="s">
        <v>107</v>
      </c>
      <c r="F3119" s="35">
        <v>1.4</v>
      </c>
      <c r="G3119" s="35">
        <v>1.5</v>
      </c>
      <c r="H3119" s="35">
        <v>1.6</v>
      </c>
      <c r="I3119" s="35" t="s">
        <v>7505</v>
      </c>
      <c r="K3119" s="36" t="s">
        <v>3277</v>
      </c>
      <c r="L3119" s="34" t="s">
        <v>3329</v>
      </c>
      <c r="M3119" s="34" t="s">
        <v>1173</v>
      </c>
    </row>
    <row r="3120" spans="1:15" ht="15" hidden="1" customHeight="1">
      <c r="A3120" s="34" t="s">
        <v>43</v>
      </c>
      <c r="B3120" s="34" t="s">
        <v>7506</v>
      </c>
      <c r="C3120" s="34" t="s">
        <v>403</v>
      </c>
      <c r="D3120" s="35" t="s">
        <v>107</v>
      </c>
      <c r="E3120" s="35" t="s">
        <v>107</v>
      </c>
      <c r="F3120" s="35">
        <v>1</v>
      </c>
      <c r="G3120" s="35">
        <v>1.1000000000000001</v>
      </c>
      <c r="H3120" s="35">
        <v>1</v>
      </c>
      <c r="M3120" s="34" t="s">
        <v>666</v>
      </c>
    </row>
    <row r="3121" spans="1:15" ht="15" hidden="1" customHeight="1">
      <c r="A3121" s="34" t="s">
        <v>43</v>
      </c>
      <c r="B3121" s="34" t="s">
        <v>7507</v>
      </c>
      <c r="C3121" s="34" t="s">
        <v>887</v>
      </c>
      <c r="D3121" s="35" t="s">
        <v>107</v>
      </c>
      <c r="E3121" s="35" t="s">
        <v>107</v>
      </c>
      <c r="F3121" s="35">
        <v>1</v>
      </c>
      <c r="G3121" s="35">
        <v>1.4</v>
      </c>
      <c r="H3121" s="35">
        <v>1.3</v>
      </c>
    </row>
    <row r="3122" spans="1:15" ht="15" hidden="1" customHeight="1">
      <c r="A3122" s="34" t="s">
        <v>43</v>
      </c>
      <c r="B3122" s="34" t="s">
        <v>7508</v>
      </c>
      <c r="C3122" s="34" t="s">
        <v>815</v>
      </c>
      <c r="D3122" s="35">
        <v>2.2000000000000002</v>
      </c>
      <c r="E3122" s="35">
        <v>2.2000000000000002</v>
      </c>
      <c r="F3122" s="35">
        <v>2.2999999999999998</v>
      </c>
      <c r="G3122" s="35" t="s">
        <v>2988</v>
      </c>
      <c r="H3122" s="35" t="s">
        <v>2989</v>
      </c>
      <c r="N3122" s="34" t="s">
        <v>533</v>
      </c>
      <c r="O3122" s="34" t="s">
        <v>7509</v>
      </c>
    </row>
    <row r="3123" spans="1:15" ht="15" hidden="1" customHeight="1">
      <c r="A3123" s="34" t="s">
        <v>43</v>
      </c>
      <c r="B3123" s="34" t="s">
        <v>7510</v>
      </c>
      <c r="C3123" s="11" t="s">
        <v>2270</v>
      </c>
      <c r="D3123" s="35" t="s">
        <v>107</v>
      </c>
      <c r="E3123" s="35" t="s">
        <v>107</v>
      </c>
      <c r="F3123" s="35">
        <v>1.2</v>
      </c>
      <c r="G3123" s="35">
        <v>1.4</v>
      </c>
      <c r="H3123" s="35">
        <v>1.4</v>
      </c>
    </row>
    <row r="3124" spans="1:15" ht="15" hidden="1" customHeight="1">
      <c r="A3124" s="34" t="s">
        <v>43</v>
      </c>
      <c r="B3124" s="34" t="s">
        <v>7511</v>
      </c>
      <c r="C3124" s="34" t="s">
        <v>745</v>
      </c>
      <c r="D3124" s="35" t="s">
        <v>107</v>
      </c>
      <c r="E3124" s="35" t="s">
        <v>107</v>
      </c>
      <c r="F3124" s="35">
        <v>1.9</v>
      </c>
      <c r="G3124" s="35">
        <v>2.1</v>
      </c>
      <c r="H3124" s="35" t="s">
        <v>2997</v>
      </c>
    </row>
    <row r="3125" spans="1:15" ht="15" hidden="1" customHeight="1">
      <c r="A3125" s="34" t="s">
        <v>43</v>
      </c>
      <c r="B3125" s="34" t="s">
        <v>7512</v>
      </c>
      <c r="C3125" s="34" t="s">
        <v>745</v>
      </c>
      <c r="D3125" s="35" t="s">
        <v>107</v>
      </c>
      <c r="E3125" s="35" t="s">
        <v>107</v>
      </c>
      <c r="F3125" s="35">
        <v>1.4</v>
      </c>
      <c r="G3125" s="35">
        <v>1.4</v>
      </c>
      <c r="H3125" s="35" t="s">
        <v>2997</v>
      </c>
    </row>
    <row r="3126" spans="1:15" ht="15" hidden="1" customHeight="1">
      <c r="A3126" s="34" t="s">
        <v>43</v>
      </c>
      <c r="B3126" s="34" t="s">
        <v>7513</v>
      </c>
      <c r="C3126" s="34" t="s">
        <v>745</v>
      </c>
      <c r="D3126" s="35" t="s">
        <v>107</v>
      </c>
      <c r="E3126" s="35" t="s">
        <v>107</v>
      </c>
      <c r="F3126" s="35">
        <v>1.2</v>
      </c>
      <c r="G3126" s="35">
        <v>1.1000000000000001</v>
      </c>
      <c r="H3126" s="35" t="s">
        <v>2997</v>
      </c>
      <c r="L3126" s="34" t="s">
        <v>3081</v>
      </c>
      <c r="O3126" s="34" t="s">
        <v>3060</v>
      </c>
    </row>
    <row r="3127" spans="1:15" ht="15" hidden="1" customHeight="1">
      <c r="A3127" s="34" t="s">
        <v>43</v>
      </c>
      <c r="B3127" s="34" t="s">
        <v>7514</v>
      </c>
      <c r="C3127" s="34" t="s">
        <v>745</v>
      </c>
      <c r="D3127" s="35" t="s">
        <v>107</v>
      </c>
      <c r="E3127" s="35" t="s">
        <v>107</v>
      </c>
      <c r="F3127" s="35">
        <v>1.7</v>
      </c>
      <c r="G3127" s="35">
        <v>1.9</v>
      </c>
      <c r="H3127" s="35" t="s">
        <v>2997</v>
      </c>
      <c r="L3127" s="34" t="s">
        <v>3081</v>
      </c>
    </row>
    <row r="3128" spans="1:15" ht="15" hidden="1" customHeight="1">
      <c r="A3128" s="34" t="s">
        <v>43</v>
      </c>
      <c r="B3128" s="34" t="s">
        <v>7515</v>
      </c>
      <c r="C3128" s="34" t="s">
        <v>432</v>
      </c>
      <c r="D3128" s="35" t="s">
        <v>107</v>
      </c>
      <c r="E3128" s="35" t="s">
        <v>107</v>
      </c>
      <c r="F3128" s="35">
        <v>1</v>
      </c>
      <c r="G3128" s="35">
        <v>0.8</v>
      </c>
      <c r="H3128" s="35" t="s">
        <v>2989</v>
      </c>
      <c r="L3128" s="34" t="s">
        <v>7516</v>
      </c>
    </row>
    <row r="3129" spans="1:15" ht="15" hidden="1" customHeight="1">
      <c r="A3129" s="34" t="s">
        <v>43</v>
      </c>
      <c r="B3129" s="34" t="s">
        <v>7517</v>
      </c>
      <c r="C3129" s="34" t="s">
        <v>384</v>
      </c>
      <c r="D3129" s="35" t="s">
        <v>107</v>
      </c>
      <c r="E3129" s="35" t="s">
        <v>107</v>
      </c>
      <c r="F3129" s="35">
        <v>1.3</v>
      </c>
      <c r="G3129" s="35">
        <v>1.7</v>
      </c>
      <c r="H3129" s="35">
        <v>1.8</v>
      </c>
      <c r="I3129" s="35" t="s">
        <v>1173</v>
      </c>
      <c r="L3129" s="34" t="s">
        <v>4421</v>
      </c>
      <c r="M3129" s="34" t="s">
        <v>1173</v>
      </c>
    </row>
    <row r="3130" spans="1:15" ht="15" hidden="1" customHeight="1">
      <c r="A3130" s="34" t="s">
        <v>43</v>
      </c>
      <c r="B3130" s="34" t="s">
        <v>7518</v>
      </c>
      <c r="C3130" s="34" t="s">
        <v>1986</v>
      </c>
      <c r="D3130" s="35" t="s">
        <v>107</v>
      </c>
      <c r="E3130" s="35" t="s">
        <v>107</v>
      </c>
      <c r="F3130" s="35">
        <v>1</v>
      </c>
      <c r="G3130" s="35" t="s">
        <v>2988</v>
      </c>
      <c r="H3130" s="35" t="s">
        <v>2989</v>
      </c>
    </row>
    <row r="3131" spans="1:15" ht="15" hidden="1" customHeight="1">
      <c r="A3131" s="34" t="s">
        <v>43</v>
      </c>
      <c r="B3131" s="34" t="s">
        <v>7519</v>
      </c>
      <c r="C3131" s="34" t="s">
        <v>439</v>
      </c>
      <c r="D3131" s="35" t="s">
        <v>107</v>
      </c>
      <c r="E3131" s="35" t="s">
        <v>107</v>
      </c>
      <c r="F3131" s="35">
        <v>1.5</v>
      </c>
      <c r="G3131" s="35">
        <v>1.7</v>
      </c>
      <c r="H3131" s="35">
        <v>1.6</v>
      </c>
    </row>
    <row r="3132" spans="1:15" ht="15" hidden="1" customHeight="1">
      <c r="A3132" s="34" t="s">
        <v>43</v>
      </c>
      <c r="B3132" s="34" t="s">
        <v>7520</v>
      </c>
      <c r="C3132" s="34" t="s">
        <v>667</v>
      </c>
      <c r="D3132" s="35" t="s">
        <v>107</v>
      </c>
      <c r="E3132" s="35" t="s">
        <v>107</v>
      </c>
      <c r="F3132" s="35">
        <v>1.6</v>
      </c>
      <c r="G3132" s="35">
        <v>1.4</v>
      </c>
      <c r="H3132" s="35">
        <v>1.2</v>
      </c>
      <c r="J3132" s="35" t="s">
        <v>3062</v>
      </c>
    </row>
    <row r="3133" spans="1:15" ht="15" hidden="1" customHeight="1">
      <c r="A3133" s="34" t="s">
        <v>43</v>
      </c>
      <c r="B3133" s="34" t="s">
        <v>7521</v>
      </c>
      <c r="C3133" s="34" t="s">
        <v>667</v>
      </c>
      <c r="D3133" s="35" t="s">
        <v>107</v>
      </c>
      <c r="E3133" s="35" t="s">
        <v>107</v>
      </c>
      <c r="F3133" s="35" t="s">
        <v>107</v>
      </c>
      <c r="G3133" s="35">
        <v>1.4</v>
      </c>
      <c r="H3133" s="35">
        <v>1.3</v>
      </c>
    </row>
    <row r="3134" spans="1:15" ht="15" hidden="1" customHeight="1">
      <c r="A3134" s="34" t="s">
        <v>43</v>
      </c>
      <c r="B3134" s="34" t="s">
        <v>7522</v>
      </c>
      <c r="C3134" s="34" t="s">
        <v>403</v>
      </c>
      <c r="D3134" s="35" t="s">
        <v>107</v>
      </c>
      <c r="E3134" s="35" t="s">
        <v>107</v>
      </c>
      <c r="F3134" s="35">
        <v>1</v>
      </c>
      <c r="G3134" s="35">
        <v>1</v>
      </c>
      <c r="H3134" s="35">
        <v>1.1000000000000001</v>
      </c>
    </row>
    <row r="3135" spans="1:15" ht="15" hidden="1" customHeight="1">
      <c r="A3135" s="34" t="s">
        <v>43</v>
      </c>
      <c r="B3135" s="34" t="s">
        <v>7523</v>
      </c>
      <c r="C3135" s="34" t="s">
        <v>435</v>
      </c>
      <c r="D3135" s="35" t="s">
        <v>107</v>
      </c>
      <c r="E3135" s="35" t="s">
        <v>107</v>
      </c>
      <c r="F3135" s="35">
        <v>1.8</v>
      </c>
      <c r="G3135" s="35">
        <v>2.1</v>
      </c>
      <c r="H3135" s="35">
        <v>2.2000000000000002</v>
      </c>
      <c r="I3135" s="35" t="s">
        <v>1173</v>
      </c>
      <c r="M3135" s="34" t="s">
        <v>1173</v>
      </c>
    </row>
    <row r="3136" spans="1:15" ht="15" hidden="1" customHeight="1">
      <c r="A3136" s="34" t="s">
        <v>43</v>
      </c>
      <c r="B3136" s="34" t="s">
        <v>7524</v>
      </c>
      <c r="C3136" s="34" t="s">
        <v>435</v>
      </c>
      <c r="D3136" s="35" t="s">
        <v>107</v>
      </c>
      <c r="E3136" s="35" t="s">
        <v>107</v>
      </c>
      <c r="F3136" s="35">
        <v>1.4</v>
      </c>
      <c r="G3136" s="35">
        <v>2.2000000000000002</v>
      </c>
      <c r="H3136" s="35">
        <v>2.2999999999999998</v>
      </c>
      <c r="I3136" s="35" t="s">
        <v>1173</v>
      </c>
      <c r="K3136" s="36" t="s">
        <v>1173</v>
      </c>
    </row>
    <row r="3137" spans="1:15" ht="15" hidden="1" customHeight="1">
      <c r="A3137" s="34" t="s">
        <v>43</v>
      </c>
      <c r="B3137" s="34" t="s">
        <v>7525</v>
      </c>
      <c r="C3137" s="34" t="s">
        <v>403</v>
      </c>
      <c r="D3137" s="35" t="s">
        <v>107</v>
      </c>
      <c r="E3137" s="35" t="s">
        <v>107</v>
      </c>
      <c r="F3137" s="35">
        <v>1.4</v>
      </c>
      <c r="G3137" s="35">
        <v>1.5</v>
      </c>
      <c r="H3137" s="35">
        <v>1.5</v>
      </c>
    </row>
    <row r="3138" spans="1:15" ht="15" hidden="1" customHeight="1">
      <c r="A3138" s="34" t="s">
        <v>43</v>
      </c>
      <c r="B3138" s="34" t="s">
        <v>7526</v>
      </c>
      <c r="C3138" s="34" t="s">
        <v>403</v>
      </c>
      <c r="D3138" s="35">
        <v>1.1000000000000001</v>
      </c>
      <c r="E3138" s="35">
        <v>1.4</v>
      </c>
      <c r="F3138" s="35" t="s">
        <v>2988</v>
      </c>
      <c r="G3138" s="35" t="s">
        <v>2988</v>
      </c>
      <c r="H3138" s="35" t="s">
        <v>2989</v>
      </c>
      <c r="O3138" s="34" t="s">
        <v>2995</v>
      </c>
    </row>
    <row r="3139" spans="1:15" ht="15" hidden="1" customHeight="1">
      <c r="A3139" s="34" t="s">
        <v>43</v>
      </c>
      <c r="B3139" s="34" t="s">
        <v>7527</v>
      </c>
      <c r="C3139" s="34" t="s">
        <v>449</v>
      </c>
      <c r="D3139" s="35" t="s">
        <v>107</v>
      </c>
      <c r="E3139" s="35" t="s">
        <v>107</v>
      </c>
      <c r="F3139" s="35">
        <v>1.2</v>
      </c>
      <c r="G3139" s="35">
        <v>1.3</v>
      </c>
      <c r="H3139" s="35">
        <v>1.3</v>
      </c>
    </row>
    <row r="3140" spans="1:15" ht="15" hidden="1" customHeight="1">
      <c r="A3140" s="34" t="s">
        <v>43</v>
      </c>
      <c r="B3140" s="34" t="s">
        <v>7528</v>
      </c>
      <c r="C3140" s="34" t="s">
        <v>1822</v>
      </c>
      <c r="D3140" s="35" t="s">
        <v>107</v>
      </c>
      <c r="E3140" s="35" t="s">
        <v>107</v>
      </c>
      <c r="F3140" s="35">
        <v>1</v>
      </c>
      <c r="G3140" s="35">
        <v>1.3</v>
      </c>
      <c r="H3140" s="35">
        <v>1.4</v>
      </c>
      <c r="I3140" s="35" t="s">
        <v>1173</v>
      </c>
    </row>
    <row r="3141" spans="1:15" ht="15" hidden="1" customHeight="1">
      <c r="A3141" s="34" t="s">
        <v>43</v>
      </c>
      <c r="B3141" s="34" t="s">
        <v>7529</v>
      </c>
      <c r="C3141" s="34" t="s">
        <v>742</v>
      </c>
      <c r="D3141" s="35" t="s">
        <v>107</v>
      </c>
      <c r="E3141" s="35" t="s">
        <v>107</v>
      </c>
      <c r="F3141" s="35">
        <v>2.8</v>
      </c>
      <c r="G3141" s="35">
        <v>3.8</v>
      </c>
      <c r="H3141" s="35">
        <v>4.4000000000000004</v>
      </c>
      <c r="M3141" s="34" t="s">
        <v>1288</v>
      </c>
    </row>
    <row r="3142" spans="1:15" ht="15" hidden="1" customHeight="1">
      <c r="A3142" s="34" t="s">
        <v>43</v>
      </c>
      <c r="B3142" s="34" t="s">
        <v>7530</v>
      </c>
      <c r="C3142" s="34" t="s">
        <v>742</v>
      </c>
      <c r="D3142" s="35" t="s">
        <v>107</v>
      </c>
      <c r="E3142" s="35" t="s">
        <v>107</v>
      </c>
      <c r="F3142" s="35">
        <v>1.7</v>
      </c>
      <c r="G3142" s="35">
        <v>1.5</v>
      </c>
      <c r="H3142" s="35" t="s">
        <v>2997</v>
      </c>
    </row>
    <row r="3143" spans="1:15" ht="15" hidden="1" customHeight="1">
      <c r="A3143" s="34" t="s">
        <v>43</v>
      </c>
      <c r="B3143" s="34" t="s">
        <v>7531</v>
      </c>
      <c r="C3143" s="34" t="s">
        <v>742</v>
      </c>
      <c r="D3143" s="35" t="s">
        <v>107</v>
      </c>
      <c r="E3143" s="35" t="s">
        <v>107</v>
      </c>
      <c r="F3143" s="35">
        <v>1.1000000000000001</v>
      </c>
      <c r="G3143" s="35">
        <v>1.2</v>
      </c>
      <c r="H3143" s="35">
        <v>1.2</v>
      </c>
    </row>
    <row r="3144" spans="1:15" ht="15" hidden="1" customHeight="1">
      <c r="A3144" s="34" t="s">
        <v>43</v>
      </c>
      <c r="B3144" s="34" t="s">
        <v>7532</v>
      </c>
      <c r="C3144" s="34" t="s">
        <v>742</v>
      </c>
      <c r="D3144" s="35" t="s">
        <v>107</v>
      </c>
      <c r="E3144" s="35" t="s">
        <v>107</v>
      </c>
      <c r="F3144" s="35">
        <v>2.5</v>
      </c>
      <c r="G3144" s="35">
        <v>3</v>
      </c>
      <c r="H3144" s="35">
        <v>3.5</v>
      </c>
    </row>
    <row r="3145" spans="1:15" ht="15" hidden="1" customHeight="1">
      <c r="A3145" s="34" t="s">
        <v>43</v>
      </c>
      <c r="B3145" s="34" t="s">
        <v>7533</v>
      </c>
      <c r="C3145" s="34" t="s">
        <v>435</v>
      </c>
      <c r="D3145" s="35" t="s">
        <v>107</v>
      </c>
      <c r="E3145" s="35" t="s">
        <v>107</v>
      </c>
      <c r="F3145" s="35" t="s">
        <v>107</v>
      </c>
      <c r="G3145" s="35">
        <v>1</v>
      </c>
      <c r="H3145" s="35">
        <v>1.1000000000000001</v>
      </c>
    </row>
    <row r="3146" spans="1:15" ht="15" hidden="1" customHeight="1">
      <c r="A3146" s="34" t="s">
        <v>43</v>
      </c>
      <c r="B3146" s="34" t="s">
        <v>7534</v>
      </c>
      <c r="C3146" s="34" t="s">
        <v>457</v>
      </c>
      <c r="D3146" s="35" t="s">
        <v>107</v>
      </c>
      <c r="E3146" s="35" t="s">
        <v>107</v>
      </c>
      <c r="F3146" s="35" t="s">
        <v>107</v>
      </c>
      <c r="G3146" s="35">
        <v>1.3</v>
      </c>
      <c r="H3146" s="35">
        <v>1.3</v>
      </c>
    </row>
    <row r="3147" spans="1:15" ht="15" hidden="1" customHeight="1">
      <c r="A3147" s="34" t="s">
        <v>43</v>
      </c>
      <c r="B3147" s="34" t="s">
        <v>7535</v>
      </c>
      <c r="C3147" s="34" t="s">
        <v>473</v>
      </c>
      <c r="D3147" s="35" t="s">
        <v>107</v>
      </c>
      <c r="E3147" s="35" t="s">
        <v>107</v>
      </c>
      <c r="F3147" s="35" t="s">
        <v>107</v>
      </c>
      <c r="G3147" s="35">
        <v>1</v>
      </c>
      <c r="H3147" s="35">
        <v>0.9</v>
      </c>
    </row>
    <row r="3148" spans="1:15" ht="15" hidden="1" customHeight="1">
      <c r="A3148" s="34" t="s">
        <v>43</v>
      </c>
      <c r="B3148" s="34" t="s">
        <v>7536</v>
      </c>
      <c r="C3148" s="34" t="s">
        <v>393</v>
      </c>
      <c r="D3148" s="35" t="s">
        <v>107</v>
      </c>
      <c r="E3148" s="35" t="s">
        <v>107</v>
      </c>
      <c r="F3148" s="35" t="s">
        <v>107</v>
      </c>
      <c r="G3148" s="35">
        <v>1.5</v>
      </c>
      <c r="H3148" s="35">
        <v>1.6</v>
      </c>
      <c r="L3148" s="34" t="s">
        <v>7537</v>
      </c>
    </row>
    <row r="3149" spans="1:15" ht="15" hidden="1" customHeight="1">
      <c r="A3149" s="34" t="s">
        <v>43</v>
      </c>
      <c r="B3149" s="34" t="s">
        <v>7538</v>
      </c>
      <c r="C3149" s="34" t="s">
        <v>403</v>
      </c>
      <c r="D3149" s="35" t="s">
        <v>107</v>
      </c>
      <c r="E3149" s="35" t="s">
        <v>107</v>
      </c>
      <c r="F3149" s="35" t="s">
        <v>107</v>
      </c>
      <c r="G3149" s="35">
        <v>1.1000000000000001</v>
      </c>
      <c r="H3149" s="35" t="s">
        <v>2989</v>
      </c>
    </row>
    <row r="3150" spans="1:15" ht="15" hidden="1" customHeight="1">
      <c r="A3150" s="34" t="s">
        <v>43</v>
      </c>
      <c r="B3150" s="34" t="s">
        <v>7539</v>
      </c>
      <c r="C3150" s="34" t="s">
        <v>403</v>
      </c>
      <c r="D3150" s="35">
        <v>2.2000000000000002</v>
      </c>
      <c r="E3150" s="35">
        <v>2.5</v>
      </c>
      <c r="F3150" s="35">
        <v>2.2999999999999998</v>
      </c>
      <c r="G3150" s="35">
        <v>3</v>
      </c>
      <c r="H3150" s="35">
        <v>3.2</v>
      </c>
      <c r="O3150" s="34" t="s">
        <v>2995</v>
      </c>
    </row>
    <row r="3151" spans="1:15" ht="15" hidden="1" customHeight="1">
      <c r="A3151" s="34" t="s">
        <v>43</v>
      </c>
      <c r="B3151" s="34" t="s">
        <v>7540</v>
      </c>
      <c r="C3151" s="34" t="s">
        <v>435</v>
      </c>
      <c r="D3151" s="35" t="s">
        <v>107</v>
      </c>
      <c r="E3151" s="35" t="s">
        <v>107</v>
      </c>
      <c r="F3151" s="35" t="s">
        <v>107</v>
      </c>
      <c r="G3151" s="35">
        <v>1</v>
      </c>
      <c r="H3151" s="35">
        <v>1</v>
      </c>
    </row>
    <row r="3152" spans="1:15" ht="15" hidden="1" customHeight="1">
      <c r="A3152" s="34" t="s">
        <v>43</v>
      </c>
      <c r="B3152" s="34" t="s">
        <v>7541</v>
      </c>
      <c r="C3152" s="34" t="s">
        <v>435</v>
      </c>
      <c r="D3152" s="35" t="s">
        <v>107</v>
      </c>
      <c r="E3152" s="35" t="s">
        <v>107</v>
      </c>
      <c r="F3152" s="35" t="s">
        <v>107</v>
      </c>
      <c r="G3152" s="35">
        <v>1</v>
      </c>
      <c r="H3152" s="35" t="s">
        <v>2989</v>
      </c>
    </row>
    <row r="3153" spans="1:15" ht="15" hidden="1" customHeight="1">
      <c r="A3153" s="34" t="s">
        <v>43</v>
      </c>
      <c r="B3153" s="34" t="s">
        <v>7542</v>
      </c>
      <c r="C3153" s="34" t="s">
        <v>403</v>
      </c>
      <c r="D3153" s="35" t="s">
        <v>107</v>
      </c>
      <c r="E3153" s="35" t="s">
        <v>107</v>
      </c>
      <c r="F3153" s="35" t="s">
        <v>107</v>
      </c>
      <c r="G3153" s="35">
        <v>1.2</v>
      </c>
      <c r="H3153" s="35">
        <v>1.4</v>
      </c>
    </row>
    <row r="3154" spans="1:15" ht="15" hidden="1" customHeight="1">
      <c r="A3154" s="34" t="s">
        <v>43</v>
      </c>
      <c r="B3154" s="34" t="s">
        <v>7543</v>
      </c>
      <c r="C3154" s="34" t="s">
        <v>435</v>
      </c>
      <c r="D3154" s="35" t="s">
        <v>107</v>
      </c>
      <c r="E3154" s="35" t="s">
        <v>107</v>
      </c>
      <c r="F3154" s="35" t="s">
        <v>107</v>
      </c>
      <c r="G3154" s="35">
        <v>1.1000000000000001</v>
      </c>
      <c r="H3154" s="35">
        <v>1.2</v>
      </c>
    </row>
    <row r="3155" spans="1:15" ht="15" hidden="1" customHeight="1">
      <c r="A3155" s="34" t="s">
        <v>43</v>
      </c>
      <c r="B3155" s="34" t="s">
        <v>7544</v>
      </c>
      <c r="C3155" s="34" t="s">
        <v>435</v>
      </c>
      <c r="D3155" s="35" t="s">
        <v>107</v>
      </c>
      <c r="E3155" s="35" t="s">
        <v>107</v>
      </c>
      <c r="F3155" s="35" t="s">
        <v>107</v>
      </c>
      <c r="G3155" s="35">
        <v>1.1000000000000001</v>
      </c>
      <c r="H3155" s="35">
        <v>1.2</v>
      </c>
    </row>
    <row r="3156" spans="1:15" ht="15" hidden="1" customHeight="1">
      <c r="A3156" s="34" t="s">
        <v>43</v>
      </c>
      <c r="B3156" s="34" t="s">
        <v>7545</v>
      </c>
      <c r="C3156" s="34" t="s">
        <v>435</v>
      </c>
      <c r="D3156" s="35" t="s">
        <v>107</v>
      </c>
      <c r="E3156" s="35" t="s">
        <v>107</v>
      </c>
      <c r="F3156" s="35" t="s">
        <v>107</v>
      </c>
      <c r="G3156" s="35">
        <v>1.1000000000000001</v>
      </c>
      <c r="H3156" s="35">
        <v>0.9</v>
      </c>
    </row>
    <row r="3157" spans="1:15" ht="15" hidden="1" customHeight="1">
      <c r="A3157" s="34" t="s">
        <v>43</v>
      </c>
      <c r="B3157" s="34" t="s">
        <v>7546</v>
      </c>
      <c r="C3157" s="34" t="s">
        <v>416</v>
      </c>
      <c r="D3157" s="35" t="s">
        <v>107</v>
      </c>
      <c r="E3157" s="35" t="s">
        <v>107</v>
      </c>
      <c r="F3157" s="35" t="s">
        <v>107</v>
      </c>
      <c r="G3157" s="35">
        <v>1.7</v>
      </c>
      <c r="H3157" s="35">
        <v>2</v>
      </c>
    </row>
    <row r="3158" spans="1:15" ht="15" hidden="1" customHeight="1">
      <c r="A3158" s="37" t="s">
        <v>43</v>
      </c>
      <c r="B3158" s="37" t="s">
        <v>7547</v>
      </c>
      <c r="C3158" s="37" t="s">
        <v>107</v>
      </c>
      <c r="D3158" s="40" t="s">
        <v>107</v>
      </c>
      <c r="E3158" s="40" t="s">
        <v>107</v>
      </c>
      <c r="F3158" s="40" t="s">
        <v>107</v>
      </c>
      <c r="G3158" s="40" t="s">
        <v>107</v>
      </c>
      <c r="H3158" s="40"/>
      <c r="I3158" s="40"/>
      <c r="J3158" s="40"/>
      <c r="K3158" s="54"/>
      <c r="L3158" s="37" t="s">
        <v>7548</v>
      </c>
      <c r="M3158" s="37"/>
      <c r="N3158" s="37"/>
      <c r="O3158" s="37"/>
    </row>
    <row r="3159" spans="1:15" ht="15" hidden="1" customHeight="1">
      <c r="A3159" s="34" t="s">
        <v>43</v>
      </c>
      <c r="B3159" s="34" t="s">
        <v>7549</v>
      </c>
      <c r="C3159" s="34" t="s">
        <v>403</v>
      </c>
      <c r="D3159" s="35" t="s">
        <v>107</v>
      </c>
      <c r="E3159" s="35" t="s">
        <v>107</v>
      </c>
      <c r="F3159" s="35" t="s">
        <v>107</v>
      </c>
      <c r="G3159" s="35">
        <v>1</v>
      </c>
      <c r="H3159" s="35">
        <v>1</v>
      </c>
    </row>
    <row r="3160" spans="1:15" ht="15" hidden="1" customHeight="1">
      <c r="A3160" s="34" t="s">
        <v>43</v>
      </c>
      <c r="B3160" s="34" t="s">
        <v>7550</v>
      </c>
      <c r="C3160" s="34" t="s">
        <v>435</v>
      </c>
      <c r="D3160" s="35" t="s">
        <v>107</v>
      </c>
      <c r="E3160" s="35" t="s">
        <v>107</v>
      </c>
      <c r="F3160" s="35" t="s">
        <v>107</v>
      </c>
      <c r="G3160" s="35">
        <v>1.4</v>
      </c>
      <c r="H3160" s="35">
        <v>1.8</v>
      </c>
    </row>
    <row r="3161" spans="1:15" ht="15" hidden="1" customHeight="1">
      <c r="A3161" s="34" t="s">
        <v>43</v>
      </c>
      <c r="B3161" s="34" t="s">
        <v>7551</v>
      </c>
      <c r="C3161" s="34" t="s">
        <v>393</v>
      </c>
      <c r="D3161" s="35">
        <v>1.9</v>
      </c>
      <c r="E3161" s="35">
        <v>2.6</v>
      </c>
      <c r="F3161" s="35">
        <v>3.4</v>
      </c>
      <c r="G3161" s="35">
        <v>4</v>
      </c>
      <c r="H3161" s="35">
        <v>4.5</v>
      </c>
      <c r="L3161" s="34" t="s">
        <v>7552</v>
      </c>
    </row>
    <row r="3162" spans="1:15" ht="15" hidden="1" customHeight="1">
      <c r="A3162" s="34" t="s">
        <v>43</v>
      </c>
      <c r="B3162" s="34" t="s">
        <v>7553</v>
      </c>
      <c r="C3162" s="34" t="s">
        <v>417</v>
      </c>
      <c r="D3162" s="35" t="s">
        <v>107</v>
      </c>
      <c r="E3162" s="35" t="s">
        <v>107</v>
      </c>
      <c r="F3162" s="35" t="s">
        <v>107</v>
      </c>
      <c r="G3162" s="35">
        <v>2.8</v>
      </c>
      <c r="H3162" s="35">
        <v>3.5</v>
      </c>
      <c r="I3162" s="35" t="s">
        <v>488</v>
      </c>
      <c r="L3162" s="36" t="s">
        <v>583</v>
      </c>
    </row>
    <row r="3163" spans="1:15" ht="15" hidden="1" customHeight="1">
      <c r="A3163" s="34" t="s">
        <v>43</v>
      </c>
      <c r="B3163" s="34" t="s">
        <v>7554</v>
      </c>
      <c r="C3163" s="34" t="s">
        <v>667</v>
      </c>
      <c r="D3163" s="35" t="s">
        <v>107</v>
      </c>
      <c r="E3163" s="35" t="s">
        <v>107</v>
      </c>
      <c r="F3163" s="35" t="s">
        <v>107</v>
      </c>
      <c r="G3163" s="35">
        <v>1.5</v>
      </c>
      <c r="H3163" s="35">
        <v>1.6</v>
      </c>
    </row>
    <row r="3164" spans="1:15" ht="15" hidden="1" customHeight="1">
      <c r="A3164" s="34" t="s">
        <v>43</v>
      </c>
      <c r="B3164" s="34" t="s">
        <v>7555</v>
      </c>
      <c r="C3164" s="34" t="s">
        <v>435</v>
      </c>
      <c r="D3164" s="35" t="s">
        <v>107</v>
      </c>
      <c r="E3164" s="35" t="s">
        <v>107</v>
      </c>
      <c r="F3164" s="35" t="s">
        <v>107</v>
      </c>
      <c r="G3164" s="35">
        <v>1.2</v>
      </c>
      <c r="H3164" s="35">
        <v>1.2</v>
      </c>
    </row>
    <row r="3165" spans="1:15" ht="15" hidden="1" customHeight="1">
      <c r="A3165" s="34" t="s">
        <v>43</v>
      </c>
      <c r="B3165" s="34" t="s">
        <v>7556</v>
      </c>
      <c r="C3165" s="34" t="s">
        <v>399</v>
      </c>
      <c r="D3165" s="35" t="s">
        <v>107</v>
      </c>
      <c r="E3165" s="35" t="s">
        <v>107</v>
      </c>
      <c r="F3165" s="35" t="s">
        <v>107</v>
      </c>
      <c r="G3165" s="35">
        <v>2</v>
      </c>
      <c r="H3165" s="35">
        <v>2.1</v>
      </c>
    </row>
    <row r="3166" spans="1:15" ht="15" hidden="1" customHeight="1">
      <c r="A3166" s="34" t="s">
        <v>43</v>
      </c>
      <c r="B3166" s="34" t="s">
        <v>7557</v>
      </c>
      <c r="C3166" s="34" t="s">
        <v>667</v>
      </c>
      <c r="D3166" s="35" t="s">
        <v>107</v>
      </c>
      <c r="E3166" s="35" t="s">
        <v>107</v>
      </c>
      <c r="F3166" s="35" t="s">
        <v>107</v>
      </c>
      <c r="G3166" s="35">
        <v>1.3</v>
      </c>
      <c r="H3166" s="35">
        <v>1.5</v>
      </c>
      <c r="I3166" s="35" t="s">
        <v>440</v>
      </c>
    </row>
    <row r="3167" spans="1:15" ht="15" hidden="1" customHeight="1">
      <c r="A3167" s="34" t="s">
        <v>43</v>
      </c>
      <c r="B3167" s="34" t="s">
        <v>7558</v>
      </c>
      <c r="C3167" s="34" t="s">
        <v>745</v>
      </c>
      <c r="D3167" s="35" t="s">
        <v>107</v>
      </c>
      <c r="E3167" s="35" t="s">
        <v>107</v>
      </c>
      <c r="F3167" s="35" t="s">
        <v>107</v>
      </c>
      <c r="G3167" s="35">
        <v>1.2</v>
      </c>
      <c r="H3167" s="35">
        <v>1.4</v>
      </c>
    </row>
    <row r="3168" spans="1:15" ht="15" hidden="1" customHeight="1">
      <c r="A3168" s="34" t="s">
        <v>43</v>
      </c>
      <c r="B3168" s="34" t="s">
        <v>7559</v>
      </c>
      <c r="C3168" s="34" t="s">
        <v>403</v>
      </c>
      <c r="D3168" s="35" t="s">
        <v>107</v>
      </c>
      <c r="E3168" s="35" t="s">
        <v>107</v>
      </c>
      <c r="F3168" s="35" t="s">
        <v>107</v>
      </c>
      <c r="G3168" s="35">
        <v>1.2</v>
      </c>
      <c r="H3168" s="35">
        <v>1.4</v>
      </c>
    </row>
    <row r="3169" spans="1:15" ht="15" hidden="1" customHeight="1">
      <c r="A3169" s="34" t="s">
        <v>43</v>
      </c>
      <c r="B3169" s="34" t="s">
        <v>7560</v>
      </c>
      <c r="C3169" s="34" t="s">
        <v>403</v>
      </c>
      <c r="D3169" s="35" t="s">
        <v>107</v>
      </c>
      <c r="E3169" s="35" t="s">
        <v>107</v>
      </c>
      <c r="F3169" s="35" t="s">
        <v>107</v>
      </c>
      <c r="G3169" s="35">
        <v>1.4</v>
      </c>
      <c r="H3169" s="35">
        <v>1.5</v>
      </c>
    </row>
    <row r="3170" spans="1:15" ht="15" hidden="1" customHeight="1">
      <c r="A3170" s="34" t="s">
        <v>43</v>
      </c>
      <c r="B3170" s="34" t="s">
        <v>7561</v>
      </c>
      <c r="C3170" s="34" t="s">
        <v>403</v>
      </c>
      <c r="D3170" s="35" t="s">
        <v>107</v>
      </c>
      <c r="E3170" s="35" t="s">
        <v>107</v>
      </c>
      <c r="F3170" s="35" t="s">
        <v>107</v>
      </c>
      <c r="G3170" s="35">
        <v>1</v>
      </c>
      <c r="H3170" s="35">
        <v>1</v>
      </c>
    </row>
    <row r="3171" spans="1:15" ht="15" hidden="1" customHeight="1">
      <c r="A3171" s="34" t="s">
        <v>43</v>
      </c>
      <c r="B3171" s="34" t="s">
        <v>7562</v>
      </c>
      <c r="C3171" s="34" t="s">
        <v>439</v>
      </c>
      <c r="D3171" s="35" t="s">
        <v>107</v>
      </c>
      <c r="E3171" s="35" t="s">
        <v>107</v>
      </c>
      <c r="F3171" s="35" t="s">
        <v>107</v>
      </c>
      <c r="G3171" s="35">
        <v>1.2</v>
      </c>
      <c r="H3171" s="35">
        <v>1.5</v>
      </c>
      <c r="I3171" s="35" t="s">
        <v>1298</v>
      </c>
    </row>
    <row r="3172" spans="1:15" ht="15" hidden="1" customHeight="1">
      <c r="A3172" s="34" t="s">
        <v>43</v>
      </c>
      <c r="B3172" s="34" t="s">
        <v>7563</v>
      </c>
      <c r="C3172" s="34" t="s">
        <v>393</v>
      </c>
      <c r="D3172" s="35">
        <v>1</v>
      </c>
      <c r="E3172" s="35">
        <v>1.9</v>
      </c>
      <c r="F3172" s="35">
        <v>2.9</v>
      </c>
      <c r="G3172" s="35">
        <v>3.4</v>
      </c>
      <c r="H3172" s="35">
        <v>3.8</v>
      </c>
      <c r="L3172" s="34" t="s">
        <v>7552</v>
      </c>
    </row>
    <row r="3173" spans="1:15" ht="15" hidden="1" customHeight="1">
      <c r="A3173" s="34" t="s">
        <v>43</v>
      </c>
      <c r="B3173" s="34" t="s">
        <v>7564</v>
      </c>
      <c r="C3173" s="34" t="s">
        <v>403</v>
      </c>
      <c r="D3173" s="35" t="s">
        <v>107</v>
      </c>
      <c r="E3173" s="35" t="s">
        <v>107</v>
      </c>
      <c r="F3173" s="35" t="s">
        <v>107</v>
      </c>
      <c r="G3173" s="35">
        <v>1.3</v>
      </c>
      <c r="H3173" s="35">
        <v>1.4</v>
      </c>
    </row>
    <row r="3174" spans="1:15" ht="15" hidden="1" customHeight="1">
      <c r="A3174" s="34" t="s">
        <v>43</v>
      </c>
      <c r="B3174" s="34" t="s">
        <v>7565</v>
      </c>
      <c r="C3174" s="34" t="s">
        <v>435</v>
      </c>
      <c r="D3174" s="35" t="s">
        <v>107</v>
      </c>
      <c r="E3174" s="35" t="s">
        <v>107</v>
      </c>
      <c r="F3174" s="35" t="s">
        <v>107</v>
      </c>
      <c r="G3174" s="35">
        <v>2</v>
      </c>
      <c r="H3174" s="35">
        <v>2.1</v>
      </c>
    </row>
    <row r="3175" spans="1:15" ht="15" hidden="1" customHeight="1">
      <c r="A3175" s="34" t="s">
        <v>43</v>
      </c>
      <c r="B3175" s="34" t="s">
        <v>7566</v>
      </c>
      <c r="C3175" s="34" t="s">
        <v>393</v>
      </c>
      <c r="D3175" s="35" t="s">
        <v>107</v>
      </c>
      <c r="E3175" s="35" t="s">
        <v>107</v>
      </c>
      <c r="F3175" s="35" t="s">
        <v>107</v>
      </c>
      <c r="G3175" s="35">
        <v>2</v>
      </c>
      <c r="H3175" s="35">
        <v>2</v>
      </c>
      <c r="L3175" s="34" t="s">
        <v>7552</v>
      </c>
    </row>
    <row r="3176" spans="1:15" ht="15" hidden="1" customHeight="1">
      <c r="A3176" s="34" t="s">
        <v>43</v>
      </c>
      <c r="B3176" s="34" t="s">
        <v>7567</v>
      </c>
      <c r="C3176" s="34" t="s">
        <v>435</v>
      </c>
      <c r="D3176" s="35" t="s">
        <v>107</v>
      </c>
      <c r="E3176" s="35" t="s">
        <v>107</v>
      </c>
      <c r="F3176" s="35" t="s">
        <v>107</v>
      </c>
      <c r="G3176" s="35">
        <v>1</v>
      </c>
      <c r="H3176" s="35" t="s">
        <v>2997</v>
      </c>
      <c r="J3176" s="35" t="s">
        <v>7568</v>
      </c>
    </row>
    <row r="3177" spans="1:15" ht="15" hidden="1" customHeight="1">
      <c r="A3177" s="34" t="s">
        <v>43</v>
      </c>
      <c r="B3177" s="34" t="s">
        <v>7569</v>
      </c>
      <c r="C3177" s="34" t="s">
        <v>393</v>
      </c>
      <c r="D3177" s="35" t="s">
        <v>107</v>
      </c>
      <c r="E3177" s="35" t="s">
        <v>107</v>
      </c>
      <c r="F3177" s="35" t="s">
        <v>107</v>
      </c>
      <c r="G3177" s="35">
        <v>1.1000000000000001</v>
      </c>
      <c r="H3177" s="35" t="s">
        <v>2989</v>
      </c>
      <c r="L3177" s="34" t="s">
        <v>7552</v>
      </c>
    </row>
    <row r="3178" spans="1:15" ht="15" hidden="1" customHeight="1">
      <c r="A3178" s="34" t="s">
        <v>43</v>
      </c>
      <c r="B3178" s="34" t="s">
        <v>7570</v>
      </c>
      <c r="C3178" s="37" t="s">
        <v>403</v>
      </c>
      <c r="D3178" s="35" t="s">
        <v>107</v>
      </c>
      <c r="E3178" s="35" t="s">
        <v>107</v>
      </c>
      <c r="F3178" s="35" t="s">
        <v>107</v>
      </c>
      <c r="G3178" s="35">
        <v>1.1000000000000001</v>
      </c>
      <c r="H3178" s="35">
        <v>1.2</v>
      </c>
    </row>
    <row r="3179" spans="1:15" ht="15" hidden="1" customHeight="1">
      <c r="A3179" s="34" t="s">
        <v>43</v>
      </c>
      <c r="B3179" s="34" t="s">
        <v>7571</v>
      </c>
      <c r="C3179" s="34" t="s">
        <v>815</v>
      </c>
      <c r="D3179" s="35" t="s">
        <v>107</v>
      </c>
      <c r="E3179" s="35" t="s">
        <v>107</v>
      </c>
      <c r="F3179" s="35" t="s">
        <v>107</v>
      </c>
      <c r="G3179" s="35">
        <v>1.2</v>
      </c>
      <c r="H3179" s="35">
        <v>1.2</v>
      </c>
    </row>
    <row r="3180" spans="1:15" ht="15" hidden="1" customHeight="1">
      <c r="A3180" s="34" t="s">
        <v>43</v>
      </c>
      <c r="B3180" s="34" t="s">
        <v>7572</v>
      </c>
      <c r="C3180" s="34" t="s">
        <v>623</v>
      </c>
      <c r="D3180" s="35">
        <v>3.5</v>
      </c>
      <c r="E3180" s="35">
        <v>3.7</v>
      </c>
      <c r="F3180" s="35">
        <v>4.0999999999999996</v>
      </c>
      <c r="G3180" s="35">
        <v>4.5</v>
      </c>
      <c r="H3180" s="35">
        <v>4.5999999999999996</v>
      </c>
      <c r="O3180" s="34" t="s">
        <v>3790</v>
      </c>
    </row>
    <row r="3181" spans="1:15" ht="15" hidden="1" customHeight="1">
      <c r="A3181" s="34" t="s">
        <v>43</v>
      </c>
      <c r="B3181" s="34" t="s">
        <v>7573</v>
      </c>
      <c r="C3181" s="34" t="s">
        <v>435</v>
      </c>
      <c r="D3181" s="35">
        <v>1.1000000000000001</v>
      </c>
      <c r="E3181" s="35">
        <v>1.8</v>
      </c>
      <c r="F3181" s="35">
        <v>2.5</v>
      </c>
      <c r="G3181" s="35">
        <v>2.7</v>
      </c>
      <c r="H3181" s="35">
        <v>3</v>
      </c>
      <c r="I3181" s="35" t="s">
        <v>561</v>
      </c>
      <c r="M3181" s="34" t="s">
        <v>561</v>
      </c>
    </row>
    <row r="3182" spans="1:15" ht="15" hidden="1" customHeight="1">
      <c r="A3182" s="34" t="s">
        <v>43</v>
      </c>
      <c r="B3182" s="34" t="s">
        <v>7574</v>
      </c>
      <c r="C3182" s="34" t="s">
        <v>393</v>
      </c>
      <c r="D3182" s="35">
        <v>1.2</v>
      </c>
      <c r="E3182" s="35" t="s">
        <v>2988</v>
      </c>
      <c r="F3182" s="35" t="s">
        <v>2988</v>
      </c>
      <c r="G3182" s="35" t="s">
        <v>2988</v>
      </c>
      <c r="H3182" s="35" t="s">
        <v>2989</v>
      </c>
      <c r="L3182" s="34" t="s">
        <v>3329</v>
      </c>
    </row>
    <row r="3183" spans="1:15" ht="15" hidden="1" customHeight="1">
      <c r="A3183" s="34" t="s">
        <v>43</v>
      </c>
      <c r="B3183" s="34" t="s">
        <v>7575</v>
      </c>
      <c r="C3183" s="34" t="s">
        <v>887</v>
      </c>
      <c r="D3183" s="35">
        <v>2.2000000000000002</v>
      </c>
      <c r="E3183" s="35">
        <v>1.9</v>
      </c>
      <c r="F3183" s="35">
        <v>2</v>
      </c>
      <c r="G3183" s="35">
        <v>2.1</v>
      </c>
      <c r="H3183" s="35">
        <v>2</v>
      </c>
      <c r="J3183" s="35" t="s">
        <v>3081</v>
      </c>
      <c r="L3183" s="34" t="s">
        <v>3081</v>
      </c>
      <c r="M3183" s="34" t="s">
        <v>7576</v>
      </c>
      <c r="N3183" s="34" t="s">
        <v>1173</v>
      </c>
      <c r="O3183" s="34" t="s">
        <v>7577</v>
      </c>
    </row>
    <row r="3184" spans="1:15" ht="15" hidden="1" customHeight="1">
      <c r="A3184" s="34" t="s">
        <v>43</v>
      </c>
      <c r="B3184" s="34" t="s">
        <v>7578</v>
      </c>
      <c r="C3184" s="34" t="s">
        <v>887</v>
      </c>
      <c r="D3184" s="35" t="s">
        <v>107</v>
      </c>
      <c r="E3184" s="35" t="s">
        <v>107</v>
      </c>
      <c r="F3184" s="35">
        <v>1.1000000000000001</v>
      </c>
      <c r="G3184" s="35" t="s">
        <v>2997</v>
      </c>
      <c r="H3184" s="35" t="s">
        <v>2997</v>
      </c>
      <c r="L3184" s="36" t="s">
        <v>3559</v>
      </c>
    </row>
    <row r="3185" spans="1:15" ht="15" hidden="1" customHeight="1">
      <c r="A3185" s="34" t="s">
        <v>43</v>
      </c>
      <c r="B3185" s="34" t="s">
        <v>7579</v>
      </c>
      <c r="C3185" s="34" t="s">
        <v>411</v>
      </c>
      <c r="D3185" s="35" t="s">
        <v>107</v>
      </c>
      <c r="E3185" s="35">
        <v>2.1</v>
      </c>
      <c r="F3185" s="35">
        <v>2.9</v>
      </c>
      <c r="G3185" s="35">
        <v>3.5</v>
      </c>
      <c r="H3185" s="35">
        <v>3.6</v>
      </c>
      <c r="L3185" s="34" t="s">
        <v>7552</v>
      </c>
      <c r="M3185" s="34" t="s">
        <v>1298</v>
      </c>
    </row>
    <row r="3186" spans="1:15" ht="15" hidden="1" customHeight="1">
      <c r="A3186" s="34" t="s">
        <v>43</v>
      </c>
      <c r="B3186" s="34" t="s">
        <v>7580</v>
      </c>
      <c r="C3186" s="34" t="s">
        <v>411</v>
      </c>
      <c r="D3186" s="35" t="s">
        <v>107</v>
      </c>
      <c r="E3186" s="35">
        <v>2</v>
      </c>
      <c r="F3186" s="35">
        <v>2.8</v>
      </c>
      <c r="G3186" s="35">
        <v>3.1</v>
      </c>
      <c r="H3186" s="35">
        <v>3.1</v>
      </c>
      <c r="L3186" s="34" t="s">
        <v>7552</v>
      </c>
      <c r="M3186" t="s">
        <v>533</v>
      </c>
      <c r="N3186" s="34" t="s">
        <v>533</v>
      </c>
    </row>
    <row r="3187" spans="1:15" ht="15" hidden="1" customHeight="1">
      <c r="A3187" s="34" t="s">
        <v>43</v>
      </c>
      <c r="B3187" s="34" t="s">
        <v>7581</v>
      </c>
      <c r="C3187" s="34" t="s">
        <v>645</v>
      </c>
      <c r="D3187" s="35" t="s">
        <v>107</v>
      </c>
      <c r="E3187" s="35">
        <v>1.6</v>
      </c>
      <c r="F3187" s="35">
        <v>3.6</v>
      </c>
      <c r="G3187" s="35">
        <v>4.9000000000000004</v>
      </c>
      <c r="H3187" s="35">
        <v>5.7</v>
      </c>
      <c r="M3187" s="36" t="s">
        <v>666</v>
      </c>
    </row>
    <row r="3188" spans="1:15" ht="15" hidden="1" customHeight="1">
      <c r="A3188" s="34" t="s">
        <v>43</v>
      </c>
      <c r="B3188" s="34" t="s">
        <v>7582</v>
      </c>
      <c r="C3188" s="34" t="s">
        <v>645</v>
      </c>
      <c r="D3188" s="35" t="s">
        <v>107</v>
      </c>
      <c r="E3188" s="35" t="s">
        <v>107</v>
      </c>
      <c r="F3188" s="35">
        <v>1.3</v>
      </c>
      <c r="G3188" s="35" t="s">
        <v>2997</v>
      </c>
      <c r="H3188" s="35" t="s">
        <v>2997</v>
      </c>
      <c r="L3188" s="36" t="s">
        <v>7583</v>
      </c>
    </row>
    <row r="3189" spans="1:15" ht="15" hidden="1" customHeight="1">
      <c r="A3189" s="34" t="s">
        <v>43</v>
      </c>
      <c r="B3189" s="34" t="s">
        <v>7584</v>
      </c>
      <c r="C3189" s="34" t="s">
        <v>411</v>
      </c>
      <c r="D3189" s="35" t="s">
        <v>107</v>
      </c>
      <c r="E3189" s="35">
        <v>1.1000000000000001</v>
      </c>
      <c r="F3189" s="35">
        <v>1.4</v>
      </c>
      <c r="G3189" s="35">
        <v>2.6</v>
      </c>
      <c r="H3189" s="35">
        <v>3.6</v>
      </c>
      <c r="L3189" s="34" t="s">
        <v>7552</v>
      </c>
      <c r="M3189" s="36" t="s">
        <v>488</v>
      </c>
      <c r="N3189" s="34" t="s">
        <v>488</v>
      </c>
    </row>
    <row r="3190" spans="1:15" ht="15" hidden="1" customHeight="1">
      <c r="A3190" s="34" t="s">
        <v>43</v>
      </c>
      <c r="B3190" s="34" t="s">
        <v>7585</v>
      </c>
      <c r="C3190" s="34" t="s">
        <v>435</v>
      </c>
      <c r="D3190" s="35" t="s">
        <v>107</v>
      </c>
      <c r="E3190" s="35">
        <v>3</v>
      </c>
      <c r="F3190" s="35">
        <v>3.8</v>
      </c>
      <c r="G3190" s="35">
        <v>4.5</v>
      </c>
      <c r="H3190" s="35">
        <v>3.1</v>
      </c>
      <c r="M3190" s="36" t="s">
        <v>3354</v>
      </c>
    </row>
    <row r="3191" spans="1:15" ht="15" hidden="1" customHeight="1">
      <c r="A3191" s="34" t="s">
        <v>43</v>
      </c>
      <c r="B3191" s="34" t="s">
        <v>7586</v>
      </c>
      <c r="C3191" s="34" t="s">
        <v>393</v>
      </c>
      <c r="D3191" s="35" t="s">
        <v>107</v>
      </c>
      <c r="E3191" s="35">
        <v>1.8</v>
      </c>
      <c r="F3191" s="35">
        <v>2.7</v>
      </c>
      <c r="G3191" s="35">
        <v>2.7</v>
      </c>
      <c r="H3191" s="35">
        <v>2.7</v>
      </c>
      <c r="L3191" s="34" t="s">
        <v>7552</v>
      </c>
    </row>
    <row r="3192" spans="1:15" ht="15" hidden="1" customHeight="1">
      <c r="A3192" s="34" t="s">
        <v>43</v>
      </c>
      <c r="B3192" s="34" t="s">
        <v>7587</v>
      </c>
      <c r="C3192" s="34" t="s">
        <v>393</v>
      </c>
      <c r="D3192" s="35" t="s">
        <v>107</v>
      </c>
      <c r="E3192" s="35">
        <v>1</v>
      </c>
      <c r="F3192" s="35">
        <v>1.8</v>
      </c>
      <c r="G3192" s="35">
        <v>2</v>
      </c>
      <c r="H3192" s="35">
        <v>2.2000000000000002</v>
      </c>
      <c r="L3192" s="34" t="s">
        <v>7552</v>
      </c>
    </row>
    <row r="3193" spans="1:15" ht="15" hidden="1" customHeight="1">
      <c r="A3193" s="34" t="s">
        <v>43</v>
      </c>
      <c r="B3193" s="34" t="s">
        <v>7588</v>
      </c>
      <c r="C3193" s="34" t="s">
        <v>393</v>
      </c>
      <c r="D3193" s="35" t="s">
        <v>107</v>
      </c>
      <c r="E3193" s="35">
        <v>1.7</v>
      </c>
      <c r="F3193" s="35">
        <v>2.8</v>
      </c>
      <c r="G3193" s="35">
        <v>3.3</v>
      </c>
      <c r="H3193" s="35">
        <v>3.7</v>
      </c>
      <c r="L3193" s="34" t="s">
        <v>7552</v>
      </c>
    </row>
    <row r="3194" spans="1:15" ht="15" hidden="1" customHeight="1">
      <c r="A3194" s="34" t="s">
        <v>43</v>
      </c>
      <c r="B3194" s="34" t="s">
        <v>7589</v>
      </c>
      <c r="C3194" s="34" t="s">
        <v>393</v>
      </c>
      <c r="D3194" s="35" t="s">
        <v>107</v>
      </c>
      <c r="E3194" s="35" t="s">
        <v>107</v>
      </c>
      <c r="F3194" s="35">
        <v>1.4</v>
      </c>
      <c r="G3194" s="35">
        <v>1.5</v>
      </c>
      <c r="H3194" s="35">
        <v>1.7</v>
      </c>
      <c r="L3194" s="34" t="s">
        <v>7552</v>
      </c>
    </row>
    <row r="3195" spans="1:15" ht="15" hidden="1" customHeight="1">
      <c r="A3195" s="34" t="s">
        <v>43</v>
      </c>
      <c r="B3195" s="34" t="s">
        <v>7590</v>
      </c>
      <c r="C3195" s="34" t="s">
        <v>393</v>
      </c>
      <c r="D3195" s="35" t="s">
        <v>107</v>
      </c>
      <c r="E3195" s="35">
        <v>1.3</v>
      </c>
      <c r="F3195" s="35" t="s">
        <v>2988</v>
      </c>
      <c r="G3195" s="35">
        <v>3</v>
      </c>
      <c r="H3195" s="35">
        <v>3.4</v>
      </c>
      <c r="L3195" s="34" t="s">
        <v>7552</v>
      </c>
    </row>
    <row r="3196" spans="1:15" ht="15" hidden="1" customHeight="1">
      <c r="A3196" s="34" t="s">
        <v>43</v>
      </c>
      <c r="B3196" s="34" t="s">
        <v>7591</v>
      </c>
      <c r="C3196" s="34" t="s">
        <v>393</v>
      </c>
      <c r="D3196" s="35" t="s">
        <v>107</v>
      </c>
      <c r="E3196" s="35" t="s">
        <v>107</v>
      </c>
      <c r="F3196" s="35" t="s">
        <v>107</v>
      </c>
      <c r="G3196" s="35">
        <v>1.8</v>
      </c>
      <c r="H3196" s="35">
        <v>1.9</v>
      </c>
      <c r="L3196" s="34" t="s">
        <v>7552</v>
      </c>
    </row>
    <row r="3197" spans="1:15" ht="15" hidden="1" customHeight="1">
      <c r="A3197" s="34" t="s">
        <v>43</v>
      </c>
      <c r="B3197" s="34" t="s">
        <v>7592</v>
      </c>
      <c r="C3197" s="34" t="s">
        <v>393</v>
      </c>
      <c r="D3197" s="35" t="s">
        <v>107</v>
      </c>
      <c r="E3197" s="35" t="s">
        <v>107</v>
      </c>
      <c r="F3197" s="35" t="s">
        <v>107</v>
      </c>
      <c r="G3197" s="35">
        <v>1.7</v>
      </c>
      <c r="H3197" s="35">
        <v>1.9</v>
      </c>
      <c r="L3197" s="34" t="s">
        <v>7552</v>
      </c>
    </row>
    <row r="3198" spans="1:15" ht="15" hidden="1" customHeight="1">
      <c r="A3198" s="34" t="s">
        <v>43</v>
      </c>
      <c r="B3198" s="34" t="s">
        <v>7593</v>
      </c>
      <c r="C3198" s="34" t="s">
        <v>393</v>
      </c>
      <c r="D3198" s="35" t="s">
        <v>107</v>
      </c>
      <c r="E3198" s="35">
        <v>1.1000000000000001</v>
      </c>
      <c r="F3198" s="35">
        <v>2.5</v>
      </c>
      <c r="G3198" s="35">
        <v>2.9</v>
      </c>
      <c r="H3198" s="35">
        <v>3</v>
      </c>
      <c r="L3198" s="34" t="s">
        <v>7552</v>
      </c>
    </row>
    <row r="3199" spans="1:15" ht="15" hidden="1" customHeight="1">
      <c r="A3199" s="34" t="s">
        <v>43</v>
      </c>
      <c r="B3199" s="34" t="s">
        <v>7594</v>
      </c>
      <c r="C3199" s="34" t="s">
        <v>393</v>
      </c>
      <c r="D3199" s="35" t="s">
        <v>107</v>
      </c>
      <c r="E3199" s="35">
        <v>1.6</v>
      </c>
      <c r="F3199" s="35">
        <v>2.6</v>
      </c>
      <c r="G3199" s="35">
        <v>3</v>
      </c>
      <c r="H3199" s="35">
        <v>3.1</v>
      </c>
      <c r="L3199" s="34" t="s">
        <v>7552</v>
      </c>
    </row>
    <row r="3200" spans="1:15" ht="15" hidden="1" customHeight="1">
      <c r="A3200" s="34" t="s">
        <v>43</v>
      </c>
      <c r="B3200" s="34" t="s">
        <v>7595</v>
      </c>
      <c r="C3200" s="34" t="s">
        <v>439</v>
      </c>
      <c r="D3200" s="35" t="s">
        <v>107</v>
      </c>
      <c r="E3200" s="35" t="s">
        <v>107</v>
      </c>
      <c r="F3200" s="35" t="s">
        <v>107</v>
      </c>
      <c r="G3200" s="35" t="s">
        <v>107</v>
      </c>
      <c r="H3200" s="35" t="s">
        <v>107</v>
      </c>
      <c r="O3200" s="34" t="s">
        <v>7596</v>
      </c>
    </row>
    <row r="3201" spans="1:15" ht="15" hidden="1" customHeight="1">
      <c r="A3201" s="34" t="s">
        <v>43</v>
      </c>
      <c r="B3201" s="34" t="s">
        <v>7597</v>
      </c>
      <c r="C3201" s="34" t="s">
        <v>393</v>
      </c>
      <c r="D3201" s="35" t="s">
        <v>107</v>
      </c>
      <c r="E3201" s="35">
        <v>1.5</v>
      </c>
      <c r="F3201" s="35">
        <v>2.2999999999999998</v>
      </c>
      <c r="G3201" s="35">
        <v>2.6</v>
      </c>
      <c r="H3201" s="35">
        <v>3</v>
      </c>
      <c r="L3201" s="34" t="s">
        <v>7552</v>
      </c>
    </row>
    <row r="3202" spans="1:15" ht="15" hidden="1" customHeight="1">
      <c r="A3202" s="34" t="s">
        <v>43</v>
      </c>
      <c r="B3202" s="34" t="s">
        <v>7598</v>
      </c>
      <c r="C3202" s="34" t="s">
        <v>393</v>
      </c>
      <c r="D3202" s="35" t="s">
        <v>107</v>
      </c>
      <c r="E3202" s="35">
        <v>2.8</v>
      </c>
      <c r="F3202" s="35">
        <v>3.7</v>
      </c>
      <c r="G3202" s="35">
        <v>4.8</v>
      </c>
      <c r="H3202" s="35">
        <v>5.0999999999999996</v>
      </c>
      <c r="L3202" s="34" t="s">
        <v>7552</v>
      </c>
    </row>
    <row r="3203" spans="1:15" ht="15" hidden="1" customHeight="1">
      <c r="A3203" s="34" t="s">
        <v>43</v>
      </c>
      <c r="B3203" s="34" t="s">
        <v>7599</v>
      </c>
      <c r="C3203" s="34" t="s">
        <v>399</v>
      </c>
      <c r="D3203" s="35" t="s">
        <v>107</v>
      </c>
      <c r="E3203" s="35">
        <v>1.7</v>
      </c>
      <c r="F3203" s="35">
        <v>2.1</v>
      </c>
      <c r="G3203" s="35">
        <v>2.9</v>
      </c>
      <c r="H3203" s="35">
        <v>2.2000000000000002</v>
      </c>
      <c r="M3203" s="34" t="s">
        <v>666</v>
      </c>
      <c r="N3203" s="34" t="s">
        <v>666</v>
      </c>
    </row>
    <row r="3204" spans="1:15" ht="15" hidden="1" customHeight="1">
      <c r="A3204" s="34" t="s">
        <v>43</v>
      </c>
      <c r="B3204" s="34" t="s">
        <v>7600</v>
      </c>
      <c r="C3204" s="34" t="s">
        <v>1822</v>
      </c>
      <c r="D3204" s="35" t="s">
        <v>107</v>
      </c>
      <c r="E3204" s="35">
        <v>34.799999999999997</v>
      </c>
      <c r="F3204" s="35">
        <v>36.5</v>
      </c>
      <c r="G3204" s="35">
        <v>35.200000000000003</v>
      </c>
      <c r="H3204" s="35">
        <v>35.200000000000003</v>
      </c>
      <c r="K3204" s="34" t="s">
        <v>1809</v>
      </c>
      <c r="M3204" s="36" t="s">
        <v>425</v>
      </c>
      <c r="O3204" s="34" t="s">
        <v>6030</v>
      </c>
    </row>
    <row r="3205" spans="1:15" ht="15" hidden="1" customHeight="1">
      <c r="A3205" s="34" t="s">
        <v>43</v>
      </c>
      <c r="B3205" s="34" t="s">
        <v>7601</v>
      </c>
      <c r="C3205" s="34" t="s">
        <v>435</v>
      </c>
      <c r="D3205" s="35" t="s">
        <v>107</v>
      </c>
      <c r="E3205" s="35">
        <v>1.8</v>
      </c>
      <c r="F3205" s="35">
        <v>2.5</v>
      </c>
      <c r="G3205" s="35">
        <v>2.8</v>
      </c>
      <c r="H3205" s="35">
        <v>2.4</v>
      </c>
      <c r="L3205" s="34" t="s">
        <v>3034</v>
      </c>
      <c r="M3205" s="34" t="s">
        <v>6966</v>
      </c>
      <c r="N3205" s="34" t="s">
        <v>424</v>
      </c>
      <c r="O3205" s="36" t="s">
        <v>7602</v>
      </c>
    </row>
    <row r="3206" spans="1:15" ht="15" hidden="1" customHeight="1">
      <c r="A3206" s="34" t="s">
        <v>43</v>
      </c>
      <c r="B3206" s="34" t="s">
        <v>7603</v>
      </c>
      <c r="C3206" s="34" t="s">
        <v>645</v>
      </c>
      <c r="D3206" s="35" t="s">
        <v>107</v>
      </c>
      <c r="E3206" s="35">
        <v>2.6</v>
      </c>
      <c r="F3206" s="35">
        <v>4.8</v>
      </c>
      <c r="G3206" s="35">
        <v>6.4</v>
      </c>
      <c r="H3206" s="35">
        <v>8</v>
      </c>
      <c r="M3206" s="34" t="s">
        <v>5319</v>
      </c>
      <c r="N3206" s="34" t="s">
        <v>1173</v>
      </c>
    </row>
    <row r="3207" spans="1:15" ht="15" hidden="1" customHeight="1">
      <c r="A3207" s="34" t="s">
        <v>43</v>
      </c>
      <c r="B3207" s="34" t="s">
        <v>7604</v>
      </c>
      <c r="C3207" s="34" t="s">
        <v>645</v>
      </c>
      <c r="D3207" s="35" t="s">
        <v>107</v>
      </c>
      <c r="E3207" s="35">
        <v>1.2</v>
      </c>
      <c r="F3207" s="35">
        <v>2.8</v>
      </c>
      <c r="G3207" s="35">
        <v>3.9</v>
      </c>
      <c r="H3207" s="35">
        <v>5.9</v>
      </c>
    </row>
    <row r="3208" spans="1:15" ht="15" hidden="1" customHeight="1">
      <c r="A3208" s="34" t="s">
        <v>43</v>
      </c>
      <c r="B3208" s="34" t="s">
        <v>7605</v>
      </c>
      <c r="C3208" s="34" t="s">
        <v>393</v>
      </c>
      <c r="D3208" s="35" t="s">
        <v>107</v>
      </c>
      <c r="E3208" s="35">
        <v>1.9</v>
      </c>
      <c r="F3208" s="35">
        <v>2</v>
      </c>
      <c r="G3208" s="35">
        <v>2.4</v>
      </c>
      <c r="H3208" s="35">
        <v>3.5</v>
      </c>
      <c r="L3208" s="34" t="s">
        <v>7552</v>
      </c>
    </row>
    <row r="3209" spans="1:15" ht="15" hidden="1" customHeight="1">
      <c r="A3209" s="34" t="s">
        <v>43</v>
      </c>
      <c r="B3209" s="34" t="s">
        <v>7606</v>
      </c>
      <c r="C3209" s="34" t="s">
        <v>529</v>
      </c>
      <c r="D3209" s="35" t="s">
        <v>107</v>
      </c>
      <c r="E3209" s="35" t="s">
        <v>107</v>
      </c>
      <c r="F3209" s="35" t="s">
        <v>107</v>
      </c>
      <c r="G3209" s="35" t="s">
        <v>107</v>
      </c>
      <c r="H3209" s="35" t="s">
        <v>107</v>
      </c>
      <c r="O3209" s="34" t="s">
        <v>7607</v>
      </c>
    </row>
    <row r="3210" spans="1:15" ht="15" hidden="1" customHeight="1">
      <c r="A3210" s="34" t="s">
        <v>43</v>
      </c>
      <c r="B3210" s="34" t="s">
        <v>7608</v>
      </c>
      <c r="C3210" s="34" t="s">
        <v>422</v>
      </c>
      <c r="D3210" s="35" t="s">
        <v>107</v>
      </c>
      <c r="E3210" s="35">
        <v>2.4</v>
      </c>
      <c r="F3210" s="35">
        <v>3.4</v>
      </c>
      <c r="G3210" s="35">
        <v>4.2</v>
      </c>
      <c r="H3210" s="35">
        <v>4.7</v>
      </c>
    </row>
    <row r="3211" spans="1:15" ht="15" hidden="1" customHeight="1">
      <c r="A3211" s="34" t="s">
        <v>43</v>
      </c>
      <c r="B3211" s="34" t="s">
        <v>7609</v>
      </c>
      <c r="C3211" s="34" t="s">
        <v>422</v>
      </c>
      <c r="D3211" s="35" t="s">
        <v>107</v>
      </c>
      <c r="E3211" s="35">
        <v>1.2</v>
      </c>
      <c r="F3211" s="35">
        <v>2.7</v>
      </c>
      <c r="G3211" s="35">
        <v>3.3</v>
      </c>
      <c r="H3211" s="35">
        <v>3.9</v>
      </c>
    </row>
    <row r="3212" spans="1:15" ht="15" hidden="1" customHeight="1">
      <c r="A3212" s="34" t="s">
        <v>43</v>
      </c>
      <c r="B3212" s="34" t="s">
        <v>7610</v>
      </c>
      <c r="C3212" s="34" t="s">
        <v>529</v>
      </c>
      <c r="D3212" s="35" t="s">
        <v>107</v>
      </c>
      <c r="E3212" s="35" t="s">
        <v>107</v>
      </c>
      <c r="F3212" s="35" t="s">
        <v>107</v>
      </c>
      <c r="G3212" s="35" t="s">
        <v>107</v>
      </c>
      <c r="H3212" s="35" t="s">
        <v>107</v>
      </c>
      <c r="O3212" s="34" t="s">
        <v>7611</v>
      </c>
    </row>
    <row r="3213" spans="1:15" ht="15" hidden="1" customHeight="1">
      <c r="A3213" s="34" t="s">
        <v>43</v>
      </c>
      <c r="B3213" s="34" t="s">
        <v>7612</v>
      </c>
      <c r="C3213" s="34" t="s">
        <v>393</v>
      </c>
      <c r="D3213" s="35" t="s">
        <v>107</v>
      </c>
      <c r="E3213" s="35">
        <v>1.4</v>
      </c>
      <c r="F3213" s="35">
        <v>2.5</v>
      </c>
      <c r="G3213" s="35">
        <v>3.3</v>
      </c>
      <c r="H3213" s="35">
        <v>4.0999999999999996</v>
      </c>
      <c r="I3213" s="35" t="s">
        <v>666</v>
      </c>
      <c r="L3213" s="34" t="s">
        <v>7552</v>
      </c>
    </row>
    <row r="3214" spans="1:15" ht="15" hidden="1" customHeight="1">
      <c r="A3214" s="34" t="s">
        <v>43</v>
      </c>
      <c r="B3214" s="34" t="s">
        <v>7613</v>
      </c>
      <c r="C3214" s="34" t="s">
        <v>393</v>
      </c>
      <c r="D3214" s="35" t="s">
        <v>107</v>
      </c>
      <c r="E3214" s="35" t="s">
        <v>107</v>
      </c>
      <c r="F3214" s="35" t="s">
        <v>107</v>
      </c>
      <c r="G3214" s="35">
        <v>1.9</v>
      </c>
      <c r="H3214" s="35">
        <v>1.9</v>
      </c>
      <c r="L3214" s="34" t="s">
        <v>6981</v>
      </c>
    </row>
    <row r="3215" spans="1:15" ht="15" hidden="1" customHeight="1">
      <c r="A3215" s="34" t="s">
        <v>43</v>
      </c>
      <c r="B3215" s="34" t="s">
        <v>7614</v>
      </c>
      <c r="C3215" s="34" t="s">
        <v>393</v>
      </c>
      <c r="D3215" s="35" t="s">
        <v>107</v>
      </c>
      <c r="E3215" s="35">
        <v>1.4</v>
      </c>
      <c r="F3215" s="35">
        <v>2.2000000000000002</v>
      </c>
      <c r="G3215" s="35">
        <v>2.7</v>
      </c>
      <c r="H3215" s="35">
        <v>3</v>
      </c>
      <c r="L3215" s="34" t="s">
        <v>7552</v>
      </c>
    </row>
    <row r="3216" spans="1:15" ht="15" hidden="1" customHeight="1">
      <c r="A3216" s="34" t="s">
        <v>43</v>
      </c>
      <c r="B3216" s="34" t="s">
        <v>7615</v>
      </c>
      <c r="C3216" s="34" t="s">
        <v>393</v>
      </c>
      <c r="D3216" s="35" t="s">
        <v>107</v>
      </c>
      <c r="E3216" s="35">
        <v>1.5</v>
      </c>
      <c r="F3216" s="35">
        <v>2.7</v>
      </c>
      <c r="G3216" s="35">
        <v>2.7</v>
      </c>
      <c r="H3216" s="35">
        <v>3.8</v>
      </c>
      <c r="I3216" s="35" t="s">
        <v>666</v>
      </c>
      <c r="K3216" s="36" t="s">
        <v>666</v>
      </c>
      <c r="L3216" s="34" t="s">
        <v>7616</v>
      </c>
    </row>
    <row r="3217" spans="1:15" ht="15" hidden="1" customHeight="1">
      <c r="A3217" s="34" t="s">
        <v>43</v>
      </c>
      <c r="B3217" s="34" t="s">
        <v>7617</v>
      </c>
      <c r="C3217" s="34" t="s">
        <v>393</v>
      </c>
      <c r="D3217" s="35" t="s">
        <v>107</v>
      </c>
      <c r="E3217" s="35">
        <v>1.4</v>
      </c>
      <c r="F3217" s="35" t="s">
        <v>2988</v>
      </c>
      <c r="G3217" s="35">
        <v>1.4</v>
      </c>
      <c r="H3217" s="35">
        <v>1.4</v>
      </c>
      <c r="I3217" s="35" t="s">
        <v>533</v>
      </c>
      <c r="K3217" s="34" t="s">
        <v>533</v>
      </c>
      <c r="L3217" s="34" t="s">
        <v>7618</v>
      </c>
    </row>
    <row r="3218" spans="1:15" ht="15" hidden="1" customHeight="1">
      <c r="A3218" s="34" t="s">
        <v>43</v>
      </c>
      <c r="B3218" s="34" t="s">
        <v>7619</v>
      </c>
      <c r="C3218" s="34" t="s">
        <v>393</v>
      </c>
      <c r="D3218" s="35" t="s">
        <v>107</v>
      </c>
      <c r="E3218" s="35">
        <v>1</v>
      </c>
      <c r="F3218" s="35">
        <v>1.7</v>
      </c>
      <c r="G3218" s="35">
        <v>2.1</v>
      </c>
      <c r="H3218" s="35">
        <v>2.1</v>
      </c>
      <c r="L3218" s="34" t="s">
        <v>3329</v>
      </c>
      <c r="M3218" s="34" t="s">
        <v>666</v>
      </c>
    </row>
    <row r="3219" spans="1:15" ht="15" hidden="1" customHeight="1">
      <c r="A3219" s="34" t="s">
        <v>43</v>
      </c>
      <c r="B3219" s="34" t="s">
        <v>7620</v>
      </c>
      <c r="C3219" s="34" t="s">
        <v>1107</v>
      </c>
      <c r="D3219" s="35" t="s">
        <v>107</v>
      </c>
      <c r="E3219" s="35">
        <v>1</v>
      </c>
      <c r="F3219" s="35">
        <v>1.2</v>
      </c>
      <c r="G3219" s="35" t="s">
        <v>2997</v>
      </c>
      <c r="H3219" s="35" t="s">
        <v>2997</v>
      </c>
      <c r="L3219" s="34" t="s">
        <v>4701</v>
      </c>
    </row>
    <row r="3220" spans="1:15" ht="15" hidden="1" customHeight="1">
      <c r="A3220" s="34" t="s">
        <v>43</v>
      </c>
      <c r="B3220" s="34" t="s">
        <v>7621</v>
      </c>
      <c r="C3220" s="34" t="s">
        <v>1107</v>
      </c>
      <c r="D3220" s="35" t="s">
        <v>107</v>
      </c>
      <c r="E3220" s="35" t="s">
        <v>107</v>
      </c>
      <c r="F3220" s="35">
        <v>1.6</v>
      </c>
      <c r="G3220" s="35">
        <v>1.3</v>
      </c>
      <c r="H3220" s="35">
        <v>1.4</v>
      </c>
      <c r="K3220" s="36" t="s">
        <v>1173</v>
      </c>
      <c r="M3220" s="34" t="s">
        <v>1173</v>
      </c>
    </row>
    <row r="3221" spans="1:15" ht="15" hidden="1" customHeight="1">
      <c r="A3221" s="34" t="s">
        <v>43</v>
      </c>
      <c r="B3221" s="34" t="s">
        <v>7622</v>
      </c>
      <c r="C3221" s="34" t="s">
        <v>435</v>
      </c>
      <c r="D3221" s="35" t="s">
        <v>107</v>
      </c>
      <c r="E3221" s="35">
        <v>2.2999999999999998</v>
      </c>
      <c r="F3221" s="35">
        <v>3.3</v>
      </c>
      <c r="G3221" s="35">
        <v>3.8</v>
      </c>
      <c r="H3221" s="35">
        <v>3.8</v>
      </c>
      <c r="O3221" s="34" t="s">
        <v>3091</v>
      </c>
    </row>
    <row r="3222" spans="1:15" ht="15" hidden="1" customHeight="1">
      <c r="A3222" s="34" t="s">
        <v>43</v>
      </c>
      <c r="B3222" s="34" t="s">
        <v>7623</v>
      </c>
      <c r="C3222" s="34" t="s">
        <v>544</v>
      </c>
      <c r="D3222" s="35" t="s">
        <v>107</v>
      </c>
      <c r="E3222" s="35">
        <v>20.7</v>
      </c>
      <c r="F3222" s="35">
        <v>21.7</v>
      </c>
      <c r="G3222" s="35">
        <v>20.8</v>
      </c>
      <c r="H3222" s="35" t="s">
        <v>107</v>
      </c>
      <c r="J3222" s="35" t="s">
        <v>7624</v>
      </c>
      <c r="O3222" s="34" t="s">
        <v>7625</v>
      </c>
    </row>
    <row r="3223" spans="1:15" ht="15" hidden="1" customHeight="1">
      <c r="A3223" s="34" t="s">
        <v>43</v>
      </c>
      <c r="B3223" s="34" t="s">
        <v>7626</v>
      </c>
      <c r="C3223" s="34" t="s">
        <v>544</v>
      </c>
      <c r="D3223" s="35" t="s">
        <v>107</v>
      </c>
      <c r="E3223" s="35" t="s">
        <v>107</v>
      </c>
      <c r="F3223" s="35">
        <v>1.7</v>
      </c>
      <c r="G3223" s="35">
        <v>1.7</v>
      </c>
      <c r="H3223" s="35" t="s">
        <v>2997</v>
      </c>
    </row>
    <row r="3224" spans="1:15" ht="15" hidden="1" customHeight="1">
      <c r="A3224" s="34" t="s">
        <v>43</v>
      </c>
      <c r="B3224" s="34" t="s">
        <v>7627</v>
      </c>
      <c r="C3224" s="34" t="s">
        <v>457</v>
      </c>
      <c r="D3224" s="35" t="s">
        <v>107</v>
      </c>
      <c r="E3224" s="35">
        <v>1.5</v>
      </c>
      <c r="F3224" s="35">
        <v>2.8</v>
      </c>
      <c r="G3224" s="35">
        <v>3.6</v>
      </c>
      <c r="H3224" s="35">
        <v>4.9000000000000004</v>
      </c>
      <c r="I3224" s="35" t="s">
        <v>488</v>
      </c>
      <c r="M3224" s="36" t="s">
        <v>488</v>
      </c>
      <c r="O3224" s="34" t="s">
        <v>7628</v>
      </c>
    </row>
    <row r="3225" spans="1:15" ht="15" hidden="1" customHeight="1">
      <c r="A3225" s="34" t="s">
        <v>43</v>
      </c>
      <c r="B3225" s="34" t="s">
        <v>7629</v>
      </c>
      <c r="C3225" s="34" t="s">
        <v>457</v>
      </c>
      <c r="D3225" s="35" t="s">
        <v>107</v>
      </c>
      <c r="E3225" s="35">
        <v>1.2</v>
      </c>
      <c r="F3225" s="35">
        <v>2.6</v>
      </c>
      <c r="G3225" s="35">
        <v>3.8</v>
      </c>
      <c r="H3225" s="35">
        <v>5</v>
      </c>
      <c r="I3225" s="35" t="s">
        <v>488</v>
      </c>
    </row>
    <row r="3226" spans="1:15" ht="15" hidden="1" customHeight="1">
      <c r="A3226" s="34" t="s">
        <v>43</v>
      </c>
      <c r="B3226" s="34" t="s">
        <v>7630</v>
      </c>
      <c r="C3226" s="34" t="s">
        <v>457</v>
      </c>
      <c r="D3226" s="35" t="s">
        <v>107</v>
      </c>
      <c r="E3226" s="35">
        <v>1</v>
      </c>
      <c r="F3226" s="35">
        <v>1.4</v>
      </c>
      <c r="G3226" s="35">
        <v>1.4</v>
      </c>
      <c r="H3226" s="35">
        <v>1.4</v>
      </c>
      <c r="L3226" s="34" t="s">
        <v>3081</v>
      </c>
    </row>
    <row r="3227" spans="1:15" ht="15" hidden="1" customHeight="1">
      <c r="A3227" s="34" t="s">
        <v>43</v>
      </c>
      <c r="B3227" s="34" t="s">
        <v>7631</v>
      </c>
      <c r="C3227" s="34" t="s">
        <v>403</v>
      </c>
      <c r="D3227" s="35" t="s">
        <v>107</v>
      </c>
      <c r="E3227" s="35">
        <v>1.3</v>
      </c>
      <c r="F3227" s="35" t="s">
        <v>2988</v>
      </c>
      <c r="G3227" s="35">
        <v>2.5</v>
      </c>
      <c r="H3227" s="35">
        <v>2.7</v>
      </c>
    </row>
    <row r="3228" spans="1:15" ht="15" hidden="1" customHeight="1">
      <c r="A3228" s="34" t="s">
        <v>43</v>
      </c>
      <c r="B3228" s="34" t="s">
        <v>7632</v>
      </c>
      <c r="C3228" s="34" t="s">
        <v>435</v>
      </c>
      <c r="D3228" s="35" t="s">
        <v>107</v>
      </c>
      <c r="E3228" s="35">
        <v>1.3</v>
      </c>
      <c r="F3228" s="35">
        <v>1.7</v>
      </c>
      <c r="G3228" s="35">
        <v>2.1</v>
      </c>
      <c r="H3228" s="35">
        <v>22</v>
      </c>
    </row>
    <row r="3229" spans="1:15" ht="15" hidden="1" customHeight="1">
      <c r="A3229" s="34" t="s">
        <v>43</v>
      </c>
      <c r="B3229" s="34" t="s">
        <v>7633</v>
      </c>
      <c r="C3229" s="34" t="s">
        <v>393</v>
      </c>
      <c r="D3229" s="35" t="s">
        <v>107</v>
      </c>
      <c r="E3229" s="35">
        <v>1.3</v>
      </c>
      <c r="F3229" s="35">
        <v>2</v>
      </c>
      <c r="G3229" s="35">
        <v>2.4</v>
      </c>
      <c r="H3229" s="35">
        <v>2.5</v>
      </c>
      <c r="L3229" s="34" t="s">
        <v>7552</v>
      </c>
      <c r="M3229" s="36" t="s">
        <v>469</v>
      </c>
    </row>
    <row r="3230" spans="1:15" ht="15" hidden="1" customHeight="1">
      <c r="A3230" s="34" t="s">
        <v>43</v>
      </c>
      <c r="B3230" s="34" t="s">
        <v>7634</v>
      </c>
      <c r="C3230" s="34" t="s">
        <v>435</v>
      </c>
      <c r="D3230" s="35" t="s">
        <v>107</v>
      </c>
      <c r="E3230" s="35">
        <v>1.7</v>
      </c>
      <c r="F3230" s="35">
        <v>1.8</v>
      </c>
      <c r="G3230" s="35">
        <v>2.2000000000000002</v>
      </c>
      <c r="H3230" s="35">
        <v>2.2000000000000002</v>
      </c>
      <c r="I3230" s="35" t="s">
        <v>666</v>
      </c>
      <c r="K3230" s="36" t="s">
        <v>666</v>
      </c>
      <c r="M3230" s="36" t="s">
        <v>469</v>
      </c>
      <c r="N3230" s="34" t="s">
        <v>666</v>
      </c>
    </row>
    <row r="3231" spans="1:15" ht="15" hidden="1" customHeight="1">
      <c r="A3231" s="34" t="s">
        <v>43</v>
      </c>
      <c r="B3231" s="34" t="s">
        <v>7635</v>
      </c>
      <c r="C3231" s="34" t="s">
        <v>435</v>
      </c>
      <c r="D3231" s="35" t="s">
        <v>107</v>
      </c>
      <c r="E3231" s="35">
        <v>1.4</v>
      </c>
      <c r="F3231" s="35">
        <v>2</v>
      </c>
      <c r="G3231" s="35">
        <v>2</v>
      </c>
      <c r="H3231" s="35">
        <v>2.1</v>
      </c>
    </row>
    <row r="3232" spans="1:15" ht="15" hidden="1" customHeight="1">
      <c r="A3232" s="34" t="s">
        <v>43</v>
      </c>
      <c r="B3232" s="34" t="s">
        <v>7636</v>
      </c>
      <c r="C3232" s="34" t="s">
        <v>393</v>
      </c>
      <c r="D3232" s="35" t="s">
        <v>107</v>
      </c>
      <c r="E3232" s="35">
        <v>2</v>
      </c>
      <c r="F3232" s="35">
        <v>3.2</v>
      </c>
      <c r="G3232" s="35">
        <v>4</v>
      </c>
      <c r="H3232" s="35">
        <v>4.4000000000000004</v>
      </c>
      <c r="L3232" s="34" t="s">
        <v>7637</v>
      </c>
    </row>
    <row r="3233" spans="1:15" ht="15" hidden="1" customHeight="1">
      <c r="A3233" s="34" t="s">
        <v>43</v>
      </c>
      <c r="B3233" s="34" t="s">
        <v>7638</v>
      </c>
      <c r="C3233" s="34" t="s">
        <v>667</v>
      </c>
      <c r="D3233" s="35" t="s">
        <v>107</v>
      </c>
      <c r="E3233" s="35">
        <v>1.4</v>
      </c>
      <c r="F3233" s="35">
        <v>2.8</v>
      </c>
      <c r="G3233" s="35">
        <v>3.7</v>
      </c>
      <c r="H3233" s="35">
        <v>4.2</v>
      </c>
      <c r="I3233" s="35" t="s">
        <v>666</v>
      </c>
    </row>
    <row r="3234" spans="1:15" ht="15" hidden="1" customHeight="1">
      <c r="A3234" s="34" t="s">
        <v>43</v>
      </c>
      <c r="B3234" s="34" t="s">
        <v>7639</v>
      </c>
      <c r="C3234" s="34" t="s">
        <v>468</v>
      </c>
      <c r="D3234" s="35" t="s">
        <v>107</v>
      </c>
      <c r="E3234" s="35">
        <v>1.3</v>
      </c>
      <c r="F3234" s="35">
        <v>2.1</v>
      </c>
      <c r="G3234" s="35">
        <v>2.8</v>
      </c>
      <c r="H3234" s="35">
        <v>3.5</v>
      </c>
    </row>
    <row r="3235" spans="1:15" ht="15" hidden="1" customHeight="1">
      <c r="A3235" s="34" t="s">
        <v>43</v>
      </c>
      <c r="B3235" s="34" t="s">
        <v>7640</v>
      </c>
      <c r="C3235" s="34" t="s">
        <v>411</v>
      </c>
      <c r="D3235" s="35" t="s">
        <v>107</v>
      </c>
      <c r="E3235" s="35">
        <v>1.9</v>
      </c>
      <c r="F3235" s="35">
        <v>2.7</v>
      </c>
      <c r="G3235" s="35">
        <v>3.1</v>
      </c>
      <c r="H3235" s="35">
        <v>3.6</v>
      </c>
      <c r="L3235" s="34" t="s">
        <v>7552</v>
      </c>
      <c r="O3235" s="34" t="s">
        <v>3790</v>
      </c>
    </row>
    <row r="3236" spans="1:15" ht="15" hidden="1" customHeight="1">
      <c r="A3236" s="34" t="s">
        <v>43</v>
      </c>
      <c r="B3236" s="34" t="s">
        <v>7641</v>
      </c>
      <c r="C3236" s="34" t="s">
        <v>403</v>
      </c>
      <c r="D3236" s="35" t="s">
        <v>107</v>
      </c>
      <c r="E3236" s="35">
        <v>1.3</v>
      </c>
      <c r="F3236" s="35">
        <v>2.2000000000000002</v>
      </c>
      <c r="G3236" s="35">
        <v>2.6</v>
      </c>
      <c r="H3236" s="35">
        <v>2.5</v>
      </c>
    </row>
    <row r="3237" spans="1:15" ht="15" hidden="1" customHeight="1">
      <c r="A3237" s="34" t="s">
        <v>43</v>
      </c>
      <c r="B3237" s="34" t="s">
        <v>7642</v>
      </c>
      <c r="C3237" s="34" t="s">
        <v>421</v>
      </c>
      <c r="D3237" s="35" t="s">
        <v>107</v>
      </c>
      <c r="E3237" s="35">
        <v>2.1</v>
      </c>
      <c r="F3237" s="35">
        <v>4.5</v>
      </c>
      <c r="G3237" s="35">
        <v>5.9</v>
      </c>
      <c r="H3237" s="35">
        <v>7.8</v>
      </c>
    </row>
    <row r="3238" spans="1:15" ht="15" hidden="1" customHeight="1">
      <c r="A3238" s="34" t="s">
        <v>43</v>
      </c>
      <c r="B3238" s="34" t="s">
        <v>7643</v>
      </c>
      <c r="C3238" s="34" t="s">
        <v>421</v>
      </c>
      <c r="D3238" s="35" t="s">
        <v>107</v>
      </c>
      <c r="E3238" s="35">
        <v>1.4</v>
      </c>
      <c r="F3238" s="35">
        <v>3</v>
      </c>
      <c r="G3238" s="35">
        <v>4</v>
      </c>
      <c r="H3238" s="35">
        <v>5.4</v>
      </c>
    </row>
    <row r="3239" spans="1:15" ht="15" hidden="1" customHeight="1">
      <c r="A3239" s="34" t="s">
        <v>43</v>
      </c>
      <c r="B3239" s="34" t="s">
        <v>7644</v>
      </c>
      <c r="C3239" s="34" t="s">
        <v>421</v>
      </c>
      <c r="D3239" s="35" t="s">
        <v>107</v>
      </c>
      <c r="E3239" s="35">
        <v>1</v>
      </c>
      <c r="F3239" s="35">
        <v>1.3</v>
      </c>
      <c r="G3239" s="35" t="s">
        <v>2997</v>
      </c>
      <c r="H3239" s="35" t="s">
        <v>2997</v>
      </c>
      <c r="L3239" s="34" t="s">
        <v>3560</v>
      </c>
      <c r="O3239" s="34" t="s">
        <v>3371</v>
      </c>
    </row>
    <row r="3240" spans="1:15" ht="15" hidden="1" customHeight="1">
      <c r="A3240" s="34" t="s">
        <v>43</v>
      </c>
      <c r="B3240" s="34" t="s">
        <v>7645</v>
      </c>
      <c r="C3240" s="34" t="s">
        <v>623</v>
      </c>
      <c r="D3240" s="35" t="s">
        <v>107</v>
      </c>
      <c r="E3240" s="35">
        <v>1.5</v>
      </c>
      <c r="F3240" s="35">
        <v>2.1</v>
      </c>
      <c r="G3240" s="35">
        <v>2.2999999999999998</v>
      </c>
      <c r="H3240" s="35">
        <v>2.5</v>
      </c>
      <c r="I3240" s="35" t="s">
        <v>488</v>
      </c>
      <c r="K3240" s="36" t="s">
        <v>488</v>
      </c>
    </row>
    <row r="3241" spans="1:15" ht="15" hidden="1" customHeight="1">
      <c r="A3241" s="34" t="s">
        <v>43</v>
      </c>
      <c r="B3241" s="34" t="s">
        <v>7646</v>
      </c>
      <c r="C3241" s="34" t="s">
        <v>399</v>
      </c>
      <c r="D3241" s="35" t="s">
        <v>107</v>
      </c>
      <c r="E3241" s="35">
        <v>1.7</v>
      </c>
      <c r="F3241" s="35">
        <v>2.5</v>
      </c>
      <c r="G3241" s="35">
        <v>3.2</v>
      </c>
      <c r="H3241" s="35">
        <v>3.6</v>
      </c>
    </row>
    <row r="3242" spans="1:15" ht="15" hidden="1" customHeight="1">
      <c r="A3242" s="34" t="s">
        <v>43</v>
      </c>
      <c r="B3242" s="34" t="s">
        <v>7647</v>
      </c>
      <c r="C3242" s="34" t="s">
        <v>679</v>
      </c>
      <c r="D3242" s="35" t="s">
        <v>107</v>
      </c>
      <c r="E3242" s="35">
        <v>1.3</v>
      </c>
      <c r="F3242" s="35">
        <v>1.6</v>
      </c>
      <c r="G3242" s="35">
        <v>1.8</v>
      </c>
      <c r="H3242" s="35">
        <v>1.7</v>
      </c>
    </row>
    <row r="3243" spans="1:15" ht="15" hidden="1" customHeight="1">
      <c r="A3243" s="34" t="s">
        <v>43</v>
      </c>
      <c r="B3243" s="34" t="s">
        <v>7648</v>
      </c>
      <c r="C3243" s="34" t="s">
        <v>679</v>
      </c>
      <c r="D3243" s="35" t="s">
        <v>107</v>
      </c>
      <c r="E3243" s="35">
        <v>1.2</v>
      </c>
      <c r="F3243" s="35">
        <v>1.3</v>
      </c>
      <c r="G3243" s="35">
        <v>1.3</v>
      </c>
      <c r="H3243" s="35">
        <v>1.2</v>
      </c>
      <c r="M3243" s="36" t="s">
        <v>561</v>
      </c>
    </row>
    <row r="3244" spans="1:15" ht="15" hidden="1" customHeight="1">
      <c r="A3244" s="34" t="s">
        <v>43</v>
      </c>
      <c r="B3244" s="34" t="s">
        <v>7649</v>
      </c>
      <c r="C3244" s="34" t="s">
        <v>421</v>
      </c>
      <c r="D3244" s="35" t="s">
        <v>107</v>
      </c>
      <c r="E3244" s="35">
        <v>1.4</v>
      </c>
      <c r="F3244" s="35">
        <v>3</v>
      </c>
      <c r="G3244" s="35">
        <v>4.3</v>
      </c>
      <c r="H3244" s="35">
        <v>4.9000000000000004</v>
      </c>
    </row>
    <row r="3245" spans="1:15" ht="15" hidden="1" customHeight="1">
      <c r="A3245" s="34" t="s">
        <v>43</v>
      </c>
      <c r="B3245" s="34" t="s">
        <v>7650</v>
      </c>
      <c r="C3245" s="34" t="s">
        <v>645</v>
      </c>
      <c r="D3245" s="35" t="s">
        <v>7651</v>
      </c>
      <c r="E3245" s="35" t="s">
        <v>107</v>
      </c>
      <c r="F3245" s="35">
        <v>1.5</v>
      </c>
      <c r="G3245" s="35">
        <v>2</v>
      </c>
      <c r="H3245" s="35">
        <v>2.2000000000000002</v>
      </c>
      <c r="M3245" s="36"/>
    </row>
    <row r="3246" spans="1:15" ht="15" hidden="1" customHeight="1">
      <c r="A3246" s="34" t="s">
        <v>43</v>
      </c>
      <c r="B3246" s="34" t="s">
        <v>7652</v>
      </c>
      <c r="C3246" s="34" t="s">
        <v>484</v>
      </c>
      <c r="D3246" s="35" t="s">
        <v>107</v>
      </c>
      <c r="E3246" s="35">
        <v>3.3</v>
      </c>
      <c r="F3246" s="35">
        <v>2.7</v>
      </c>
      <c r="G3246" s="35">
        <v>2.8</v>
      </c>
      <c r="H3246" s="35">
        <v>2.9</v>
      </c>
      <c r="I3246" s="35" t="s">
        <v>561</v>
      </c>
    </row>
    <row r="3247" spans="1:15" ht="15" hidden="1" customHeight="1">
      <c r="A3247" s="34" t="s">
        <v>43</v>
      </c>
      <c r="B3247" s="34" t="s">
        <v>7653</v>
      </c>
      <c r="C3247" s="34" t="s">
        <v>403</v>
      </c>
      <c r="D3247" s="35" t="s">
        <v>107</v>
      </c>
      <c r="E3247" s="35">
        <v>1.3</v>
      </c>
      <c r="F3247" s="35">
        <v>1.9</v>
      </c>
      <c r="G3247" s="35">
        <v>2</v>
      </c>
      <c r="H3247" s="35">
        <v>2</v>
      </c>
    </row>
    <row r="3248" spans="1:15" ht="15" hidden="1" customHeight="1">
      <c r="A3248" s="34" t="s">
        <v>43</v>
      </c>
      <c r="B3248" s="34" t="s">
        <v>7654</v>
      </c>
      <c r="C3248" s="34" t="s">
        <v>623</v>
      </c>
      <c r="D3248" s="35" t="s">
        <v>107</v>
      </c>
      <c r="E3248" s="35">
        <v>1</v>
      </c>
      <c r="F3248" s="35" t="s">
        <v>2988</v>
      </c>
      <c r="G3248" s="35" t="s">
        <v>2997</v>
      </c>
      <c r="H3248" s="35" t="s">
        <v>2997</v>
      </c>
      <c r="L3248" s="36" t="s">
        <v>7655</v>
      </c>
    </row>
    <row r="3249" spans="1:13" ht="15" hidden="1" customHeight="1">
      <c r="A3249" s="34" t="s">
        <v>43</v>
      </c>
      <c r="B3249" s="34" t="s">
        <v>7656</v>
      </c>
      <c r="C3249" s="34" t="s">
        <v>393</v>
      </c>
      <c r="D3249" s="35" t="s">
        <v>107</v>
      </c>
      <c r="E3249" s="35">
        <v>1.6</v>
      </c>
      <c r="F3249" s="35">
        <v>2.5</v>
      </c>
      <c r="G3249" s="35">
        <v>2.7</v>
      </c>
      <c r="H3249" s="35">
        <v>3.3</v>
      </c>
      <c r="L3249" s="34" t="s">
        <v>7552</v>
      </c>
    </row>
    <row r="3250" spans="1:13" ht="15" hidden="1" customHeight="1">
      <c r="A3250" s="34" t="s">
        <v>43</v>
      </c>
      <c r="B3250" s="34" t="s">
        <v>7657</v>
      </c>
      <c r="C3250" s="11" t="s">
        <v>853</v>
      </c>
      <c r="D3250" s="35" t="s">
        <v>107</v>
      </c>
      <c r="E3250" s="35">
        <v>2</v>
      </c>
      <c r="F3250" s="35">
        <v>3.4</v>
      </c>
      <c r="G3250" s="35">
        <v>4.4000000000000004</v>
      </c>
      <c r="H3250" s="35">
        <v>5.0999999999999996</v>
      </c>
    </row>
    <row r="3251" spans="1:13" ht="15" hidden="1" customHeight="1">
      <c r="A3251" s="34" t="s">
        <v>43</v>
      </c>
      <c r="B3251" s="34" t="s">
        <v>7658</v>
      </c>
      <c r="C3251" s="34" t="s">
        <v>7188</v>
      </c>
      <c r="D3251" s="35" t="s">
        <v>107</v>
      </c>
      <c r="E3251" s="35">
        <v>7.9</v>
      </c>
      <c r="F3251" s="35">
        <v>8.1</v>
      </c>
      <c r="G3251" s="35">
        <v>8.1</v>
      </c>
      <c r="H3251" s="35">
        <v>8.1</v>
      </c>
      <c r="L3251" s="34" t="s">
        <v>3081</v>
      </c>
    </row>
    <row r="3252" spans="1:13" ht="15" hidden="1" customHeight="1">
      <c r="A3252" s="34" t="s">
        <v>43</v>
      </c>
      <c r="B3252" s="34" t="s">
        <v>7659</v>
      </c>
      <c r="C3252" s="34" t="s">
        <v>7188</v>
      </c>
      <c r="D3252" s="35" t="s">
        <v>107</v>
      </c>
      <c r="E3252" s="35" t="s">
        <v>107</v>
      </c>
      <c r="F3252" s="35">
        <v>1.2</v>
      </c>
      <c r="G3252" s="35">
        <v>2.2999999999999998</v>
      </c>
      <c r="H3252" s="35">
        <v>2.8</v>
      </c>
    </row>
    <row r="3253" spans="1:13" ht="15" hidden="1" customHeight="1">
      <c r="A3253" s="34" t="s">
        <v>43</v>
      </c>
      <c r="B3253" s="34" t="s">
        <v>7660</v>
      </c>
      <c r="C3253" s="34" t="s">
        <v>7188</v>
      </c>
      <c r="D3253" s="35" t="s">
        <v>107</v>
      </c>
      <c r="E3253" s="35" t="s">
        <v>107</v>
      </c>
      <c r="F3253" s="35">
        <v>1.3</v>
      </c>
      <c r="G3253" s="35">
        <v>2.1</v>
      </c>
      <c r="H3253" s="35">
        <v>2.7</v>
      </c>
    </row>
    <row r="3254" spans="1:13" ht="15" hidden="1" customHeight="1">
      <c r="A3254" s="34" t="s">
        <v>43</v>
      </c>
      <c r="B3254" s="34" t="s">
        <v>7661</v>
      </c>
      <c r="C3254" s="34" t="s">
        <v>393</v>
      </c>
      <c r="D3254" s="35" t="s">
        <v>107</v>
      </c>
      <c r="E3254" s="35" t="s">
        <v>107</v>
      </c>
      <c r="F3254" s="35">
        <v>1.4</v>
      </c>
      <c r="G3254" s="35" t="s">
        <v>2988</v>
      </c>
      <c r="H3254" s="35" t="s">
        <v>2989</v>
      </c>
      <c r="L3254" s="34" t="s">
        <v>3329</v>
      </c>
      <c r="M3254" t="s">
        <v>533</v>
      </c>
    </row>
    <row r="3255" spans="1:13" ht="15" hidden="1" customHeight="1">
      <c r="A3255" s="34" t="s">
        <v>43</v>
      </c>
      <c r="B3255" s="34" t="s">
        <v>7662</v>
      </c>
      <c r="C3255" s="34" t="s">
        <v>742</v>
      </c>
      <c r="D3255" s="35" t="s">
        <v>107</v>
      </c>
      <c r="E3255" s="35" t="s">
        <v>107</v>
      </c>
      <c r="F3255" s="35">
        <v>1.5</v>
      </c>
      <c r="G3255" s="35">
        <v>1.7</v>
      </c>
      <c r="H3255" s="35">
        <v>1.9</v>
      </c>
      <c r="K3255" s="34" t="s">
        <v>1298</v>
      </c>
      <c r="L3255" s="34" t="s">
        <v>4421</v>
      </c>
      <c r="M3255" s="36" t="s">
        <v>562</v>
      </c>
    </row>
    <row r="3256" spans="1:13" ht="15" hidden="1" customHeight="1">
      <c r="A3256" s="34" t="s">
        <v>43</v>
      </c>
      <c r="B3256" s="34" t="s">
        <v>7663</v>
      </c>
      <c r="C3256" s="34" t="s">
        <v>742</v>
      </c>
      <c r="D3256" s="35" t="s">
        <v>107</v>
      </c>
      <c r="E3256" s="35" t="s">
        <v>107</v>
      </c>
      <c r="F3256" s="35">
        <v>2.2000000000000002</v>
      </c>
      <c r="G3256" s="35">
        <v>3</v>
      </c>
      <c r="H3256" s="35">
        <v>3.4</v>
      </c>
    </row>
    <row r="3257" spans="1:13" ht="15" hidden="1" customHeight="1">
      <c r="A3257" s="34" t="s">
        <v>43</v>
      </c>
      <c r="B3257" s="34" t="s">
        <v>7664</v>
      </c>
      <c r="C3257" s="34" t="s">
        <v>742</v>
      </c>
      <c r="D3257" s="35" t="s">
        <v>107</v>
      </c>
      <c r="E3257" s="35" t="s">
        <v>107</v>
      </c>
      <c r="F3257" s="35">
        <v>1.5</v>
      </c>
      <c r="G3257" s="35">
        <v>1.7</v>
      </c>
      <c r="H3257" s="35">
        <v>1.9</v>
      </c>
    </row>
    <row r="3258" spans="1:13" ht="15" hidden="1" customHeight="1">
      <c r="A3258" s="34" t="s">
        <v>43</v>
      </c>
      <c r="B3258" s="34" t="s">
        <v>7665</v>
      </c>
      <c r="C3258" s="34" t="s">
        <v>403</v>
      </c>
      <c r="D3258" s="35" t="s">
        <v>107</v>
      </c>
      <c r="E3258" s="35" t="s">
        <v>107</v>
      </c>
      <c r="F3258" s="35">
        <v>1.2</v>
      </c>
      <c r="G3258" s="35">
        <v>1.4</v>
      </c>
      <c r="H3258" s="35">
        <v>1.4</v>
      </c>
    </row>
    <row r="3259" spans="1:13" ht="15" hidden="1" customHeight="1">
      <c r="A3259" s="34" t="s">
        <v>43</v>
      </c>
      <c r="B3259" s="34" t="s">
        <v>7666</v>
      </c>
      <c r="C3259" s="34" t="s">
        <v>422</v>
      </c>
      <c r="D3259" s="35" t="s">
        <v>107</v>
      </c>
      <c r="E3259" s="35" t="s">
        <v>107</v>
      </c>
      <c r="F3259" s="35">
        <v>1.7</v>
      </c>
      <c r="G3259" s="35">
        <v>2.5</v>
      </c>
      <c r="H3259" s="35">
        <v>3.3</v>
      </c>
    </row>
    <row r="3260" spans="1:13" ht="15" hidden="1" customHeight="1">
      <c r="A3260" s="34" t="s">
        <v>43</v>
      </c>
      <c r="B3260" s="34" t="s">
        <v>7667</v>
      </c>
      <c r="C3260" s="34" t="s">
        <v>439</v>
      </c>
      <c r="D3260" s="35" t="s">
        <v>107</v>
      </c>
      <c r="E3260" s="35" t="s">
        <v>107</v>
      </c>
      <c r="F3260" s="35">
        <v>1.2</v>
      </c>
      <c r="G3260" s="35">
        <v>1.7</v>
      </c>
      <c r="H3260" s="35">
        <v>1.8</v>
      </c>
    </row>
    <row r="3261" spans="1:13" ht="15" hidden="1" customHeight="1">
      <c r="A3261" s="34" t="s">
        <v>43</v>
      </c>
      <c r="B3261" s="34" t="s">
        <v>7668</v>
      </c>
      <c r="C3261" s="34" t="s">
        <v>435</v>
      </c>
      <c r="D3261" s="35" t="s">
        <v>107</v>
      </c>
      <c r="E3261" s="35" t="s">
        <v>107</v>
      </c>
      <c r="F3261" s="35">
        <v>1.3</v>
      </c>
      <c r="G3261" s="35">
        <v>1.5</v>
      </c>
      <c r="H3261" s="35">
        <v>1.5</v>
      </c>
    </row>
    <row r="3262" spans="1:13" ht="15" hidden="1" customHeight="1">
      <c r="A3262" s="34" t="s">
        <v>43</v>
      </c>
      <c r="B3262" s="34" t="s">
        <v>7669</v>
      </c>
      <c r="C3262" s="34" t="s">
        <v>393</v>
      </c>
      <c r="D3262" s="35" t="s">
        <v>107</v>
      </c>
      <c r="E3262" s="35" t="s">
        <v>107</v>
      </c>
      <c r="F3262" s="35">
        <v>1.2</v>
      </c>
      <c r="G3262" s="35">
        <v>1.3</v>
      </c>
      <c r="H3262" s="35">
        <v>1.4</v>
      </c>
      <c r="L3262" s="34" t="s">
        <v>7552</v>
      </c>
    </row>
    <row r="3263" spans="1:13" ht="15" hidden="1" customHeight="1">
      <c r="A3263" s="34" t="s">
        <v>43</v>
      </c>
      <c r="B3263" s="34" t="s">
        <v>7670</v>
      </c>
      <c r="C3263" s="34" t="s">
        <v>403</v>
      </c>
      <c r="D3263" s="35" t="s">
        <v>107</v>
      </c>
      <c r="E3263" s="35" t="s">
        <v>107</v>
      </c>
      <c r="F3263" s="35">
        <v>1.5</v>
      </c>
      <c r="G3263" s="35">
        <v>1.9</v>
      </c>
      <c r="H3263" s="35">
        <v>2</v>
      </c>
    </row>
    <row r="3264" spans="1:13" ht="15" hidden="1" customHeight="1">
      <c r="A3264" s="34" t="s">
        <v>43</v>
      </c>
      <c r="B3264" s="34" t="s">
        <v>7671</v>
      </c>
      <c r="C3264" s="34" t="s">
        <v>416</v>
      </c>
      <c r="D3264" s="35" t="s">
        <v>107</v>
      </c>
      <c r="E3264" s="35" t="s">
        <v>107</v>
      </c>
      <c r="F3264" s="35">
        <v>1.1000000000000001</v>
      </c>
      <c r="G3264" s="35">
        <v>1.4</v>
      </c>
      <c r="H3264" s="35">
        <v>1.5</v>
      </c>
    </row>
    <row r="3265" spans="1:15" ht="15" hidden="1" customHeight="1">
      <c r="A3265" s="34" t="s">
        <v>43</v>
      </c>
      <c r="B3265" s="34" t="s">
        <v>7672</v>
      </c>
      <c r="C3265" t="s">
        <v>416</v>
      </c>
      <c r="D3265" s="35" t="s">
        <v>107</v>
      </c>
      <c r="E3265" s="35" t="s">
        <v>107</v>
      </c>
      <c r="F3265" s="35">
        <v>1.3</v>
      </c>
      <c r="G3265" s="35">
        <v>1.2</v>
      </c>
      <c r="H3265" s="35">
        <v>1.3</v>
      </c>
      <c r="K3265" s="36" t="s">
        <v>666</v>
      </c>
    </row>
    <row r="3266" spans="1:15" ht="15" hidden="1" customHeight="1">
      <c r="A3266" s="34" t="s">
        <v>43</v>
      </c>
      <c r="B3266" s="34" t="s">
        <v>7673</v>
      </c>
      <c r="C3266" s="34" t="s">
        <v>454</v>
      </c>
      <c r="D3266" s="35" t="s">
        <v>107</v>
      </c>
      <c r="E3266" s="35" t="s">
        <v>107</v>
      </c>
      <c r="F3266" s="35">
        <v>1.5</v>
      </c>
      <c r="G3266" s="35">
        <v>1.9</v>
      </c>
      <c r="H3266" s="35">
        <v>2.2999999999999998</v>
      </c>
      <c r="I3266" s="35" t="s">
        <v>666</v>
      </c>
      <c r="M3266" s="36" t="s">
        <v>666</v>
      </c>
    </row>
    <row r="3267" spans="1:15" ht="15" hidden="1" customHeight="1">
      <c r="A3267" s="34" t="s">
        <v>43</v>
      </c>
      <c r="B3267" s="34" t="s">
        <v>7674</v>
      </c>
      <c r="C3267" s="34" t="s">
        <v>403</v>
      </c>
      <c r="D3267" s="35" t="s">
        <v>107</v>
      </c>
      <c r="E3267" s="35" t="s">
        <v>107</v>
      </c>
      <c r="F3267" s="35">
        <v>1</v>
      </c>
      <c r="G3267" s="35">
        <v>1</v>
      </c>
      <c r="H3267" s="35">
        <v>1.1000000000000001</v>
      </c>
      <c r="M3267" s="36" t="s">
        <v>561</v>
      </c>
    </row>
    <row r="3268" spans="1:15" ht="15" hidden="1" customHeight="1">
      <c r="A3268" s="34" t="s">
        <v>43</v>
      </c>
      <c r="B3268" s="34" t="s">
        <v>7675</v>
      </c>
      <c r="C3268" s="34" t="s">
        <v>411</v>
      </c>
      <c r="D3268" s="35" t="s">
        <v>107</v>
      </c>
      <c r="E3268" s="35" t="s">
        <v>107</v>
      </c>
      <c r="F3268" s="35">
        <v>1.3</v>
      </c>
      <c r="G3268" s="35">
        <v>1.5</v>
      </c>
      <c r="H3268" s="35">
        <v>1.5</v>
      </c>
      <c r="I3268" s="35" t="s">
        <v>488</v>
      </c>
      <c r="L3268" s="34" t="s">
        <v>7552</v>
      </c>
    </row>
    <row r="3269" spans="1:15" ht="15" hidden="1" customHeight="1">
      <c r="A3269" s="34" t="s">
        <v>43</v>
      </c>
      <c r="B3269" s="34" t="s">
        <v>7676</v>
      </c>
      <c r="C3269" s="34" t="s">
        <v>1107</v>
      </c>
      <c r="D3269" s="35" t="s">
        <v>107</v>
      </c>
      <c r="E3269" s="35" t="s">
        <v>107</v>
      </c>
      <c r="F3269" s="35">
        <v>1.2</v>
      </c>
      <c r="G3269" s="35">
        <v>1.3</v>
      </c>
      <c r="H3269" s="35">
        <v>1.4</v>
      </c>
    </row>
    <row r="3270" spans="1:15" ht="15" hidden="1" customHeight="1">
      <c r="A3270" s="34" t="s">
        <v>43</v>
      </c>
      <c r="B3270" s="34" t="s">
        <v>7677</v>
      </c>
      <c r="C3270" s="34" t="s">
        <v>546</v>
      </c>
      <c r="D3270" s="35" t="s">
        <v>107</v>
      </c>
      <c r="E3270" s="35" t="s">
        <v>107</v>
      </c>
      <c r="F3270" s="35">
        <v>1.5</v>
      </c>
      <c r="G3270" s="35">
        <v>1.6</v>
      </c>
      <c r="H3270" s="35">
        <v>1.8</v>
      </c>
      <c r="I3270" s="35" t="s">
        <v>529</v>
      </c>
      <c r="O3270" s="34" t="s">
        <v>7678</v>
      </c>
    </row>
    <row r="3271" spans="1:15" ht="15" hidden="1" customHeight="1">
      <c r="A3271" s="34" t="s">
        <v>43</v>
      </c>
      <c r="B3271" s="34" t="s">
        <v>7679</v>
      </c>
      <c r="C3271" s="34" t="s">
        <v>546</v>
      </c>
      <c r="D3271" s="35" t="s">
        <v>107</v>
      </c>
      <c r="E3271" s="35" t="s">
        <v>107</v>
      </c>
      <c r="F3271" s="35">
        <v>1.7</v>
      </c>
      <c r="G3271" s="35">
        <v>1.7</v>
      </c>
      <c r="H3271" s="35">
        <v>1.8</v>
      </c>
      <c r="O3271" s="34" t="s">
        <v>7678</v>
      </c>
    </row>
    <row r="3272" spans="1:15" ht="15" hidden="1" customHeight="1">
      <c r="A3272" s="34" t="s">
        <v>43</v>
      </c>
      <c r="B3272" s="34" t="s">
        <v>7680</v>
      </c>
      <c r="C3272" s="34" t="s">
        <v>546</v>
      </c>
      <c r="D3272" s="35" t="s">
        <v>107</v>
      </c>
      <c r="E3272" s="35" t="s">
        <v>107</v>
      </c>
      <c r="F3272" s="35">
        <v>2</v>
      </c>
      <c r="G3272" s="35">
        <v>2.9</v>
      </c>
      <c r="H3272" s="35">
        <v>3.3</v>
      </c>
      <c r="I3272" s="34" t="s">
        <v>1307</v>
      </c>
      <c r="K3272" s="34" t="s">
        <v>1307</v>
      </c>
      <c r="M3272" s="36" t="s">
        <v>1307</v>
      </c>
      <c r="O3272" s="34" t="s">
        <v>7678</v>
      </c>
    </row>
    <row r="3273" spans="1:15" ht="15" hidden="1" customHeight="1">
      <c r="A3273" s="34" t="s">
        <v>43</v>
      </c>
      <c r="B3273" s="34" t="s">
        <v>7681</v>
      </c>
      <c r="C3273" s="34" t="s">
        <v>546</v>
      </c>
      <c r="D3273" s="35" t="s">
        <v>107</v>
      </c>
      <c r="E3273" s="35" t="s">
        <v>107</v>
      </c>
      <c r="F3273" s="35">
        <v>1.7</v>
      </c>
      <c r="G3273" s="35">
        <v>2</v>
      </c>
      <c r="H3273" s="35">
        <v>2.1</v>
      </c>
      <c r="I3273" s="35" t="s">
        <v>1173</v>
      </c>
      <c r="K3273" s="36" t="s">
        <v>1173</v>
      </c>
      <c r="M3273" s="36" t="s">
        <v>488</v>
      </c>
      <c r="O3273" s="34" t="s">
        <v>7678</v>
      </c>
    </row>
    <row r="3274" spans="1:15" ht="15" hidden="1" customHeight="1">
      <c r="A3274" s="34" t="s">
        <v>43</v>
      </c>
      <c r="B3274" s="34" t="s">
        <v>7682</v>
      </c>
      <c r="C3274" s="34" t="s">
        <v>546</v>
      </c>
      <c r="D3274" s="35" t="s">
        <v>107</v>
      </c>
      <c r="E3274" s="35" t="s">
        <v>107</v>
      </c>
      <c r="F3274" s="35">
        <v>1.3</v>
      </c>
      <c r="G3274" s="35">
        <v>1.3</v>
      </c>
      <c r="H3274" s="35">
        <v>1.2</v>
      </c>
      <c r="J3274" s="35" t="s">
        <v>7683</v>
      </c>
      <c r="L3274" s="34" t="s">
        <v>3081</v>
      </c>
      <c r="O3274" s="34" t="s">
        <v>3060</v>
      </c>
    </row>
    <row r="3275" spans="1:15" ht="15" hidden="1" customHeight="1">
      <c r="A3275" s="34" t="s">
        <v>43</v>
      </c>
      <c r="B3275" s="34" t="s">
        <v>7684</v>
      </c>
      <c r="C3275" s="34" t="s">
        <v>403</v>
      </c>
      <c r="D3275" s="35" t="s">
        <v>107</v>
      </c>
      <c r="E3275" s="35" t="s">
        <v>107</v>
      </c>
      <c r="F3275" s="35">
        <v>1.1000000000000001</v>
      </c>
      <c r="G3275" s="35">
        <v>1.2</v>
      </c>
      <c r="H3275" s="35">
        <v>1.5</v>
      </c>
    </row>
    <row r="3276" spans="1:15" ht="15" hidden="1" customHeight="1">
      <c r="A3276" s="34" t="s">
        <v>43</v>
      </c>
      <c r="B3276" s="34" t="s">
        <v>7685</v>
      </c>
      <c r="C3276" s="34" t="s">
        <v>667</v>
      </c>
      <c r="D3276" s="35" t="s">
        <v>107</v>
      </c>
      <c r="E3276" s="35" t="s">
        <v>107</v>
      </c>
      <c r="F3276" s="35">
        <v>2.2999999999999998</v>
      </c>
      <c r="G3276" s="35">
        <v>2.9</v>
      </c>
      <c r="H3276" s="35">
        <v>3.5</v>
      </c>
    </row>
    <row r="3277" spans="1:15" ht="15" hidden="1" customHeight="1">
      <c r="A3277" s="34" t="s">
        <v>43</v>
      </c>
      <c r="B3277" s="34" t="s">
        <v>7686</v>
      </c>
      <c r="C3277" s="34" t="s">
        <v>421</v>
      </c>
      <c r="D3277" s="35" t="s">
        <v>107</v>
      </c>
      <c r="E3277" s="35" t="s">
        <v>107</v>
      </c>
      <c r="F3277" s="35">
        <v>1.4</v>
      </c>
      <c r="G3277" s="35">
        <v>2</v>
      </c>
      <c r="H3277" s="35">
        <v>2.9</v>
      </c>
    </row>
    <row r="3278" spans="1:15" ht="15" hidden="1" customHeight="1">
      <c r="A3278" s="34" t="s">
        <v>43</v>
      </c>
      <c r="B3278" s="34" t="s">
        <v>7687</v>
      </c>
      <c r="C3278" s="34" t="s">
        <v>403</v>
      </c>
      <c r="D3278" s="35" t="s">
        <v>107</v>
      </c>
      <c r="E3278" s="35" t="s">
        <v>107</v>
      </c>
      <c r="F3278" s="35">
        <v>1.3</v>
      </c>
      <c r="G3278" s="35">
        <v>1.4</v>
      </c>
      <c r="H3278" s="35">
        <v>1.5</v>
      </c>
    </row>
    <row r="3279" spans="1:15" ht="15" hidden="1" customHeight="1">
      <c r="A3279" s="34" t="s">
        <v>43</v>
      </c>
      <c r="B3279" s="34" t="s">
        <v>7688</v>
      </c>
      <c r="C3279" s="34" t="s">
        <v>403</v>
      </c>
      <c r="D3279" s="35" t="s">
        <v>107</v>
      </c>
      <c r="E3279" s="35" t="s">
        <v>107</v>
      </c>
      <c r="F3279" s="35">
        <v>1.3</v>
      </c>
      <c r="G3279" s="35">
        <v>1.5</v>
      </c>
      <c r="H3279" s="35">
        <v>1.5</v>
      </c>
    </row>
    <row r="3280" spans="1:15" ht="15" hidden="1" customHeight="1">
      <c r="A3280" s="34" t="s">
        <v>43</v>
      </c>
      <c r="B3280" s="34" t="s">
        <v>7689</v>
      </c>
      <c r="C3280" s="34" t="s">
        <v>887</v>
      </c>
      <c r="D3280" s="35" t="s">
        <v>107</v>
      </c>
      <c r="E3280" s="35" t="s">
        <v>107</v>
      </c>
      <c r="F3280" s="35">
        <v>1.1000000000000001</v>
      </c>
      <c r="G3280" s="35">
        <v>1.3</v>
      </c>
      <c r="H3280" s="35">
        <v>1.3</v>
      </c>
      <c r="L3280" s="34" t="s">
        <v>7690</v>
      </c>
    </row>
    <row r="3281" spans="1:15" ht="15" hidden="1" customHeight="1">
      <c r="A3281" s="34" t="s">
        <v>43</v>
      </c>
      <c r="B3281" s="34" t="s">
        <v>7691</v>
      </c>
      <c r="C3281" s="34" t="s">
        <v>435</v>
      </c>
      <c r="D3281" s="35" t="s">
        <v>107</v>
      </c>
      <c r="E3281" s="35" t="s">
        <v>107</v>
      </c>
      <c r="F3281" s="35">
        <v>1.6</v>
      </c>
      <c r="G3281" s="35">
        <v>1.9</v>
      </c>
      <c r="H3281" s="35">
        <v>2.7</v>
      </c>
      <c r="I3281" s="35" t="s">
        <v>661</v>
      </c>
      <c r="K3281" s="34" t="s">
        <v>661</v>
      </c>
      <c r="M3281" s="36" t="s">
        <v>661</v>
      </c>
    </row>
    <row r="3282" spans="1:15" ht="15" hidden="1" customHeight="1">
      <c r="A3282" s="34" t="s">
        <v>43</v>
      </c>
      <c r="B3282" s="34" t="s">
        <v>7692</v>
      </c>
      <c r="C3282" s="34" t="s">
        <v>435</v>
      </c>
      <c r="D3282" s="35" t="s">
        <v>107</v>
      </c>
      <c r="E3282" s="35" t="s">
        <v>107</v>
      </c>
      <c r="F3282" s="35">
        <v>1.3</v>
      </c>
      <c r="G3282" s="35">
        <v>1.8</v>
      </c>
      <c r="H3282" s="35">
        <v>1.7</v>
      </c>
    </row>
    <row r="3283" spans="1:15" ht="15" hidden="1" customHeight="1">
      <c r="A3283" s="34" t="s">
        <v>43</v>
      </c>
      <c r="B3283" s="34" t="s">
        <v>7693</v>
      </c>
      <c r="C3283" s="34" t="s">
        <v>411</v>
      </c>
      <c r="D3283" s="35" t="s">
        <v>107</v>
      </c>
      <c r="E3283" s="35" t="s">
        <v>107</v>
      </c>
      <c r="F3283" s="35">
        <v>1</v>
      </c>
      <c r="G3283" s="35">
        <v>1.3</v>
      </c>
      <c r="H3283" s="35">
        <v>1.4</v>
      </c>
      <c r="L3283" s="34" t="s">
        <v>3329</v>
      </c>
      <c r="M3283" s="34" t="s">
        <v>1298</v>
      </c>
      <c r="O3283" s="34" t="s">
        <v>3790</v>
      </c>
    </row>
    <row r="3284" spans="1:15" ht="15" hidden="1" customHeight="1">
      <c r="A3284" s="34" t="s">
        <v>77</v>
      </c>
      <c r="B3284" s="34" t="s">
        <v>7694</v>
      </c>
      <c r="C3284" s="34" t="s">
        <v>536</v>
      </c>
      <c r="D3284" s="35">
        <v>3.5</v>
      </c>
      <c r="E3284" s="35">
        <v>4.2</v>
      </c>
      <c r="F3284" s="35">
        <v>4.8</v>
      </c>
      <c r="G3284" s="35">
        <v>5.3</v>
      </c>
      <c r="H3284" s="35">
        <v>6</v>
      </c>
      <c r="I3284" s="35" t="s">
        <v>7695</v>
      </c>
      <c r="K3284" s="36" t="s">
        <v>7696</v>
      </c>
      <c r="M3284" s="34" t="s">
        <v>561</v>
      </c>
      <c r="N3284" s="34" t="s">
        <v>7697</v>
      </c>
      <c r="O3284" s="34" t="s">
        <v>2995</v>
      </c>
    </row>
    <row r="3285" spans="1:15" ht="15" hidden="1" customHeight="1">
      <c r="A3285" s="34" t="s">
        <v>77</v>
      </c>
      <c r="B3285" s="34" t="s">
        <v>7698</v>
      </c>
      <c r="C3285" s="34" t="s">
        <v>536</v>
      </c>
      <c r="D3285" s="35">
        <v>4.7</v>
      </c>
      <c r="E3285" s="35">
        <v>5.5</v>
      </c>
      <c r="F3285" s="35">
        <v>6</v>
      </c>
      <c r="G3285" s="35">
        <v>6.3</v>
      </c>
      <c r="H3285" s="35">
        <v>6.9</v>
      </c>
      <c r="I3285" s="35" t="s">
        <v>561</v>
      </c>
      <c r="K3285" s="36" t="s">
        <v>7699</v>
      </c>
      <c r="M3285" s="34" t="s">
        <v>7697</v>
      </c>
      <c r="N3285" s="34" t="s">
        <v>7700</v>
      </c>
      <c r="O3285" s="34" t="s">
        <v>2995</v>
      </c>
    </row>
    <row r="3286" spans="1:15" ht="15" hidden="1" customHeight="1">
      <c r="A3286" s="34" t="s">
        <v>77</v>
      </c>
      <c r="B3286" s="34" t="s">
        <v>7701</v>
      </c>
      <c r="C3286" s="34" t="s">
        <v>524</v>
      </c>
      <c r="D3286" s="35">
        <v>8.6999999999999993</v>
      </c>
      <c r="E3286" s="35">
        <v>11.1</v>
      </c>
      <c r="F3286" s="35">
        <v>12.7</v>
      </c>
      <c r="G3286" s="35">
        <v>13.7</v>
      </c>
      <c r="H3286" s="35">
        <v>14.9</v>
      </c>
      <c r="I3286" s="35" t="s">
        <v>561</v>
      </c>
      <c r="K3286" s="36" t="s">
        <v>561</v>
      </c>
      <c r="M3286" s="34" t="s">
        <v>561</v>
      </c>
      <c r="N3286" s="34" t="s">
        <v>561</v>
      </c>
      <c r="O3286" s="34" t="s">
        <v>2995</v>
      </c>
    </row>
    <row r="3287" spans="1:15" ht="15" hidden="1" customHeight="1">
      <c r="A3287" s="34" t="s">
        <v>77</v>
      </c>
      <c r="B3287" s="34" t="s">
        <v>7702</v>
      </c>
      <c r="C3287" s="34" t="s">
        <v>737</v>
      </c>
      <c r="D3287" s="35">
        <v>43.9</v>
      </c>
      <c r="E3287" s="35">
        <v>44.4</v>
      </c>
      <c r="F3287" s="35">
        <v>44.5</v>
      </c>
      <c r="G3287" s="35">
        <v>44.7</v>
      </c>
      <c r="H3287" s="35">
        <v>45.9</v>
      </c>
      <c r="K3287" s="36" t="s">
        <v>561</v>
      </c>
      <c r="M3287" s="34" t="s">
        <v>904</v>
      </c>
      <c r="N3287" s="34" t="s">
        <v>904</v>
      </c>
      <c r="O3287" s="34" t="s">
        <v>7703</v>
      </c>
    </row>
    <row r="3288" spans="1:15" ht="15" hidden="1" customHeight="1">
      <c r="A3288" s="34" t="s">
        <v>77</v>
      </c>
      <c r="B3288" s="34" t="s">
        <v>7704</v>
      </c>
      <c r="C3288" s="34" t="s">
        <v>484</v>
      </c>
      <c r="D3288" s="35">
        <v>9.3000000000000007</v>
      </c>
      <c r="E3288" s="35">
        <v>9.5</v>
      </c>
      <c r="F3288" s="35">
        <v>9.5</v>
      </c>
      <c r="G3288" s="35">
        <v>9.4</v>
      </c>
      <c r="H3288" s="35">
        <v>9.6999999999999993</v>
      </c>
      <c r="I3288" s="35" t="s">
        <v>561</v>
      </c>
      <c r="K3288" s="36" t="s">
        <v>561</v>
      </c>
      <c r="L3288" s="34" t="s">
        <v>7705</v>
      </c>
      <c r="M3288" s="34" t="s">
        <v>7700</v>
      </c>
      <c r="N3288" s="34" t="s">
        <v>424</v>
      </c>
      <c r="O3288" s="34" t="s">
        <v>2995</v>
      </c>
    </row>
    <row r="3289" spans="1:15" ht="15" hidden="1" customHeight="1">
      <c r="A3289" s="34" t="s">
        <v>77</v>
      </c>
      <c r="B3289" s="34" t="s">
        <v>7706</v>
      </c>
      <c r="C3289" s="34" t="s">
        <v>403</v>
      </c>
      <c r="D3289" s="35">
        <v>1.3</v>
      </c>
      <c r="E3289" s="35">
        <v>2</v>
      </c>
      <c r="F3289" s="35">
        <v>2.1</v>
      </c>
      <c r="G3289" s="35" t="s">
        <v>107</v>
      </c>
      <c r="H3289" s="35" t="s">
        <v>2997</v>
      </c>
      <c r="L3289" s="34" t="s">
        <v>7707</v>
      </c>
      <c r="N3289" s="34" t="s">
        <v>561</v>
      </c>
      <c r="O3289" s="34" t="s">
        <v>3272</v>
      </c>
    </row>
    <row r="3290" spans="1:15" ht="15" hidden="1" customHeight="1">
      <c r="A3290" s="34" t="s">
        <v>77</v>
      </c>
      <c r="B3290" s="34" t="s">
        <v>7708</v>
      </c>
      <c r="C3290" s="34" t="s">
        <v>403</v>
      </c>
      <c r="D3290" s="35" t="s">
        <v>107</v>
      </c>
      <c r="E3290" s="35" t="s">
        <v>107</v>
      </c>
      <c r="F3290" s="35">
        <v>1.4</v>
      </c>
      <c r="G3290" s="35">
        <v>2.1</v>
      </c>
      <c r="H3290" s="35">
        <v>2.8</v>
      </c>
      <c r="I3290" s="35" t="s">
        <v>561</v>
      </c>
    </row>
    <row r="3291" spans="1:15" ht="15" hidden="1" customHeight="1">
      <c r="A3291" s="34" t="s">
        <v>77</v>
      </c>
      <c r="B3291" s="34" t="s">
        <v>7709</v>
      </c>
      <c r="C3291" s="34" t="s">
        <v>435</v>
      </c>
      <c r="D3291" s="35">
        <v>1</v>
      </c>
      <c r="E3291" s="35" t="s">
        <v>2988</v>
      </c>
      <c r="F3291" s="35">
        <v>1</v>
      </c>
      <c r="G3291" s="35" t="s">
        <v>2988</v>
      </c>
      <c r="H3291" s="35" t="s">
        <v>2989</v>
      </c>
      <c r="M3291" s="34" t="s">
        <v>561</v>
      </c>
      <c r="O3291" s="34" t="s">
        <v>2995</v>
      </c>
    </row>
    <row r="3292" spans="1:15" ht="15" hidden="1" customHeight="1">
      <c r="A3292" s="34" t="s">
        <v>77</v>
      </c>
      <c r="B3292" s="34" t="s">
        <v>7710</v>
      </c>
      <c r="C3292" s="34" t="s">
        <v>484</v>
      </c>
      <c r="D3292" s="35">
        <v>7.3</v>
      </c>
      <c r="E3292" s="35">
        <v>7.3</v>
      </c>
      <c r="F3292" s="35">
        <v>7.4</v>
      </c>
      <c r="G3292" s="35">
        <v>7.4</v>
      </c>
      <c r="H3292" s="35">
        <v>7.5</v>
      </c>
      <c r="I3292" s="35" t="s">
        <v>7711</v>
      </c>
      <c r="K3292" s="36" t="s">
        <v>7022</v>
      </c>
      <c r="M3292" s="34" t="s">
        <v>904</v>
      </c>
      <c r="N3292" s="34" t="s">
        <v>465</v>
      </c>
      <c r="O3292" s="34" t="s">
        <v>3942</v>
      </c>
    </row>
    <row r="3293" spans="1:15" ht="15" hidden="1" customHeight="1">
      <c r="A3293" s="34" t="s">
        <v>77</v>
      </c>
      <c r="B3293" s="34" t="s">
        <v>7712</v>
      </c>
      <c r="C3293" s="34" t="s">
        <v>389</v>
      </c>
      <c r="D3293" s="35">
        <v>1.9</v>
      </c>
      <c r="E3293" s="35">
        <v>3.6</v>
      </c>
      <c r="F3293" s="35">
        <v>5.7</v>
      </c>
      <c r="G3293" s="35">
        <v>7.1</v>
      </c>
      <c r="H3293" s="35">
        <v>7.8</v>
      </c>
      <c r="I3293" s="35" t="s">
        <v>561</v>
      </c>
      <c r="K3293" s="58" t="s">
        <v>561</v>
      </c>
      <c r="O3293" s="34" t="s">
        <v>2995</v>
      </c>
    </row>
    <row r="3294" spans="1:15" ht="15" hidden="1" customHeight="1">
      <c r="A3294" s="34" t="s">
        <v>77</v>
      </c>
      <c r="B3294" s="34" t="s">
        <v>7713</v>
      </c>
      <c r="C3294" s="34" t="s">
        <v>389</v>
      </c>
      <c r="D3294" s="38">
        <v>1.3</v>
      </c>
      <c r="E3294" s="38">
        <v>1.8</v>
      </c>
      <c r="F3294" s="35" t="s">
        <v>3039</v>
      </c>
      <c r="G3294" s="35" t="s">
        <v>107</v>
      </c>
      <c r="H3294" s="35" t="s">
        <v>2997</v>
      </c>
      <c r="O3294" s="34" t="s">
        <v>7714</v>
      </c>
    </row>
    <row r="3295" spans="1:15" ht="15" hidden="1" customHeight="1">
      <c r="A3295" s="34" t="s">
        <v>77</v>
      </c>
      <c r="B3295" s="34" t="s">
        <v>7715</v>
      </c>
      <c r="C3295" s="34" t="s">
        <v>546</v>
      </c>
      <c r="D3295" s="35">
        <v>6.9</v>
      </c>
      <c r="E3295" s="35">
        <v>7.9</v>
      </c>
      <c r="F3295" s="35">
        <v>8.6</v>
      </c>
      <c r="G3295" s="35">
        <v>9.1999999999999993</v>
      </c>
      <c r="H3295" s="35">
        <v>10</v>
      </c>
      <c r="I3295" s="35" t="s">
        <v>7716</v>
      </c>
      <c r="K3295" s="36" t="s">
        <v>7717</v>
      </c>
      <c r="M3295" s="34" t="s">
        <v>7718</v>
      </c>
      <c r="N3295" s="34" t="s">
        <v>561</v>
      </c>
      <c r="O3295" s="34" t="s">
        <v>2995</v>
      </c>
    </row>
    <row r="3296" spans="1:15" ht="15" hidden="1" customHeight="1">
      <c r="A3296" s="34" t="s">
        <v>77</v>
      </c>
      <c r="B3296" s="34" t="s">
        <v>7719</v>
      </c>
      <c r="C3296" s="34" t="s">
        <v>1256</v>
      </c>
      <c r="D3296" s="35">
        <v>1.2</v>
      </c>
      <c r="E3296" s="35">
        <v>1.3</v>
      </c>
      <c r="F3296" s="35">
        <v>1.3</v>
      </c>
      <c r="G3296" s="35">
        <v>1.4</v>
      </c>
      <c r="H3296" s="35">
        <v>1.5</v>
      </c>
      <c r="I3296" s="35" t="s">
        <v>440</v>
      </c>
    </row>
    <row r="3297" spans="1:15" ht="15" hidden="1" customHeight="1">
      <c r="A3297" s="34" t="s">
        <v>77</v>
      </c>
      <c r="B3297" s="34" t="s">
        <v>7720</v>
      </c>
      <c r="C3297" s="34" t="s">
        <v>449</v>
      </c>
      <c r="D3297" s="35">
        <v>7.2</v>
      </c>
      <c r="E3297" s="35">
        <v>7.8</v>
      </c>
      <c r="F3297" s="35">
        <v>8.1</v>
      </c>
      <c r="G3297" s="35">
        <v>8.4</v>
      </c>
      <c r="H3297" s="35">
        <v>8.6</v>
      </c>
      <c r="I3297" s="35" t="s">
        <v>7721</v>
      </c>
      <c r="K3297" s="36" t="s">
        <v>440</v>
      </c>
      <c r="O3297" s="34" t="s">
        <v>2995</v>
      </c>
    </row>
    <row r="3298" spans="1:15" ht="15" hidden="1" customHeight="1">
      <c r="A3298" s="34" t="s">
        <v>77</v>
      </c>
      <c r="B3298" s="34" t="s">
        <v>7722</v>
      </c>
      <c r="C3298" s="34" t="s">
        <v>1659</v>
      </c>
      <c r="D3298" s="35">
        <v>10.5</v>
      </c>
      <c r="E3298" s="35">
        <v>10.5</v>
      </c>
      <c r="F3298" s="35">
        <v>10.5</v>
      </c>
      <c r="G3298" s="35">
        <v>10.6</v>
      </c>
      <c r="H3298" s="35">
        <v>10.6</v>
      </c>
      <c r="L3298" s="34" t="s">
        <v>7723</v>
      </c>
      <c r="O3298" s="34" t="s">
        <v>2995</v>
      </c>
    </row>
    <row r="3299" spans="1:15" ht="15" hidden="1" customHeight="1">
      <c r="A3299" s="34" t="s">
        <v>77</v>
      </c>
      <c r="B3299" s="34" t="s">
        <v>7724</v>
      </c>
      <c r="C3299" s="34" t="s">
        <v>439</v>
      </c>
      <c r="D3299" s="35">
        <v>13.5</v>
      </c>
      <c r="E3299" s="35">
        <v>13.9</v>
      </c>
      <c r="F3299" s="35">
        <v>14</v>
      </c>
      <c r="G3299" s="35">
        <v>14.3</v>
      </c>
      <c r="H3299" s="35">
        <v>14.5</v>
      </c>
      <c r="I3299" s="35" t="s">
        <v>561</v>
      </c>
      <c r="K3299" s="36" t="s">
        <v>7022</v>
      </c>
      <c r="M3299" s="34" t="s">
        <v>7718</v>
      </c>
      <c r="O3299" s="34" t="s">
        <v>2995</v>
      </c>
    </row>
    <row r="3300" spans="1:15" ht="15" hidden="1" customHeight="1">
      <c r="A3300" s="34" t="s">
        <v>77</v>
      </c>
      <c r="B3300" s="34" t="s">
        <v>7725</v>
      </c>
      <c r="C3300" s="34" t="s">
        <v>737</v>
      </c>
      <c r="D3300" s="35">
        <v>55.6</v>
      </c>
      <c r="E3300" s="35">
        <v>57.2</v>
      </c>
      <c r="F3300" s="35">
        <v>58.8</v>
      </c>
      <c r="G3300" s="35">
        <v>60.1</v>
      </c>
      <c r="H3300" s="35">
        <v>60.8</v>
      </c>
      <c r="K3300" s="58" t="s">
        <v>6109</v>
      </c>
      <c r="M3300" s="34" t="s">
        <v>2981</v>
      </c>
      <c r="N3300" s="34" t="s">
        <v>465</v>
      </c>
    </row>
    <row r="3301" spans="1:15" ht="15" hidden="1" customHeight="1">
      <c r="A3301" s="34" t="s">
        <v>77</v>
      </c>
      <c r="B3301" s="34" t="s">
        <v>7726</v>
      </c>
      <c r="C3301" s="34" t="s">
        <v>403</v>
      </c>
      <c r="D3301" s="35">
        <v>2.1</v>
      </c>
      <c r="E3301" s="35">
        <v>3</v>
      </c>
      <c r="F3301" s="35">
        <v>3.4</v>
      </c>
      <c r="G3301" s="35">
        <v>3.8</v>
      </c>
      <c r="H3301" s="35">
        <v>4.2</v>
      </c>
      <c r="I3301" s="35" t="s">
        <v>7727</v>
      </c>
      <c r="K3301" s="58" t="s">
        <v>7728</v>
      </c>
      <c r="L3301" s="34" t="s">
        <v>7729</v>
      </c>
      <c r="M3301" s="34" t="s">
        <v>440</v>
      </c>
      <c r="N3301" s="34" t="s">
        <v>7730</v>
      </c>
      <c r="O3301" s="34" t="s">
        <v>2995</v>
      </c>
    </row>
    <row r="3302" spans="1:15" ht="15" hidden="1" customHeight="1">
      <c r="A3302" s="34" t="s">
        <v>77</v>
      </c>
      <c r="B3302" s="34" t="s">
        <v>7731</v>
      </c>
      <c r="C3302" s="34" t="s">
        <v>393</v>
      </c>
      <c r="D3302" s="35">
        <v>1.3</v>
      </c>
      <c r="E3302" s="35">
        <v>1.8</v>
      </c>
      <c r="F3302" s="35">
        <v>2.2999999999999998</v>
      </c>
      <c r="G3302" s="35">
        <v>3</v>
      </c>
      <c r="H3302" s="35">
        <v>3.4</v>
      </c>
      <c r="I3302" s="35" t="s">
        <v>7403</v>
      </c>
      <c r="J3302" s="35" t="s">
        <v>3160</v>
      </c>
      <c r="K3302" s="36" t="s">
        <v>424</v>
      </c>
      <c r="L3302" s="34" t="s">
        <v>3329</v>
      </c>
      <c r="M3302" s="34" t="s">
        <v>424</v>
      </c>
      <c r="N3302" s="34" t="s">
        <v>424</v>
      </c>
      <c r="O3302" s="34" t="s">
        <v>7732</v>
      </c>
    </row>
    <row r="3303" spans="1:15" ht="15" hidden="1" customHeight="1">
      <c r="A3303" s="34" t="s">
        <v>77</v>
      </c>
      <c r="B3303" s="34" t="s">
        <v>7733</v>
      </c>
      <c r="C3303" s="34" t="s">
        <v>389</v>
      </c>
      <c r="D3303" s="35">
        <v>2.2999999999999998</v>
      </c>
      <c r="E3303" s="35">
        <v>3</v>
      </c>
      <c r="F3303" s="35">
        <v>3.8</v>
      </c>
      <c r="G3303" s="35">
        <v>4.3</v>
      </c>
      <c r="H3303" s="35">
        <v>4.3</v>
      </c>
      <c r="O3303" s="34" t="s">
        <v>2995</v>
      </c>
    </row>
    <row r="3304" spans="1:15" ht="15" hidden="1" customHeight="1">
      <c r="A3304" s="34" t="s">
        <v>77</v>
      </c>
      <c r="B3304" s="34" t="s">
        <v>7734</v>
      </c>
      <c r="C3304" s="34" t="s">
        <v>389</v>
      </c>
      <c r="D3304" s="35" t="s">
        <v>107</v>
      </c>
      <c r="E3304" s="35">
        <v>2.2999999999999998</v>
      </c>
      <c r="F3304" s="35">
        <v>2.2999999999999998</v>
      </c>
      <c r="G3304" s="35">
        <v>2.4</v>
      </c>
      <c r="H3304" s="35" t="s">
        <v>2997</v>
      </c>
      <c r="J3304" s="35" t="s">
        <v>4248</v>
      </c>
      <c r="O3304" s="37" t="s">
        <v>7735</v>
      </c>
    </row>
    <row r="3305" spans="1:15" ht="15" hidden="1" customHeight="1">
      <c r="A3305" s="34" t="s">
        <v>77</v>
      </c>
      <c r="B3305" s="34" t="s">
        <v>7736</v>
      </c>
      <c r="C3305" s="34" t="s">
        <v>403</v>
      </c>
      <c r="D3305" s="35">
        <v>2.1</v>
      </c>
      <c r="E3305" s="35">
        <v>2.2999999999999998</v>
      </c>
      <c r="F3305" s="35">
        <v>2.5</v>
      </c>
      <c r="G3305" s="35">
        <v>2.5</v>
      </c>
      <c r="H3305" s="35">
        <v>2.6</v>
      </c>
      <c r="I3305" s="35" t="s">
        <v>7151</v>
      </c>
      <c r="L3305" s="34" t="s">
        <v>7737</v>
      </c>
      <c r="M3305" s="34" t="s">
        <v>440</v>
      </c>
      <c r="N3305" s="34" t="s">
        <v>5095</v>
      </c>
      <c r="O3305" s="34" t="s">
        <v>5228</v>
      </c>
    </row>
    <row r="3306" spans="1:15" ht="15" hidden="1" customHeight="1">
      <c r="A3306" s="34" t="s">
        <v>77</v>
      </c>
      <c r="B3306" s="34" t="s">
        <v>7738</v>
      </c>
      <c r="C3306" s="34" t="s">
        <v>419</v>
      </c>
      <c r="D3306" s="35">
        <v>4.7</v>
      </c>
      <c r="E3306" s="35">
        <v>5.3</v>
      </c>
      <c r="F3306" s="35">
        <v>6.5</v>
      </c>
      <c r="G3306" s="35">
        <v>7.4</v>
      </c>
      <c r="H3306" s="35">
        <v>8.4</v>
      </c>
      <c r="I3306" s="35" t="s">
        <v>2126</v>
      </c>
      <c r="K3306" s="58" t="s">
        <v>561</v>
      </c>
      <c r="O3306" s="34" t="s">
        <v>2995</v>
      </c>
    </row>
    <row r="3307" spans="1:15" ht="15" hidden="1" customHeight="1">
      <c r="A3307" s="34" t="s">
        <v>77</v>
      </c>
      <c r="B3307" s="34" t="s">
        <v>7739</v>
      </c>
      <c r="C3307" s="34" t="s">
        <v>419</v>
      </c>
      <c r="D3307" s="35" t="s">
        <v>107</v>
      </c>
      <c r="E3307" s="35">
        <v>1.6</v>
      </c>
      <c r="F3307" s="35">
        <v>2.4</v>
      </c>
      <c r="G3307" s="35">
        <v>3</v>
      </c>
      <c r="H3307" s="35">
        <v>4.0999999999999996</v>
      </c>
      <c r="I3307" s="35" t="s">
        <v>2126</v>
      </c>
      <c r="K3307" s="36" t="s">
        <v>561</v>
      </c>
      <c r="M3307" s="34" t="s">
        <v>522</v>
      </c>
      <c r="N3307" s="34" t="s">
        <v>522</v>
      </c>
    </row>
    <row r="3308" spans="1:15" ht="15" hidden="1" customHeight="1">
      <c r="A3308" s="34" t="s">
        <v>77</v>
      </c>
      <c r="B3308" s="34" t="s">
        <v>7740</v>
      </c>
      <c r="C3308" s="34" t="s">
        <v>403</v>
      </c>
      <c r="D3308" s="35">
        <v>1.2</v>
      </c>
      <c r="E3308" s="35">
        <v>2.5</v>
      </c>
      <c r="F3308" s="35">
        <v>2.9</v>
      </c>
      <c r="G3308" s="35">
        <v>3.4</v>
      </c>
      <c r="H3308" s="35">
        <v>3.4</v>
      </c>
      <c r="I3308" s="35" t="s">
        <v>424</v>
      </c>
      <c r="O3308" s="34" t="s">
        <v>2995</v>
      </c>
    </row>
    <row r="3309" spans="1:15" ht="15" hidden="1" customHeight="1">
      <c r="A3309" s="34" t="s">
        <v>77</v>
      </c>
      <c r="B3309" s="34" t="s">
        <v>7741</v>
      </c>
      <c r="C3309" s="34" t="s">
        <v>484</v>
      </c>
      <c r="D3309" s="35">
        <v>5.9</v>
      </c>
      <c r="E3309" s="35">
        <v>6.6</v>
      </c>
      <c r="F3309" s="35">
        <v>7.2</v>
      </c>
      <c r="G3309" s="35">
        <v>7.3</v>
      </c>
      <c r="H3309" s="35">
        <v>7.6</v>
      </c>
      <c r="I3309" s="35" t="s">
        <v>561</v>
      </c>
      <c r="K3309" s="36" t="s">
        <v>561</v>
      </c>
    </row>
    <row r="3310" spans="1:15" ht="15" hidden="1" customHeight="1">
      <c r="A3310" s="34" t="s">
        <v>77</v>
      </c>
      <c r="B3310" s="34" t="s">
        <v>7742</v>
      </c>
      <c r="C3310" s="34" t="s">
        <v>403</v>
      </c>
      <c r="D3310" s="35">
        <v>1.2</v>
      </c>
      <c r="E3310" s="35">
        <v>1.8</v>
      </c>
      <c r="F3310" s="35">
        <v>2.2000000000000002</v>
      </c>
      <c r="G3310" s="35">
        <v>2.5</v>
      </c>
      <c r="H3310" s="35">
        <v>2.6</v>
      </c>
      <c r="I3310" s="35" t="s">
        <v>7743</v>
      </c>
      <c r="K3310" s="36" t="s">
        <v>440</v>
      </c>
      <c r="M3310" s="34" t="s">
        <v>440</v>
      </c>
      <c r="N3310" s="34" t="s">
        <v>5095</v>
      </c>
      <c r="O3310" s="34" t="s">
        <v>2995</v>
      </c>
    </row>
    <row r="3311" spans="1:15" ht="15" hidden="1" customHeight="1">
      <c r="A3311" s="34" t="s">
        <v>77</v>
      </c>
      <c r="B3311" s="34" t="s">
        <v>7744</v>
      </c>
      <c r="C3311" s="34" t="s">
        <v>821</v>
      </c>
      <c r="D3311" s="35">
        <v>13</v>
      </c>
      <c r="E3311" s="35">
        <v>12</v>
      </c>
      <c r="F3311" s="35">
        <v>12</v>
      </c>
      <c r="G3311" s="35">
        <v>12</v>
      </c>
      <c r="H3311" s="35" t="s">
        <v>2997</v>
      </c>
      <c r="J3311" s="35" t="s">
        <v>7745</v>
      </c>
      <c r="K3311" s="36" t="s">
        <v>561</v>
      </c>
      <c r="M3311" s="34" t="s">
        <v>561</v>
      </c>
      <c r="N3311" s="34" t="s">
        <v>7746</v>
      </c>
      <c r="O3311" s="34" t="s">
        <v>7249</v>
      </c>
    </row>
    <row r="3312" spans="1:15" ht="15" hidden="1" customHeight="1">
      <c r="A3312" s="34" t="s">
        <v>77</v>
      </c>
      <c r="B3312" s="34" t="s">
        <v>7747</v>
      </c>
      <c r="C3312" s="34" t="s">
        <v>484</v>
      </c>
      <c r="D3312" s="35">
        <v>7.3</v>
      </c>
      <c r="E3312" s="35">
        <v>7.5</v>
      </c>
      <c r="F3312" s="35" t="s">
        <v>3039</v>
      </c>
      <c r="G3312" s="35" t="s">
        <v>2997</v>
      </c>
      <c r="H3312" s="35" t="s">
        <v>2997</v>
      </c>
      <c r="L3312" s="34" t="s">
        <v>6018</v>
      </c>
      <c r="N3312" s="34" t="s">
        <v>1173</v>
      </c>
      <c r="O3312" s="34" t="s">
        <v>7748</v>
      </c>
    </row>
    <row r="3313" spans="1:15" ht="15" hidden="1" customHeight="1">
      <c r="A3313" s="34" t="s">
        <v>77</v>
      </c>
      <c r="B3313" s="34" t="s">
        <v>7749</v>
      </c>
      <c r="C3313" s="34" t="s">
        <v>435</v>
      </c>
      <c r="D3313" s="35">
        <v>1.6</v>
      </c>
      <c r="E3313" s="35">
        <v>2.2000000000000002</v>
      </c>
      <c r="F3313" s="35">
        <v>2.6</v>
      </c>
      <c r="G3313" s="35">
        <v>2.8</v>
      </c>
      <c r="H3313" s="35">
        <v>3</v>
      </c>
      <c r="I3313" s="35" t="s">
        <v>561</v>
      </c>
      <c r="K3313" s="58" t="s">
        <v>561</v>
      </c>
      <c r="L3313" s="34" t="s">
        <v>3034</v>
      </c>
      <c r="M3313" s="34" t="s">
        <v>561</v>
      </c>
      <c r="N3313" s="34" t="s">
        <v>561</v>
      </c>
      <c r="O3313" s="34" t="s">
        <v>2995</v>
      </c>
    </row>
    <row r="3314" spans="1:15" ht="15" hidden="1" customHeight="1">
      <c r="A3314" s="34" t="s">
        <v>77</v>
      </c>
      <c r="B3314" s="34" t="s">
        <v>7750</v>
      </c>
      <c r="C3314" s="34" t="s">
        <v>389</v>
      </c>
      <c r="D3314" s="35">
        <v>1.4</v>
      </c>
      <c r="E3314" s="35">
        <v>2.2000000000000002</v>
      </c>
      <c r="F3314" s="35">
        <v>2.5</v>
      </c>
      <c r="G3314" s="35">
        <v>2.5</v>
      </c>
      <c r="H3314" s="35" t="s">
        <v>2997</v>
      </c>
      <c r="I3314" s="35" t="s">
        <v>561</v>
      </c>
      <c r="J3314" s="35" t="s">
        <v>3505</v>
      </c>
      <c r="K3314" s="58" t="s">
        <v>561</v>
      </c>
      <c r="L3314" s="34" t="s">
        <v>3455</v>
      </c>
      <c r="M3314" s="34" t="s">
        <v>561</v>
      </c>
      <c r="N3314" s="34" t="s">
        <v>561</v>
      </c>
      <c r="O3314" s="34" t="s">
        <v>2995</v>
      </c>
    </row>
    <row r="3315" spans="1:15" ht="15" hidden="1" customHeight="1">
      <c r="A3315" s="34" t="s">
        <v>77</v>
      </c>
      <c r="B3315" s="34" t="s">
        <v>7751</v>
      </c>
      <c r="C3315" s="34" t="s">
        <v>389</v>
      </c>
      <c r="D3315" s="35" t="s">
        <v>107</v>
      </c>
      <c r="E3315" s="35" t="s">
        <v>107</v>
      </c>
      <c r="F3315" s="35">
        <v>1</v>
      </c>
      <c r="G3315" s="35">
        <v>1.4</v>
      </c>
      <c r="H3315" s="35">
        <v>1.7</v>
      </c>
      <c r="I3315" s="35" t="s">
        <v>561</v>
      </c>
      <c r="K3315" s="58" t="s">
        <v>561</v>
      </c>
    </row>
    <row r="3316" spans="1:15" ht="15" hidden="1" customHeight="1">
      <c r="A3316" s="34" t="s">
        <v>77</v>
      </c>
      <c r="B3316" s="34" t="s">
        <v>7752</v>
      </c>
      <c r="C3316" s="34" t="s">
        <v>403</v>
      </c>
      <c r="D3316" s="35">
        <v>2.5</v>
      </c>
      <c r="E3316" s="35">
        <v>3.3</v>
      </c>
      <c r="F3316" s="35">
        <v>4.2</v>
      </c>
      <c r="G3316" s="35">
        <v>4.4000000000000004</v>
      </c>
      <c r="H3316" s="35">
        <v>5.0999999999999996</v>
      </c>
      <c r="I3316" s="35" t="s">
        <v>7753</v>
      </c>
      <c r="K3316" s="36" t="s">
        <v>7754</v>
      </c>
      <c r="L3316" s="34" t="s">
        <v>7755</v>
      </c>
      <c r="M3316" s="34" t="s">
        <v>4313</v>
      </c>
      <c r="N3316" s="34" t="s">
        <v>7697</v>
      </c>
      <c r="O3316" s="34" t="s">
        <v>2995</v>
      </c>
    </row>
    <row r="3317" spans="1:15" ht="15" hidden="1" customHeight="1">
      <c r="A3317" s="34" t="s">
        <v>77</v>
      </c>
      <c r="B3317" s="34" t="s">
        <v>7756</v>
      </c>
      <c r="C3317" s="34" t="s">
        <v>393</v>
      </c>
      <c r="D3317" s="35">
        <v>1.1000000000000001</v>
      </c>
      <c r="E3317" s="35">
        <v>2.2999999999999998</v>
      </c>
      <c r="F3317" s="35">
        <v>3</v>
      </c>
      <c r="G3317" s="35">
        <v>3.2</v>
      </c>
      <c r="H3317" s="35">
        <v>3.4</v>
      </c>
      <c r="J3317" s="35" t="s">
        <v>3081</v>
      </c>
      <c r="L3317" s="34" t="s">
        <v>3329</v>
      </c>
      <c r="N3317" s="34" t="s">
        <v>6284</v>
      </c>
      <c r="O3317" s="34" t="s">
        <v>3710</v>
      </c>
    </row>
    <row r="3318" spans="1:15" ht="15" hidden="1" customHeight="1">
      <c r="A3318" s="34" t="s">
        <v>77</v>
      </c>
      <c r="B3318" s="34" t="s">
        <v>7757</v>
      </c>
      <c r="C3318" s="34" t="s">
        <v>403</v>
      </c>
      <c r="D3318" s="35">
        <v>1.5</v>
      </c>
      <c r="E3318" s="35">
        <v>2.1</v>
      </c>
      <c r="F3318" s="35">
        <v>2.4</v>
      </c>
      <c r="G3318" s="35">
        <v>2.4</v>
      </c>
      <c r="H3318" s="35">
        <v>2.8</v>
      </c>
      <c r="I3318" s="35" t="s">
        <v>7758</v>
      </c>
      <c r="K3318" s="36" t="s">
        <v>7759</v>
      </c>
      <c r="L3318" s="34" t="s">
        <v>6734</v>
      </c>
      <c r="M3318" s="34" t="s">
        <v>7760</v>
      </c>
      <c r="N3318" s="34" t="s">
        <v>7761</v>
      </c>
      <c r="O3318" s="34" t="s">
        <v>2995</v>
      </c>
    </row>
    <row r="3319" spans="1:15" ht="15" hidden="1" customHeight="1">
      <c r="A3319" s="34" t="s">
        <v>77</v>
      </c>
      <c r="B3319" s="34" t="s">
        <v>7762</v>
      </c>
      <c r="C3319" s="34" t="s">
        <v>484</v>
      </c>
      <c r="D3319" s="35" t="s">
        <v>107</v>
      </c>
      <c r="E3319" s="35">
        <v>1.1000000000000001</v>
      </c>
      <c r="F3319" s="35" t="s">
        <v>2988</v>
      </c>
      <c r="G3319" s="35" t="s">
        <v>2997</v>
      </c>
      <c r="H3319" s="35" t="s">
        <v>2997</v>
      </c>
      <c r="L3319" s="36" t="s">
        <v>4701</v>
      </c>
    </row>
    <row r="3320" spans="1:15" ht="15" hidden="1" customHeight="1">
      <c r="A3320" s="34" t="s">
        <v>77</v>
      </c>
      <c r="B3320" s="34" t="s">
        <v>7763</v>
      </c>
      <c r="C3320" s="34" t="s">
        <v>403</v>
      </c>
      <c r="D3320" s="35" t="s">
        <v>107</v>
      </c>
      <c r="E3320" s="35">
        <v>1</v>
      </c>
      <c r="F3320" s="35">
        <v>1.4</v>
      </c>
      <c r="G3320" s="35">
        <v>1.7</v>
      </c>
      <c r="H3320" s="35">
        <v>1.9</v>
      </c>
      <c r="I3320" s="35" t="s">
        <v>561</v>
      </c>
      <c r="K3320" s="36" t="s">
        <v>561</v>
      </c>
      <c r="M3320" s="36" t="s">
        <v>561</v>
      </c>
    </row>
    <row r="3321" spans="1:15" ht="15" hidden="1" customHeight="1">
      <c r="A3321" s="34" t="s">
        <v>77</v>
      </c>
      <c r="B3321" s="34" t="s">
        <v>7764</v>
      </c>
      <c r="C3321" s="34" t="s">
        <v>403</v>
      </c>
      <c r="D3321" s="35" t="s">
        <v>107</v>
      </c>
      <c r="E3321" s="35">
        <v>1.5</v>
      </c>
      <c r="F3321" s="35">
        <v>1.6</v>
      </c>
      <c r="G3321" s="35">
        <v>1.7</v>
      </c>
      <c r="H3321" s="35">
        <v>1.7</v>
      </c>
      <c r="I3321" s="35" t="s">
        <v>561</v>
      </c>
      <c r="K3321" s="36" t="s">
        <v>561</v>
      </c>
      <c r="M3321" s="36" t="s">
        <v>561</v>
      </c>
      <c r="N3321" s="34" t="s">
        <v>561</v>
      </c>
    </row>
    <row r="3322" spans="1:15" ht="15" hidden="1" customHeight="1">
      <c r="A3322" s="34" t="s">
        <v>77</v>
      </c>
      <c r="B3322" s="34" t="s">
        <v>7765</v>
      </c>
      <c r="C3322" s="34" t="s">
        <v>403</v>
      </c>
      <c r="D3322" s="35" t="s">
        <v>107</v>
      </c>
      <c r="E3322" s="35">
        <v>1.3</v>
      </c>
      <c r="F3322" s="35">
        <v>1.4</v>
      </c>
      <c r="G3322" s="35">
        <v>1.6</v>
      </c>
      <c r="H3322" s="35">
        <v>1.7</v>
      </c>
      <c r="I3322" s="35" t="s">
        <v>561</v>
      </c>
      <c r="K3322" s="36" t="s">
        <v>561</v>
      </c>
      <c r="M3322" s="36" t="s">
        <v>561</v>
      </c>
      <c r="N3322" s="34" t="s">
        <v>561</v>
      </c>
    </row>
    <row r="3323" spans="1:15" ht="15" hidden="1" customHeight="1">
      <c r="A3323" s="34" t="s">
        <v>77</v>
      </c>
      <c r="B3323" s="34" t="s">
        <v>7766</v>
      </c>
      <c r="C3323" s="34" t="s">
        <v>389</v>
      </c>
      <c r="D3323" s="35" t="s">
        <v>107</v>
      </c>
      <c r="E3323" s="35">
        <v>1.8</v>
      </c>
      <c r="F3323" s="35">
        <v>3</v>
      </c>
      <c r="G3323" s="35">
        <v>3.6</v>
      </c>
      <c r="H3323" s="35">
        <v>3.9</v>
      </c>
      <c r="I3323" s="35" t="s">
        <v>561</v>
      </c>
      <c r="M3323" s="36" t="s">
        <v>7201</v>
      </c>
    </row>
    <row r="3324" spans="1:15" ht="15" hidden="1" customHeight="1">
      <c r="A3324" s="34" t="s">
        <v>77</v>
      </c>
      <c r="B3324" s="34" t="s">
        <v>7767</v>
      </c>
      <c r="C3324" s="34" t="s">
        <v>403</v>
      </c>
      <c r="D3324" s="35" t="s">
        <v>107</v>
      </c>
      <c r="E3324" s="35">
        <v>1.4</v>
      </c>
      <c r="F3324" s="35">
        <v>2</v>
      </c>
      <c r="G3324" s="35">
        <v>2.5</v>
      </c>
      <c r="H3324" s="35">
        <v>2.6</v>
      </c>
      <c r="I3324" s="35" t="s">
        <v>7768</v>
      </c>
      <c r="K3324" s="36" t="s">
        <v>561</v>
      </c>
      <c r="M3324" s="34" t="s">
        <v>889</v>
      </c>
      <c r="O3324" s="34" t="s">
        <v>7769</v>
      </c>
    </row>
    <row r="3325" spans="1:15" ht="15" hidden="1" customHeight="1">
      <c r="A3325" s="34" t="s">
        <v>77</v>
      </c>
      <c r="B3325" s="34" t="s">
        <v>7770</v>
      </c>
      <c r="C3325" s="34" t="s">
        <v>422</v>
      </c>
      <c r="D3325" s="35" t="s">
        <v>107</v>
      </c>
      <c r="E3325" s="35">
        <v>2</v>
      </c>
      <c r="F3325" s="35">
        <v>3.6</v>
      </c>
      <c r="G3325" s="35">
        <v>4.4000000000000004</v>
      </c>
      <c r="H3325" s="35">
        <v>5.6</v>
      </c>
      <c r="I3325" s="35" t="s">
        <v>7771</v>
      </c>
      <c r="J3325" s="35" t="s">
        <v>3081</v>
      </c>
      <c r="M3325" s="34" t="s">
        <v>7772</v>
      </c>
    </row>
    <row r="3326" spans="1:15" ht="15" hidden="1" customHeight="1">
      <c r="A3326" s="34" t="s">
        <v>77</v>
      </c>
      <c r="B3326" s="34" t="s">
        <v>7773</v>
      </c>
      <c r="C3326" s="34" t="s">
        <v>422</v>
      </c>
      <c r="D3326" s="35" t="s">
        <v>107</v>
      </c>
      <c r="E3326" s="35">
        <v>1.4</v>
      </c>
      <c r="F3326" s="35">
        <v>1.4</v>
      </c>
      <c r="G3326" s="35" t="s">
        <v>2997</v>
      </c>
      <c r="H3326" s="35" t="s">
        <v>2997</v>
      </c>
      <c r="L3326" s="34" t="s">
        <v>4701</v>
      </c>
      <c r="M3326" s="34" t="s">
        <v>1026</v>
      </c>
      <c r="O3326" s="34" t="s">
        <v>4370</v>
      </c>
    </row>
    <row r="3327" spans="1:15" ht="15" hidden="1" customHeight="1">
      <c r="A3327" s="34" t="s">
        <v>77</v>
      </c>
      <c r="B3327" s="34" t="s">
        <v>7774</v>
      </c>
      <c r="C3327" s="34" t="s">
        <v>667</v>
      </c>
      <c r="D3327" s="35" t="s">
        <v>107</v>
      </c>
      <c r="E3327" s="35">
        <v>1.1000000000000001</v>
      </c>
      <c r="F3327" s="35">
        <v>1.4</v>
      </c>
      <c r="G3327" s="35">
        <v>1.4</v>
      </c>
      <c r="H3327" s="35">
        <v>1.5</v>
      </c>
      <c r="J3327" s="35" t="s">
        <v>3081</v>
      </c>
      <c r="L3327" s="34" t="s">
        <v>4968</v>
      </c>
      <c r="O3327" s="34" t="s">
        <v>4370</v>
      </c>
    </row>
    <row r="3328" spans="1:15" ht="15" hidden="1" customHeight="1">
      <c r="A3328" s="34" t="s">
        <v>77</v>
      </c>
      <c r="B3328" s="34" t="s">
        <v>7775</v>
      </c>
      <c r="C3328" s="34" t="s">
        <v>409</v>
      </c>
      <c r="D3328" s="35" t="s">
        <v>107</v>
      </c>
      <c r="E3328" s="35">
        <v>1.5</v>
      </c>
      <c r="F3328" s="35">
        <v>2.2000000000000002</v>
      </c>
      <c r="G3328" s="35">
        <v>2.5</v>
      </c>
      <c r="H3328" s="35">
        <v>2.8</v>
      </c>
      <c r="I3328" s="35" t="s">
        <v>3430</v>
      </c>
      <c r="K3328" s="36" t="s">
        <v>561</v>
      </c>
    </row>
    <row r="3329" spans="1:15" ht="15" hidden="1" customHeight="1">
      <c r="A3329" s="34" t="s">
        <v>77</v>
      </c>
      <c r="B3329" s="34" t="s">
        <v>7776</v>
      </c>
      <c r="C3329" s="34" t="s">
        <v>667</v>
      </c>
      <c r="D3329" s="35" t="s">
        <v>107</v>
      </c>
      <c r="E3329" s="35">
        <v>1.2</v>
      </c>
      <c r="F3329" s="35">
        <v>1.9</v>
      </c>
      <c r="G3329" s="35">
        <v>2.4</v>
      </c>
      <c r="H3329" s="35">
        <v>2.5</v>
      </c>
    </row>
    <row r="3330" spans="1:15" ht="15" hidden="1" customHeight="1">
      <c r="A3330" s="34" t="s">
        <v>77</v>
      </c>
      <c r="B3330" s="34" t="s">
        <v>7777</v>
      </c>
      <c r="C3330" s="34" t="s">
        <v>435</v>
      </c>
      <c r="D3330" s="35" t="s">
        <v>107</v>
      </c>
      <c r="E3330" s="35">
        <v>1.3</v>
      </c>
      <c r="F3330" s="35">
        <v>1.7</v>
      </c>
      <c r="G3330" s="35">
        <v>1.7</v>
      </c>
      <c r="H3330" s="35">
        <v>1.8</v>
      </c>
      <c r="K3330" s="36" t="s">
        <v>561</v>
      </c>
      <c r="L3330" s="34" t="s">
        <v>3034</v>
      </c>
    </row>
    <row r="3331" spans="1:15" ht="15" hidden="1" customHeight="1">
      <c r="A3331" s="34" t="s">
        <v>77</v>
      </c>
      <c r="B3331" s="34" t="s">
        <v>7778</v>
      </c>
      <c r="C3331" s="34" t="s">
        <v>435</v>
      </c>
      <c r="D3331" s="35" t="s">
        <v>107</v>
      </c>
      <c r="E3331" s="35">
        <v>1.8</v>
      </c>
      <c r="F3331" s="35">
        <v>2.2999999999999998</v>
      </c>
      <c r="G3331" s="35">
        <v>2.2000000000000002</v>
      </c>
      <c r="H3331" s="35">
        <v>2.2000000000000002</v>
      </c>
      <c r="I3331" s="35" t="s">
        <v>561</v>
      </c>
      <c r="K3331" s="36" t="s">
        <v>561</v>
      </c>
      <c r="L3331" s="34" t="s">
        <v>3034</v>
      </c>
      <c r="M3331" s="36" t="s">
        <v>561</v>
      </c>
    </row>
    <row r="3332" spans="1:15" ht="15" hidden="1" customHeight="1">
      <c r="A3332" s="34" t="s">
        <v>77</v>
      </c>
      <c r="B3332" s="34" t="s">
        <v>7779</v>
      </c>
      <c r="C3332" s="34" t="s">
        <v>403</v>
      </c>
      <c r="D3332" s="35" t="s">
        <v>107</v>
      </c>
      <c r="E3332" s="35">
        <v>1.3</v>
      </c>
      <c r="F3332" s="35" t="s">
        <v>2988</v>
      </c>
      <c r="G3332" s="35">
        <v>1.7</v>
      </c>
      <c r="H3332" s="35">
        <v>1.8</v>
      </c>
      <c r="N3332" s="34" t="s">
        <v>522</v>
      </c>
    </row>
    <row r="3333" spans="1:15" ht="15" hidden="1" customHeight="1">
      <c r="A3333" s="34" t="s">
        <v>77</v>
      </c>
      <c r="B3333" s="34" t="s">
        <v>7780</v>
      </c>
      <c r="C3333" s="34" t="s">
        <v>403</v>
      </c>
      <c r="D3333" s="35" t="s">
        <v>107</v>
      </c>
      <c r="E3333" s="35">
        <v>1.3</v>
      </c>
      <c r="F3333" s="35" t="s">
        <v>2988</v>
      </c>
      <c r="G3333" s="35">
        <v>2.1</v>
      </c>
      <c r="H3333" s="35">
        <v>2.1</v>
      </c>
    </row>
    <row r="3334" spans="1:15" ht="15" hidden="1" customHeight="1">
      <c r="A3334" s="34" t="s">
        <v>77</v>
      </c>
      <c r="B3334" s="34" t="s">
        <v>7781</v>
      </c>
      <c r="C3334" s="34" t="s">
        <v>445</v>
      </c>
      <c r="D3334" s="35" t="s">
        <v>107</v>
      </c>
      <c r="E3334" s="35">
        <v>1.5</v>
      </c>
      <c r="F3334" s="35">
        <v>1.9</v>
      </c>
      <c r="G3334" s="35">
        <v>2.4</v>
      </c>
      <c r="H3334" s="35">
        <v>2.8</v>
      </c>
      <c r="M3334" s="34" t="s">
        <v>522</v>
      </c>
    </row>
    <row r="3335" spans="1:15" ht="15" hidden="1" customHeight="1">
      <c r="A3335" s="34" t="s">
        <v>77</v>
      </c>
      <c r="B3335" s="34" t="s">
        <v>7782</v>
      </c>
      <c r="C3335" s="34" t="s">
        <v>667</v>
      </c>
      <c r="D3335" s="35" t="s">
        <v>107</v>
      </c>
      <c r="E3335" s="35">
        <v>1.2</v>
      </c>
      <c r="F3335" s="35">
        <v>1.8</v>
      </c>
      <c r="G3335" s="35">
        <v>2.4</v>
      </c>
      <c r="H3335" s="35">
        <v>2.5</v>
      </c>
    </row>
    <row r="3336" spans="1:15" ht="15" hidden="1" customHeight="1">
      <c r="A3336" s="34" t="s">
        <v>77</v>
      </c>
      <c r="B3336" s="34" t="s">
        <v>7783</v>
      </c>
      <c r="C3336" s="34" t="s">
        <v>667</v>
      </c>
      <c r="D3336" s="35" t="s">
        <v>107</v>
      </c>
      <c r="E3336" s="35">
        <v>1.3</v>
      </c>
      <c r="F3336" s="35">
        <v>1.7</v>
      </c>
      <c r="G3336" s="35">
        <v>2.2000000000000002</v>
      </c>
      <c r="H3336" s="35">
        <v>2.6</v>
      </c>
    </row>
    <row r="3337" spans="1:15" ht="15" hidden="1" customHeight="1">
      <c r="A3337" s="34" t="s">
        <v>77</v>
      </c>
      <c r="B3337" s="34" t="s">
        <v>7784</v>
      </c>
      <c r="C3337" s="34" t="s">
        <v>389</v>
      </c>
      <c r="D3337" s="35" t="s">
        <v>107</v>
      </c>
      <c r="E3337" s="35">
        <v>1.9</v>
      </c>
      <c r="F3337" s="35">
        <v>2.8</v>
      </c>
      <c r="G3337" s="35">
        <v>3</v>
      </c>
      <c r="H3337" s="35" t="s">
        <v>2997</v>
      </c>
      <c r="I3337" s="35" t="s">
        <v>2126</v>
      </c>
      <c r="J3337" s="35" t="s">
        <v>6885</v>
      </c>
      <c r="O3337" s="34" t="s">
        <v>7785</v>
      </c>
    </row>
    <row r="3338" spans="1:15" ht="15" hidden="1" customHeight="1">
      <c r="A3338" s="34" t="s">
        <v>77</v>
      </c>
      <c r="B3338" s="34" t="s">
        <v>7786</v>
      </c>
      <c r="C3338" s="34" t="s">
        <v>742</v>
      </c>
      <c r="D3338" s="35" t="s">
        <v>107</v>
      </c>
      <c r="E3338" s="35">
        <v>1.1000000000000001</v>
      </c>
      <c r="F3338" s="35">
        <v>2.6</v>
      </c>
      <c r="G3338" s="35">
        <v>3.4</v>
      </c>
      <c r="H3338" s="35">
        <v>4.0999999999999996</v>
      </c>
    </row>
    <row r="3339" spans="1:15" ht="15" hidden="1" customHeight="1">
      <c r="A3339" s="34" t="s">
        <v>77</v>
      </c>
      <c r="B3339" s="34" t="s">
        <v>7787</v>
      </c>
      <c r="C3339" s="34" t="s">
        <v>667</v>
      </c>
      <c r="D3339" s="35" t="s">
        <v>107</v>
      </c>
      <c r="E3339" s="35">
        <v>2.5</v>
      </c>
      <c r="F3339" s="35">
        <v>3.4</v>
      </c>
      <c r="G3339" s="35">
        <v>3.7</v>
      </c>
      <c r="H3339" s="35">
        <v>4.5999999999999996</v>
      </c>
      <c r="I3339" s="35" t="s">
        <v>7151</v>
      </c>
      <c r="K3339" s="36" t="s">
        <v>424</v>
      </c>
      <c r="L3339" s="34" t="s">
        <v>7729</v>
      </c>
      <c r="M3339" s="34" t="s">
        <v>424</v>
      </c>
      <c r="N3339" s="34" t="s">
        <v>424</v>
      </c>
      <c r="O3339" s="36" t="s">
        <v>7788</v>
      </c>
    </row>
    <row r="3340" spans="1:15" ht="15" hidden="1" customHeight="1">
      <c r="A3340" s="34" t="s">
        <v>77</v>
      </c>
      <c r="B3340" s="34" t="s">
        <v>7789</v>
      </c>
      <c r="C3340" s="34" t="s">
        <v>419</v>
      </c>
      <c r="D3340" s="35" t="s">
        <v>107</v>
      </c>
      <c r="E3340" s="35">
        <v>1.3</v>
      </c>
      <c r="F3340" s="35">
        <v>2.2999999999999998</v>
      </c>
      <c r="G3340" s="35">
        <v>3.4</v>
      </c>
      <c r="H3340" s="35">
        <v>4</v>
      </c>
    </row>
    <row r="3341" spans="1:15" ht="15" hidden="1" customHeight="1">
      <c r="A3341" s="34" t="s">
        <v>77</v>
      </c>
      <c r="B3341" s="34" t="s">
        <v>7790</v>
      </c>
      <c r="C3341" s="34" t="s">
        <v>419</v>
      </c>
      <c r="D3341" s="35" t="s">
        <v>107</v>
      </c>
      <c r="E3341" s="35">
        <v>1.1000000000000001</v>
      </c>
      <c r="F3341" s="35">
        <v>1.5</v>
      </c>
      <c r="G3341" s="35">
        <v>1.5</v>
      </c>
      <c r="H3341" s="35" t="s">
        <v>2997</v>
      </c>
      <c r="J3341" s="35" t="s">
        <v>3089</v>
      </c>
      <c r="K3341" s="36" t="s">
        <v>666</v>
      </c>
    </row>
    <row r="3342" spans="1:15" ht="15" hidden="1" customHeight="1">
      <c r="A3342" s="34" t="s">
        <v>77</v>
      </c>
      <c r="B3342" s="34" t="s">
        <v>7791</v>
      </c>
      <c r="C3342" s="34" t="s">
        <v>403</v>
      </c>
      <c r="D3342" s="35" t="s">
        <v>107</v>
      </c>
      <c r="E3342" s="35" t="s">
        <v>107</v>
      </c>
      <c r="F3342" s="35">
        <v>2.4</v>
      </c>
      <c r="G3342" s="35">
        <v>3</v>
      </c>
      <c r="H3342" s="35">
        <v>3.1</v>
      </c>
      <c r="I3342" s="35" t="s">
        <v>561</v>
      </c>
      <c r="K3342" s="36" t="s">
        <v>561</v>
      </c>
      <c r="M3342" s="34" t="s">
        <v>424</v>
      </c>
    </row>
    <row r="3343" spans="1:15" ht="15" hidden="1" customHeight="1">
      <c r="A3343" s="34" t="s">
        <v>77</v>
      </c>
      <c r="B3343" s="34" t="s">
        <v>7792</v>
      </c>
      <c r="C3343" s="34" t="s">
        <v>403</v>
      </c>
      <c r="D3343" s="35" t="s">
        <v>107</v>
      </c>
      <c r="E3343" s="35" t="s">
        <v>107</v>
      </c>
      <c r="F3343" s="35">
        <v>1.1000000000000001</v>
      </c>
      <c r="G3343" s="35">
        <v>1.1000000000000001</v>
      </c>
      <c r="H3343" s="35">
        <v>1.2</v>
      </c>
      <c r="I3343" s="35" t="s">
        <v>561</v>
      </c>
      <c r="K3343" s="36" t="s">
        <v>7793</v>
      </c>
      <c r="M3343" s="34" t="s">
        <v>7793</v>
      </c>
    </row>
    <row r="3344" spans="1:15" ht="15" hidden="1" customHeight="1">
      <c r="A3344" s="34" t="s">
        <v>77</v>
      </c>
      <c r="B3344" s="34" t="s">
        <v>7794</v>
      </c>
      <c r="C3344" s="34" t="s">
        <v>403</v>
      </c>
      <c r="D3344" s="35" t="s">
        <v>107</v>
      </c>
      <c r="E3344" s="35" t="s">
        <v>107</v>
      </c>
      <c r="F3344" s="35">
        <v>1.3</v>
      </c>
      <c r="G3344" s="35">
        <v>1.8</v>
      </c>
      <c r="H3344" s="35">
        <v>1.4</v>
      </c>
      <c r="I3344" s="35" t="s">
        <v>561</v>
      </c>
      <c r="K3344" s="36" t="s">
        <v>561</v>
      </c>
      <c r="M3344" s="34" t="s">
        <v>561</v>
      </c>
    </row>
    <row r="3345" spans="1:13" ht="15" hidden="1" customHeight="1">
      <c r="A3345" s="34" t="s">
        <v>77</v>
      </c>
      <c r="B3345" s="34" t="s">
        <v>7795</v>
      </c>
      <c r="C3345" s="34" t="s">
        <v>667</v>
      </c>
      <c r="D3345" s="35" t="s">
        <v>107</v>
      </c>
      <c r="E3345" s="35" t="s">
        <v>107</v>
      </c>
      <c r="F3345" s="35">
        <v>1.5</v>
      </c>
      <c r="G3345" s="35">
        <v>1.8</v>
      </c>
      <c r="H3345" s="35">
        <v>2.4</v>
      </c>
      <c r="I3345" s="35" t="s">
        <v>561</v>
      </c>
      <c r="K3345" s="36" t="s">
        <v>561</v>
      </c>
    </row>
    <row r="3346" spans="1:13" ht="15" hidden="1" customHeight="1">
      <c r="A3346" s="34" t="s">
        <v>77</v>
      </c>
      <c r="B3346" s="34" t="s">
        <v>7796</v>
      </c>
      <c r="C3346" t="s">
        <v>609</v>
      </c>
      <c r="D3346" s="35" t="s">
        <v>107</v>
      </c>
      <c r="E3346" s="35" t="s">
        <v>107</v>
      </c>
      <c r="F3346" s="35">
        <v>1.1000000000000001</v>
      </c>
      <c r="G3346" s="35">
        <v>1.1000000000000001</v>
      </c>
      <c r="H3346" s="35">
        <v>1.3</v>
      </c>
      <c r="I3346" s="35" t="s">
        <v>561</v>
      </c>
      <c r="K3346" s="36" t="s">
        <v>561</v>
      </c>
      <c r="L3346" s="36" t="s">
        <v>3081</v>
      </c>
      <c r="M3346" s="34" t="s">
        <v>561</v>
      </c>
    </row>
    <row r="3347" spans="1:13" ht="15" hidden="1" customHeight="1">
      <c r="A3347" s="34" t="s">
        <v>77</v>
      </c>
      <c r="B3347" s="34" t="s">
        <v>7797</v>
      </c>
      <c r="C3347" s="34" t="s">
        <v>403</v>
      </c>
      <c r="D3347" s="35" t="s">
        <v>107</v>
      </c>
      <c r="E3347" s="35" t="s">
        <v>107</v>
      </c>
      <c r="F3347" s="35">
        <v>1.3</v>
      </c>
      <c r="G3347" s="35">
        <v>1.5</v>
      </c>
      <c r="H3347" s="35">
        <v>1.6</v>
      </c>
    </row>
    <row r="3348" spans="1:13" ht="15" hidden="1" customHeight="1">
      <c r="A3348" s="34" t="s">
        <v>77</v>
      </c>
      <c r="B3348" s="34" t="s">
        <v>7798</v>
      </c>
      <c r="C3348" s="34" t="s">
        <v>403</v>
      </c>
      <c r="D3348" s="35" t="s">
        <v>107</v>
      </c>
      <c r="E3348" s="35" t="s">
        <v>107</v>
      </c>
      <c r="F3348" s="35">
        <v>1.4</v>
      </c>
      <c r="G3348" s="35">
        <v>1.5</v>
      </c>
      <c r="H3348" s="35">
        <v>1.6</v>
      </c>
      <c r="I3348" s="35" t="s">
        <v>424</v>
      </c>
    </row>
    <row r="3349" spans="1:13" ht="15" hidden="1" customHeight="1">
      <c r="A3349" s="34" t="s">
        <v>77</v>
      </c>
      <c r="B3349" s="34" t="s">
        <v>7799</v>
      </c>
      <c r="C3349" s="34" t="s">
        <v>409</v>
      </c>
      <c r="D3349" s="35" t="s">
        <v>107</v>
      </c>
      <c r="E3349" s="35" t="s">
        <v>107</v>
      </c>
      <c r="F3349" s="35">
        <v>1.6</v>
      </c>
      <c r="G3349" s="35">
        <v>2</v>
      </c>
      <c r="H3349" s="35">
        <v>1.8</v>
      </c>
      <c r="I3349" s="35" t="s">
        <v>424</v>
      </c>
    </row>
    <row r="3350" spans="1:13" ht="15" hidden="1" customHeight="1">
      <c r="A3350" s="34" t="s">
        <v>77</v>
      </c>
      <c r="B3350" s="34" t="s">
        <v>7800</v>
      </c>
      <c r="C3350" s="34" t="s">
        <v>746</v>
      </c>
      <c r="D3350" s="35" t="s">
        <v>107</v>
      </c>
      <c r="E3350" s="35" t="s">
        <v>107</v>
      </c>
      <c r="F3350" s="35">
        <v>1.2</v>
      </c>
      <c r="G3350" s="35">
        <v>1.5</v>
      </c>
      <c r="H3350" s="35">
        <v>1.9</v>
      </c>
    </row>
    <row r="3351" spans="1:13" ht="15" hidden="1" customHeight="1">
      <c r="A3351" s="34" t="s">
        <v>77</v>
      </c>
      <c r="B3351" s="34" t="s">
        <v>7801</v>
      </c>
      <c r="C3351" s="34" t="s">
        <v>589</v>
      </c>
      <c r="D3351" s="35" t="s">
        <v>107</v>
      </c>
      <c r="E3351" s="35" t="s">
        <v>107</v>
      </c>
      <c r="F3351" s="35">
        <v>1.1000000000000001</v>
      </c>
      <c r="G3351" s="35">
        <v>1.1000000000000001</v>
      </c>
      <c r="H3351" s="35">
        <v>1.2</v>
      </c>
      <c r="I3351" s="35" t="s">
        <v>424</v>
      </c>
    </row>
    <row r="3352" spans="1:13" ht="15" hidden="1" customHeight="1">
      <c r="A3352" s="34" t="s">
        <v>77</v>
      </c>
      <c r="B3352" s="34" t="s">
        <v>7802</v>
      </c>
      <c r="C3352" s="34" t="s">
        <v>409</v>
      </c>
      <c r="D3352" s="35" t="s">
        <v>107</v>
      </c>
      <c r="E3352" s="35" t="s">
        <v>107</v>
      </c>
      <c r="F3352" s="35">
        <v>1.9</v>
      </c>
      <c r="G3352" s="35">
        <v>2.6</v>
      </c>
      <c r="H3352" s="35">
        <v>3.1</v>
      </c>
    </row>
    <row r="3353" spans="1:13" ht="15" hidden="1" customHeight="1">
      <c r="A3353" s="34" t="s">
        <v>77</v>
      </c>
      <c r="B3353" s="34" t="s">
        <v>7803</v>
      </c>
      <c r="C3353" s="34" t="s">
        <v>740</v>
      </c>
      <c r="D3353" s="35" t="s">
        <v>107</v>
      </c>
      <c r="E3353" s="35" t="s">
        <v>107</v>
      </c>
      <c r="F3353" s="35">
        <v>1.3</v>
      </c>
      <c r="G3353" s="35">
        <v>1.7</v>
      </c>
      <c r="H3353" s="35">
        <v>2.4</v>
      </c>
      <c r="I3353" s="35" t="s">
        <v>561</v>
      </c>
      <c r="L3353" s="34" t="s">
        <v>4002</v>
      </c>
    </row>
    <row r="3354" spans="1:13" ht="15" hidden="1" customHeight="1">
      <c r="A3354" s="34" t="s">
        <v>77</v>
      </c>
      <c r="B3354" s="34" t="s">
        <v>7804</v>
      </c>
      <c r="C3354" s="34" t="s">
        <v>452</v>
      </c>
      <c r="D3354" s="35" t="s">
        <v>107</v>
      </c>
      <c r="E3354" s="35" t="s">
        <v>107</v>
      </c>
      <c r="F3354" s="35">
        <v>1.5</v>
      </c>
      <c r="G3354" s="35">
        <v>1.6</v>
      </c>
      <c r="H3354" s="35">
        <v>1.8</v>
      </c>
      <c r="I3354" s="35" t="s">
        <v>561</v>
      </c>
    </row>
    <row r="3355" spans="1:13" ht="15" hidden="1" customHeight="1">
      <c r="A3355" s="34" t="s">
        <v>77</v>
      </c>
      <c r="B3355" s="34" t="s">
        <v>7805</v>
      </c>
      <c r="C3355" s="34" t="s">
        <v>393</v>
      </c>
      <c r="D3355" s="35" t="s">
        <v>107</v>
      </c>
      <c r="E3355" s="35" t="s">
        <v>107</v>
      </c>
      <c r="F3355" s="35">
        <v>2.2000000000000002</v>
      </c>
      <c r="G3355" s="35">
        <v>2.5</v>
      </c>
      <c r="H3355" s="35">
        <v>2.8</v>
      </c>
      <c r="I3355" s="35" t="s">
        <v>7806</v>
      </c>
      <c r="K3355" s="36" t="s">
        <v>666</v>
      </c>
      <c r="L3355" s="34" t="s">
        <v>3329</v>
      </c>
    </row>
    <row r="3356" spans="1:13" ht="15" hidden="1" customHeight="1">
      <c r="A3356" s="34" t="s">
        <v>77</v>
      </c>
      <c r="B3356" s="34" t="s">
        <v>7807</v>
      </c>
      <c r="C3356" t="s">
        <v>417</v>
      </c>
      <c r="D3356" s="35" t="s">
        <v>107</v>
      </c>
      <c r="E3356" s="35" t="s">
        <v>107</v>
      </c>
      <c r="F3356" s="35">
        <v>1.4</v>
      </c>
      <c r="G3356" s="35">
        <v>2</v>
      </c>
      <c r="H3356" s="35">
        <v>2.5</v>
      </c>
    </row>
    <row r="3357" spans="1:13" ht="15" hidden="1" customHeight="1">
      <c r="A3357" s="34" t="s">
        <v>77</v>
      </c>
      <c r="B3357" s="34" t="s">
        <v>7808</v>
      </c>
      <c r="C3357" t="s">
        <v>417</v>
      </c>
      <c r="D3357" s="35" t="s">
        <v>107</v>
      </c>
      <c r="E3357" s="35" t="s">
        <v>107</v>
      </c>
      <c r="F3357" s="35">
        <v>1.5</v>
      </c>
      <c r="G3357" s="35">
        <v>2</v>
      </c>
      <c r="H3357" s="35">
        <v>2.8</v>
      </c>
      <c r="I3357" s="35" t="s">
        <v>561</v>
      </c>
      <c r="K3357" s="36" t="s">
        <v>561</v>
      </c>
    </row>
    <row r="3358" spans="1:13" ht="15" hidden="1" customHeight="1">
      <c r="A3358" s="34" t="s">
        <v>77</v>
      </c>
      <c r="B3358" s="34" t="s">
        <v>7809</v>
      </c>
      <c r="C3358" s="34" t="s">
        <v>667</v>
      </c>
      <c r="D3358" s="35" t="s">
        <v>107</v>
      </c>
      <c r="E3358" s="35" t="s">
        <v>107</v>
      </c>
      <c r="F3358" s="35">
        <v>1</v>
      </c>
      <c r="G3358" s="35">
        <v>1.2</v>
      </c>
      <c r="H3358" s="35" t="s">
        <v>2989</v>
      </c>
    </row>
    <row r="3359" spans="1:13" ht="15" hidden="1" customHeight="1">
      <c r="A3359" s="34" t="s">
        <v>77</v>
      </c>
      <c r="B3359" s="34" t="s">
        <v>7810</v>
      </c>
      <c r="C3359" s="34" t="s">
        <v>484</v>
      </c>
      <c r="D3359" s="35" t="s">
        <v>107</v>
      </c>
      <c r="E3359" s="35" t="s">
        <v>107</v>
      </c>
      <c r="F3359" s="35" t="s">
        <v>107</v>
      </c>
      <c r="G3359" s="35">
        <v>1.2</v>
      </c>
      <c r="H3359" s="35">
        <v>1.4</v>
      </c>
      <c r="I3359" s="35" t="s">
        <v>561</v>
      </c>
      <c r="K3359" s="36" t="s">
        <v>561</v>
      </c>
    </row>
    <row r="3360" spans="1:13" ht="15" hidden="1" customHeight="1">
      <c r="A3360" s="34" t="s">
        <v>77</v>
      </c>
      <c r="B3360" s="34" t="s">
        <v>7811</v>
      </c>
      <c r="C3360" s="34" t="s">
        <v>740</v>
      </c>
      <c r="D3360" s="35" t="s">
        <v>107</v>
      </c>
      <c r="E3360" s="35" t="s">
        <v>107</v>
      </c>
      <c r="F3360" s="35" t="s">
        <v>107</v>
      </c>
      <c r="G3360" s="35">
        <v>1</v>
      </c>
      <c r="H3360" s="35">
        <v>1.2</v>
      </c>
      <c r="I3360" s="35" t="s">
        <v>561</v>
      </c>
      <c r="L3360" s="34" t="s">
        <v>4002</v>
      </c>
    </row>
    <row r="3361" spans="1:15" ht="15" hidden="1" customHeight="1">
      <c r="A3361" s="34" t="s">
        <v>77</v>
      </c>
      <c r="B3361" s="34" t="s">
        <v>7812</v>
      </c>
      <c r="C3361" s="34" t="s">
        <v>454</v>
      </c>
      <c r="D3361" s="35" t="s">
        <v>107</v>
      </c>
      <c r="E3361" s="35" t="s">
        <v>107</v>
      </c>
      <c r="F3361" s="35" t="s">
        <v>107</v>
      </c>
      <c r="G3361" s="35">
        <v>1</v>
      </c>
      <c r="H3361" s="35">
        <v>1.2</v>
      </c>
    </row>
    <row r="3362" spans="1:15" ht="15" hidden="1" customHeight="1">
      <c r="A3362" s="34" t="s">
        <v>77</v>
      </c>
      <c r="B3362" s="34" t="s">
        <v>7813</v>
      </c>
      <c r="C3362" s="34" t="s">
        <v>400</v>
      </c>
      <c r="D3362" s="35" t="s">
        <v>107</v>
      </c>
      <c r="E3362" s="35" t="s">
        <v>107</v>
      </c>
      <c r="F3362" s="35" t="s">
        <v>107</v>
      </c>
      <c r="G3362" s="35">
        <v>1.4</v>
      </c>
      <c r="H3362" s="35">
        <v>1.7</v>
      </c>
      <c r="J3362" s="35" t="s">
        <v>3081</v>
      </c>
    </row>
    <row r="3363" spans="1:15" ht="15" hidden="1" customHeight="1">
      <c r="A3363" s="34" t="s">
        <v>77</v>
      </c>
      <c r="B3363" s="34" t="s">
        <v>7814</v>
      </c>
      <c r="C3363" s="34" t="s">
        <v>419</v>
      </c>
      <c r="D3363" s="35" t="s">
        <v>107</v>
      </c>
      <c r="E3363" s="35" t="s">
        <v>107</v>
      </c>
      <c r="F3363" s="35" t="s">
        <v>107</v>
      </c>
      <c r="G3363" s="35">
        <v>1.1000000000000001</v>
      </c>
      <c r="H3363" s="35">
        <v>1.4</v>
      </c>
      <c r="I3363" s="35" t="s">
        <v>2126</v>
      </c>
      <c r="K3363" s="36" t="s">
        <v>2126</v>
      </c>
    </row>
    <row r="3364" spans="1:15" ht="15" hidden="1" customHeight="1">
      <c r="A3364" s="34" t="s">
        <v>77</v>
      </c>
      <c r="B3364" s="34" t="s">
        <v>7815</v>
      </c>
      <c r="C3364" s="34" t="s">
        <v>419</v>
      </c>
      <c r="D3364" s="35" t="s">
        <v>107</v>
      </c>
      <c r="E3364" s="35" t="s">
        <v>107</v>
      </c>
      <c r="F3364" s="35" t="s">
        <v>107</v>
      </c>
      <c r="G3364" s="35">
        <v>1</v>
      </c>
      <c r="H3364" s="35">
        <v>1.3</v>
      </c>
      <c r="K3364" s="36" t="s">
        <v>2126</v>
      </c>
    </row>
    <row r="3365" spans="1:15" ht="15" hidden="1" customHeight="1">
      <c r="A3365" s="34" t="s">
        <v>77</v>
      </c>
      <c r="B3365" s="34" t="s">
        <v>7816</v>
      </c>
      <c r="C3365" s="34" t="s">
        <v>742</v>
      </c>
      <c r="D3365" s="35" t="s">
        <v>107</v>
      </c>
      <c r="E3365" s="35" t="s">
        <v>107</v>
      </c>
      <c r="F3365" s="35" t="s">
        <v>107</v>
      </c>
      <c r="G3365" s="35">
        <v>1.2</v>
      </c>
      <c r="H3365" s="35">
        <v>1.5</v>
      </c>
    </row>
    <row r="3366" spans="1:15" ht="15" hidden="1" customHeight="1">
      <c r="A3366" s="34" t="s">
        <v>77</v>
      </c>
      <c r="B3366" s="34" t="s">
        <v>7817</v>
      </c>
      <c r="C3366" s="34" t="s">
        <v>400</v>
      </c>
      <c r="D3366" s="35" t="s">
        <v>107</v>
      </c>
      <c r="E3366" s="35" t="s">
        <v>107</v>
      </c>
      <c r="F3366" s="35" t="s">
        <v>107</v>
      </c>
      <c r="G3366" s="35">
        <v>1</v>
      </c>
      <c r="H3366" s="35">
        <v>1.3</v>
      </c>
    </row>
    <row r="3367" spans="1:15" ht="15" hidden="1" customHeight="1">
      <c r="A3367" s="34" t="s">
        <v>77</v>
      </c>
      <c r="B3367" s="34" t="s">
        <v>7818</v>
      </c>
      <c r="C3367" s="34" t="s">
        <v>541</v>
      </c>
      <c r="D3367" s="35" t="s">
        <v>107</v>
      </c>
      <c r="E3367" s="35" t="s">
        <v>107</v>
      </c>
      <c r="F3367" s="35" t="s">
        <v>107</v>
      </c>
      <c r="G3367" s="35">
        <v>1.3</v>
      </c>
      <c r="H3367" s="35">
        <v>1.6</v>
      </c>
      <c r="J3367" s="35" t="s">
        <v>3081</v>
      </c>
    </row>
    <row r="3368" spans="1:15" ht="15" hidden="1" customHeight="1">
      <c r="A3368" s="34" t="s">
        <v>77</v>
      </c>
      <c r="B3368" s="34" t="s">
        <v>7819</v>
      </c>
      <c r="C3368" s="34" t="s">
        <v>435</v>
      </c>
      <c r="D3368" s="35" t="s">
        <v>107</v>
      </c>
      <c r="E3368" s="35" t="s">
        <v>107</v>
      </c>
      <c r="F3368" s="35" t="s">
        <v>107</v>
      </c>
      <c r="G3368" s="35">
        <v>1.2</v>
      </c>
      <c r="H3368" s="35">
        <v>1.3</v>
      </c>
      <c r="I3368" s="35" t="s">
        <v>612</v>
      </c>
      <c r="J3368" s="35" t="s">
        <v>3081</v>
      </c>
      <c r="K3368" s="36" t="s">
        <v>440</v>
      </c>
      <c r="L3368" s="34" t="s">
        <v>3034</v>
      </c>
    </row>
    <row r="3369" spans="1:15" ht="15" hidden="1" customHeight="1">
      <c r="A3369" s="34" t="s">
        <v>77</v>
      </c>
      <c r="B3369" s="34" t="s">
        <v>7820</v>
      </c>
      <c r="C3369" s="34" t="s">
        <v>484</v>
      </c>
      <c r="D3369" s="35" t="s">
        <v>107</v>
      </c>
      <c r="E3369" s="35" t="s">
        <v>107</v>
      </c>
      <c r="F3369" s="35" t="s">
        <v>107</v>
      </c>
      <c r="G3369" s="35">
        <v>1.9</v>
      </c>
      <c r="H3369" s="35">
        <v>1.9</v>
      </c>
      <c r="I3369" s="35" t="s">
        <v>1173</v>
      </c>
      <c r="J3369" s="35" t="s">
        <v>3081</v>
      </c>
      <c r="L3369" s="36" t="s">
        <v>7821</v>
      </c>
    </row>
    <row r="3370" spans="1:15" ht="15" hidden="1" customHeight="1">
      <c r="A3370" s="34" t="s">
        <v>77</v>
      </c>
      <c r="B3370" s="34" t="s">
        <v>7822</v>
      </c>
      <c r="C3370" s="34" t="s">
        <v>389</v>
      </c>
      <c r="D3370" s="35" t="s">
        <v>107</v>
      </c>
      <c r="E3370" s="35" t="s">
        <v>107</v>
      </c>
      <c r="F3370" s="35" t="s">
        <v>107</v>
      </c>
      <c r="G3370" s="35">
        <v>1.2</v>
      </c>
      <c r="H3370" s="35">
        <v>1.2</v>
      </c>
      <c r="I3370" s="35" t="s">
        <v>561</v>
      </c>
      <c r="K3370" s="36" t="s">
        <v>561</v>
      </c>
    </row>
    <row r="3371" spans="1:15" ht="15" hidden="1" customHeight="1">
      <c r="A3371" s="34" t="s">
        <v>77</v>
      </c>
      <c r="B3371" s="34" t="s">
        <v>7823</v>
      </c>
      <c r="C3371" s="34" t="s">
        <v>403</v>
      </c>
      <c r="D3371" s="35" t="s">
        <v>107</v>
      </c>
      <c r="E3371" s="35" t="s">
        <v>107</v>
      </c>
      <c r="F3371" s="35" t="s">
        <v>107</v>
      </c>
      <c r="G3371" s="35">
        <v>1.2</v>
      </c>
      <c r="H3371" s="35">
        <v>1.5</v>
      </c>
      <c r="I3371" s="35" t="s">
        <v>561</v>
      </c>
    </row>
    <row r="3372" spans="1:15" ht="15" hidden="1" customHeight="1">
      <c r="A3372" s="34" t="s">
        <v>77</v>
      </c>
      <c r="B3372" s="34" t="s">
        <v>7824</v>
      </c>
      <c r="C3372" s="34" t="s">
        <v>435</v>
      </c>
      <c r="D3372" s="35" t="s">
        <v>107</v>
      </c>
      <c r="E3372" s="35" t="s">
        <v>107</v>
      </c>
      <c r="F3372" s="35" t="s">
        <v>107</v>
      </c>
      <c r="G3372" s="35">
        <v>1</v>
      </c>
      <c r="H3372" s="35">
        <v>1.3</v>
      </c>
    </row>
    <row r="3373" spans="1:15" ht="15" hidden="1" customHeight="1">
      <c r="A3373" s="34" t="s">
        <v>55</v>
      </c>
      <c r="B3373" s="34" t="s">
        <v>7825</v>
      </c>
      <c r="C3373" s="34" t="s">
        <v>384</v>
      </c>
      <c r="D3373" s="35">
        <v>6.2</v>
      </c>
      <c r="E3373" s="35">
        <v>6.3</v>
      </c>
      <c r="F3373" s="35">
        <v>5.8</v>
      </c>
      <c r="G3373" s="35">
        <v>5.8</v>
      </c>
      <c r="H3373" s="35">
        <v>6.4</v>
      </c>
      <c r="L3373" s="34" t="s">
        <v>7826</v>
      </c>
      <c r="O3373" s="34" t="s">
        <v>7827</v>
      </c>
    </row>
    <row r="3374" spans="1:15" ht="15" hidden="1" customHeight="1">
      <c r="A3374" s="34" t="s">
        <v>55</v>
      </c>
      <c r="B3374" s="34" t="s">
        <v>7828</v>
      </c>
      <c r="C3374" s="34" t="s">
        <v>384</v>
      </c>
      <c r="D3374" s="35" t="s">
        <v>107</v>
      </c>
      <c r="E3374" s="35">
        <v>1.5</v>
      </c>
      <c r="F3374" s="35">
        <v>2.7</v>
      </c>
      <c r="G3374" s="35">
        <v>3.4</v>
      </c>
      <c r="H3374" s="35">
        <v>3.8</v>
      </c>
    </row>
    <row r="3375" spans="1:15" ht="15" hidden="1" customHeight="1">
      <c r="A3375" s="34" t="s">
        <v>55</v>
      </c>
      <c r="B3375" s="34" t="s">
        <v>7829</v>
      </c>
      <c r="C3375" s="34" t="s">
        <v>384</v>
      </c>
      <c r="D3375" s="35" t="s">
        <v>107</v>
      </c>
      <c r="E3375" s="35">
        <v>1.4</v>
      </c>
      <c r="F3375" s="35">
        <v>2.2000000000000002</v>
      </c>
      <c r="G3375" s="35">
        <v>2.5</v>
      </c>
      <c r="H3375" s="35">
        <v>2.7</v>
      </c>
    </row>
    <row r="3376" spans="1:15" ht="15" hidden="1" customHeight="1">
      <c r="A3376" s="34" t="s">
        <v>55</v>
      </c>
      <c r="B3376" s="34" t="s">
        <v>7830</v>
      </c>
      <c r="C3376" s="34" t="s">
        <v>384</v>
      </c>
      <c r="D3376" s="35" t="s">
        <v>107</v>
      </c>
      <c r="E3376" s="35">
        <v>1.2</v>
      </c>
      <c r="F3376" s="35">
        <v>1.9</v>
      </c>
      <c r="G3376" s="35">
        <v>2.5</v>
      </c>
      <c r="H3376" s="35">
        <v>2.8</v>
      </c>
    </row>
    <row r="3377" spans="1:15" ht="15" hidden="1" customHeight="1">
      <c r="A3377" s="34" t="s">
        <v>55</v>
      </c>
      <c r="B3377" s="34" t="s">
        <v>7831</v>
      </c>
      <c r="C3377" s="34" t="s">
        <v>384</v>
      </c>
      <c r="D3377" s="35" t="s">
        <v>107</v>
      </c>
      <c r="E3377" s="35" t="s">
        <v>107</v>
      </c>
      <c r="F3377" s="35">
        <v>1.4</v>
      </c>
      <c r="G3377" s="35">
        <v>1.4</v>
      </c>
      <c r="H3377" s="35">
        <v>1.5</v>
      </c>
    </row>
    <row r="3378" spans="1:15" ht="15" hidden="1" customHeight="1">
      <c r="A3378" s="34" t="s">
        <v>55</v>
      </c>
      <c r="B3378" s="34" t="s">
        <v>7832</v>
      </c>
      <c r="C3378" s="34" t="s">
        <v>384</v>
      </c>
      <c r="D3378" s="35" t="s">
        <v>107</v>
      </c>
      <c r="E3378" s="35" t="s">
        <v>107</v>
      </c>
      <c r="F3378" s="35" t="s">
        <v>107</v>
      </c>
      <c r="G3378" s="35" t="s">
        <v>107</v>
      </c>
      <c r="H3378" s="35">
        <v>1</v>
      </c>
    </row>
    <row r="3379" spans="1:15" ht="15" hidden="1" customHeight="1">
      <c r="A3379" s="34" t="s">
        <v>55</v>
      </c>
      <c r="B3379" s="34" t="s">
        <v>7833</v>
      </c>
      <c r="C3379" s="34" t="s">
        <v>384</v>
      </c>
      <c r="D3379" s="35">
        <v>5.4</v>
      </c>
      <c r="E3379" s="35">
        <v>6</v>
      </c>
      <c r="F3379" s="35">
        <v>6.9</v>
      </c>
      <c r="G3379" s="35">
        <v>7.8</v>
      </c>
      <c r="H3379" s="35">
        <v>8.5</v>
      </c>
      <c r="O3379" s="34" t="s">
        <v>7834</v>
      </c>
    </row>
    <row r="3380" spans="1:15" ht="15" hidden="1" customHeight="1">
      <c r="A3380" s="34" t="s">
        <v>55</v>
      </c>
      <c r="B3380" s="34" t="s">
        <v>7835</v>
      </c>
      <c r="C3380" s="34" t="s">
        <v>384</v>
      </c>
      <c r="D3380" s="35" t="s">
        <v>107</v>
      </c>
      <c r="E3380" s="35">
        <v>1.9</v>
      </c>
      <c r="F3380" s="35">
        <v>1.9</v>
      </c>
      <c r="G3380" s="35">
        <v>1.9</v>
      </c>
      <c r="H3380" s="35" t="s">
        <v>2997</v>
      </c>
      <c r="J3380" s="35" t="s">
        <v>6938</v>
      </c>
      <c r="M3380" s="34" t="s">
        <v>4373</v>
      </c>
    </row>
    <row r="3381" spans="1:15" ht="15" hidden="1" customHeight="1">
      <c r="A3381" s="34" t="s">
        <v>55</v>
      </c>
      <c r="B3381" s="34" t="s">
        <v>7836</v>
      </c>
      <c r="C3381" s="34" t="s">
        <v>384</v>
      </c>
      <c r="D3381" s="35" t="s">
        <v>107</v>
      </c>
      <c r="E3381" s="35">
        <v>1.1000000000000001</v>
      </c>
      <c r="F3381" s="35" t="s">
        <v>2997</v>
      </c>
      <c r="G3381" s="35" t="s">
        <v>2997</v>
      </c>
      <c r="H3381" s="35" t="s">
        <v>2997</v>
      </c>
      <c r="J3381" s="35" t="s">
        <v>3560</v>
      </c>
      <c r="O3381" s="34" t="s">
        <v>7837</v>
      </c>
    </row>
    <row r="3382" spans="1:15" ht="15" hidden="1" customHeight="1">
      <c r="A3382" s="34" t="s">
        <v>55</v>
      </c>
      <c r="B3382" s="34" t="s">
        <v>7838</v>
      </c>
      <c r="C3382" s="34" t="s">
        <v>384</v>
      </c>
      <c r="D3382" s="35">
        <v>6.5</v>
      </c>
      <c r="E3382" s="35">
        <v>7.6</v>
      </c>
      <c r="F3382" s="35">
        <v>8.6</v>
      </c>
      <c r="G3382" s="35">
        <v>9.4</v>
      </c>
      <c r="H3382" s="35">
        <v>10.6</v>
      </c>
      <c r="I3382" s="35" t="s">
        <v>7839</v>
      </c>
      <c r="K3382" s="36" t="s">
        <v>4373</v>
      </c>
      <c r="O3382" s="34" t="s">
        <v>2995</v>
      </c>
    </row>
    <row r="3383" spans="1:15" ht="15" hidden="1" customHeight="1">
      <c r="A3383" s="34" t="s">
        <v>55</v>
      </c>
      <c r="B3383" s="34" t="s">
        <v>7840</v>
      </c>
      <c r="C3383" s="34" t="s">
        <v>475</v>
      </c>
      <c r="D3383" s="35">
        <v>2.2000000000000002</v>
      </c>
      <c r="E3383" s="35">
        <v>2.8</v>
      </c>
      <c r="F3383" s="35">
        <v>3.1</v>
      </c>
      <c r="G3383" s="35">
        <v>3.3</v>
      </c>
      <c r="H3383" s="35">
        <v>3.4</v>
      </c>
    </row>
    <row r="3384" spans="1:15" ht="15" hidden="1" customHeight="1">
      <c r="A3384" s="34" t="s">
        <v>55</v>
      </c>
      <c r="B3384" s="34" t="s">
        <v>7841</v>
      </c>
      <c r="C3384" s="34" t="s">
        <v>389</v>
      </c>
      <c r="D3384" s="35">
        <v>1.1000000000000001</v>
      </c>
      <c r="E3384" s="35">
        <v>5</v>
      </c>
      <c r="F3384" s="35">
        <v>9.1</v>
      </c>
      <c r="G3384" s="35">
        <v>9.9</v>
      </c>
      <c r="H3384" s="35">
        <v>9.9</v>
      </c>
      <c r="I3384" s="35" t="s">
        <v>666</v>
      </c>
      <c r="K3384" s="36" t="s">
        <v>666</v>
      </c>
      <c r="O3384" s="34" t="s">
        <v>7842</v>
      </c>
    </row>
    <row r="3385" spans="1:15" ht="15" hidden="1" customHeight="1">
      <c r="A3385" s="34" t="s">
        <v>55</v>
      </c>
      <c r="B3385" s="34" t="s">
        <v>7843</v>
      </c>
      <c r="C3385" s="34" t="s">
        <v>389</v>
      </c>
      <c r="D3385" s="35" t="s">
        <v>107</v>
      </c>
      <c r="E3385" s="35" t="s">
        <v>107</v>
      </c>
      <c r="F3385" s="35">
        <v>2.8</v>
      </c>
      <c r="G3385" s="35">
        <v>2.8</v>
      </c>
      <c r="H3385" s="35" t="s">
        <v>2997</v>
      </c>
      <c r="J3385" s="35" t="s">
        <v>7844</v>
      </c>
      <c r="L3385" s="34" t="s">
        <v>7845</v>
      </c>
    </row>
    <row r="3386" spans="1:15" ht="15" hidden="1" customHeight="1">
      <c r="A3386" s="34" t="s">
        <v>55</v>
      </c>
      <c r="B3386" s="34" t="s">
        <v>7846</v>
      </c>
      <c r="C3386" s="34" t="s">
        <v>540</v>
      </c>
      <c r="D3386" s="35">
        <v>10.8</v>
      </c>
      <c r="E3386" s="35">
        <v>10.5</v>
      </c>
      <c r="F3386" s="35" t="s">
        <v>2997</v>
      </c>
      <c r="G3386" s="35" t="s">
        <v>2997</v>
      </c>
      <c r="H3386" s="35" t="s">
        <v>2997</v>
      </c>
      <c r="L3386" s="34" t="s">
        <v>5633</v>
      </c>
      <c r="O3386" s="34" t="s">
        <v>7847</v>
      </c>
    </row>
    <row r="3387" spans="1:15" ht="15" hidden="1" customHeight="1">
      <c r="A3387" s="34" t="s">
        <v>55</v>
      </c>
      <c r="B3387" s="34" t="s">
        <v>7848</v>
      </c>
      <c r="C3387" s="34" t="s">
        <v>540</v>
      </c>
      <c r="D3387" s="38">
        <v>9.8000000000000007</v>
      </c>
      <c r="E3387" s="38">
        <v>9.6999999999999993</v>
      </c>
      <c r="F3387" s="35" t="s">
        <v>2997</v>
      </c>
      <c r="G3387" s="35" t="s">
        <v>2997</v>
      </c>
      <c r="H3387" s="35" t="s">
        <v>2997</v>
      </c>
      <c r="L3387" s="34" t="s">
        <v>7849</v>
      </c>
      <c r="O3387" s="34" t="s">
        <v>7850</v>
      </c>
    </row>
    <row r="3388" spans="1:15" ht="15" hidden="1" customHeight="1">
      <c r="A3388" s="34" t="s">
        <v>55</v>
      </c>
      <c r="B3388" s="34" t="s">
        <v>7851</v>
      </c>
      <c r="C3388" s="34" t="s">
        <v>676</v>
      </c>
      <c r="D3388" s="35">
        <v>1.6</v>
      </c>
      <c r="E3388" s="35">
        <v>3.4</v>
      </c>
      <c r="F3388" s="35">
        <v>4</v>
      </c>
      <c r="G3388" s="35">
        <v>4.2</v>
      </c>
      <c r="H3388" s="35">
        <v>4.5</v>
      </c>
    </row>
    <row r="3389" spans="1:15" ht="15" hidden="1" customHeight="1">
      <c r="A3389" s="34" t="s">
        <v>55</v>
      </c>
      <c r="B3389" s="34" t="s">
        <v>7852</v>
      </c>
      <c r="C3389" s="34" t="s">
        <v>435</v>
      </c>
      <c r="D3389" s="35">
        <v>1.3</v>
      </c>
      <c r="E3389" s="35" t="s">
        <v>2988</v>
      </c>
      <c r="F3389" s="35" t="s">
        <v>107</v>
      </c>
      <c r="G3389" s="35" t="s">
        <v>107</v>
      </c>
      <c r="H3389" s="35" t="s">
        <v>107</v>
      </c>
      <c r="J3389" s="35" t="s">
        <v>7853</v>
      </c>
      <c r="O3389" s="34" t="s">
        <v>7854</v>
      </c>
    </row>
    <row r="3390" spans="1:15" ht="15" hidden="1" customHeight="1">
      <c r="A3390" s="34" t="s">
        <v>55</v>
      </c>
      <c r="B3390" s="34" t="s">
        <v>7855</v>
      </c>
      <c r="C3390" s="34" t="s">
        <v>384</v>
      </c>
      <c r="D3390" s="35">
        <v>7</v>
      </c>
      <c r="E3390" s="35" t="s">
        <v>2988</v>
      </c>
      <c r="F3390" s="35" t="s">
        <v>2988</v>
      </c>
      <c r="G3390" s="35" t="s">
        <v>2997</v>
      </c>
      <c r="H3390" s="35" t="s">
        <v>2997</v>
      </c>
      <c r="L3390" s="36" t="s">
        <v>7856</v>
      </c>
      <c r="O3390" s="34" t="s">
        <v>7834</v>
      </c>
    </row>
    <row r="3391" spans="1:15" ht="15" hidden="1" customHeight="1">
      <c r="A3391" s="34" t="s">
        <v>55</v>
      </c>
      <c r="B3391" s="34" t="s">
        <v>7857</v>
      </c>
      <c r="C3391" s="34" t="s">
        <v>389</v>
      </c>
      <c r="D3391" s="35" t="s">
        <v>107</v>
      </c>
      <c r="E3391" s="35" t="s">
        <v>107</v>
      </c>
      <c r="F3391" s="35">
        <v>1</v>
      </c>
      <c r="G3391" s="35">
        <v>1.1000000000000001</v>
      </c>
      <c r="H3391" s="35">
        <v>1.4</v>
      </c>
      <c r="O3391" s="34" t="s">
        <v>3790</v>
      </c>
    </row>
    <row r="3392" spans="1:15" ht="15" hidden="1" customHeight="1">
      <c r="A3392" s="34" t="s">
        <v>55</v>
      </c>
      <c r="B3392" s="34" t="s">
        <v>7858</v>
      </c>
      <c r="C3392" s="34" t="s">
        <v>389</v>
      </c>
      <c r="D3392" s="35" t="s">
        <v>107</v>
      </c>
      <c r="E3392" s="35" t="s">
        <v>107</v>
      </c>
      <c r="F3392" s="35" t="s">
        <v>107</v>
      </c>
      <c r="G3392" s="35">
        <v>1</v>
      </c>
      <c r="H3392" s="35">
        <v>1</v>
      </c>
    </row>
    <row r="3393" spans="1:15" ht="15" hidden="1" customHeight="1">
      <c r="A3393" s="34" t="s">
        <v>55</v>
      </c>
      <c r="B3393" s="34" t="s">
        <v>7859</v>
      </c>
      <c r="C3393" s="34" t="s">
        <v>435</v>
      </c>
      <c r="D3393" s="35" t="s">
        <v>107</v>
      </c>
      <c r="E3393" s="35" t="s">
        <v>107</v>
      </c>
      <c r="F3393" s="35" t="s">
        <v>107</v>
      </c>
      <c r="G3393" s="35">
        <v>1</v>
      </c>
      <c r="H3393" s="35">
        <v>1.1000000000000001</v>
      </c>
    </row>
    <row r="3394" spans="1:15" ht="15" hidden="1" customHeight="1">
      <c r="A3394" s="34" t="s">
        <v>55</v>
      </c>
      <c r="B3394" s="34" t="s">
        <v>7860</v>
      </c>
      <c r="C3394" s="34" t="s">
        <v>468</v>
      </c>
      <c r="D3394" s="35" t="s">
        <v>107</v>
      </c>
      <c r="E3394" s="35" t="s">
        <v>107</v>
      </c>
      <c r="F3394" s="35" t="s">
        <v>107</v>
      </c>
      <c r="G3394" s="35">
        <v>1.1000000000000001</v>
      </c>
      <c r="H3394" s="35">
        <v>1.2</v>
      </c>
    </row>
    <row r="3395" spans="1:15" ht="15" hidden="1" customHeight="1">
      <c r="A3395" s="34" t="s">
        <v>55</v>
      </c>
      <c r="B3395" s="34" t="s">
        <v>7861</v>
      </c>
      <c r="C3395" s="34" t="s">
        <v>484</v>
      </c>
      <c r="D3395" s="35" t="s">
        <v>107</v>
      </c>
      <c r="E3395" s="35" t="s">
        <v>107</v>
      </c>
      <c r="F3395" s="35" t="s">
        <v>107</v>
      </c>
      <c r="G3395" s="35">
        <v>1.2</v>
      </c>
      <c r="H3395" s="35">
        <v>1.5</v>
      </c>
    </row>
    <row r="3396" spans="1:15" ht="15" hidden="1" customHeight="1">
      <c r="A3396" s="34" t="s">
        <v>55</v>
      </c>
      <c r="B3396" s="34" t="s">
        <v>7862</v>
      </c>
      <c r="C3396" s="34" t="s">
        <v>435</v>
      </c>
      <c r="D3396" s="35" t="s">
        <v>107</v>
      </c>
      <c r="E3396" s="35" t="s">
        <v>107</v>
      </c>
      <c r="F3396" s="35" t="s">
        <v>107</v>
      </c>
      <c r="G3396" s="35">
        <v>1.2</v>
      </c>
      <c r="H3396" s="35">
        <v>1.5</v>
      </c>
      <c r="L3396" s="34" t="s">
        <v>3034</v>
      </c>
    </row>
    <row r="3397" spans="1:15" ht="15" hidden="1" customHeight="1">
      <c r="A3397" s="34" t="s">
        <v>55</v>
      </c>
      <c r="B3397" s="34" t="s">
        <v>7863</v>
      </c>
      <c r="C3397" s="34" t="s">
        <v>468</v>
      </c>
      <c r="D3397" s="35" t="s">
        <v>107</v>
      </c>
      <c r="E3397" s="35" t="s">
        <v>107</v>
      </c>
      <c r="F3397" s="35" t="s">
        <v>107</v>
      </c>
      <c r="G3397" s="35">
        <v>1.1000000000000001</v>
      </c>
      <c r="H3397" s="35">
        <v>1.6</v>
      </c>
    </row>
    <row r="3398" spans="1:15" ht="15" hidden="1" customHeight="1">
      <c r="A3398" s="34" t="s">
        <v>55</v>
      </c>
      <c r="B3398" s="34" t="s">
        <v>7864</v>
      </c>
      <c r="C3398" t="s">
        <v>1313</v>
      </c>
      <c r="D3398" s="35" t="s">
        <v>107</v>
      </c>
      <c r="E3398" s="35" t="s">
        <v>107</v>
      </c>
      <c r="F3398" s="35" t="s">
        <v>107</v>
      </c>
      <c r="G3398" s="35">
        <v>1</v>
      </c>
      <c r="H3398" s="35">
        <v>1.2</v>
      </c>
      <c r="L3398" s="36" t="s">
        <v>5619</v>
      </c>
    </row>
    <row r="3399" spans="1:15" ht="15" hidden="1" customHeight="1">
      <c r="A3399" s="34" t="s">
        <v>55</v>
      </c>
      <c r="B3399" s="34" t="s">
        <v>7865</v>
      </c>
      <c r="C3399" s="34" t="s">
        <v>468</v>
      </c>
      <c r="D3399" s="35" t="s">
        <v>107</v>
      </c>
      <c r="E3399" s="35" t="s">
        <v>107</v>
      </c>
      <c r="F3399" s="35" t="s">
        <v>107</v>
      </c>
      <c r="G3399" s="35">
        <v>1.3</v>
      </c>
      <c r="H3399" s="35" t="s">
        <v>2989</v>
      </c>
    </row>
    <row r="3400" spans="1:15" ht="15" hidden="1" customHeight="1">
      <c r="A3400" s="34" t="s">
        <v>55</v>
      </c>
      <c r="B3400" s="34" t="s">
        <v>7866</v>
      </c>
      <c r="C3400" s="34" t="s">
        <v>385</v>
      </c>
      <c r="D3400" s="35" t="s">
        <v>107</v>
      </c>
      <c r="E3400" s="35" t="s">
        <v>107</v>
      </c>
      <c r="F3400" s="35" t="s">
        <v>107</v>
      </c>
      <c r="G3400" s="35">
        <v>1.1000000000000001</v>
      </c>
      <c r="H3400" s="35">
        <v>1.5</v>
      </c>
      <c r="L3400" s="36" t="s">
        <v>5503</v>
      </c>
    </row>
    <row r="3401" spans="1:15" ht="15" hidden="1" customHeight="1">
      <c r="A3401" s="34" t="s">
        <v>55</v>
      </c>
      <c r="B3401" s="34" t="s">
        <v>7867</v>
      </c>
      <c r="C3401" s="34" t="s">
        <v>419</v>
      </c>
      <c r="D3401" s="35">
        <v>5.3</v>
      </c>
      <c r="E3401" s="35" t="s">
        <v>2988</v>
      </c>
      <c r="F3401" s="35">
        <v>5.2</v>
      </c>
      <c r="G3401" s="35" t="s">
        <v>2997</v>
      </c>
      <c r="H3401" s="35" t="s">
        <v>2997</v>
      </c>
      <c r="L3401" s="34" t="s">
        <v>7868</v>
      </c>
      <c r="O3401" s="34" t="s">
        <v>7869</v>
      </c>
    </row>
    <row r="3402" spans="1:15" ht="15" hidden="1" customHeight="1">
      <c r="A3402" s="34" t="s">
        <v>55</v>
      </c>
      <c r="B3402" s="34" t="s">
        <v>7870</v>
      </c>
      <c r="C3402" s="34" t="s">
        <v>419</v>
      </c>
      <c r="D3402" s="35" t="s">
        <v>107</v>
      </c>
      <c r="E3402" s="35" t="s">
        <v>107</v>
      </c>
      <c r="F3402" s="35">
        <v>1.7</v>
      </c>
      <c r="G3402" s="35" t="s">
        <v>2997</v>
      </c>
      <c r="H3402" s="35" t="s">
        <v>2997</v>
      </c>
      <c r="J3402" s="35" t="s">
        <v>3560</v>
      </c>
      <c r="L3402" s="36" t="s">
        <v>7871</v>
      </c>
      <c r="O3402" s="34" t="s">
        <v>7872</v>
      </c>
    </row>
    <row r="3403" spans="1:15" ht="15" hidden="1" customHeight="1">
      <c r="A3403" s="34" t="s">
        <v>55</v>
      </c>
      <c r="B3403" s="34" t="s">
        <v>7873</v>
      </c>
      <c r="C3403" s="34" t="s">
        <v>419</v>
      </c>
      <c r="D3403" s="35" t="s">
        <v>107</v>
      </c>
      <c r="E3403" s="35" t="s">
        <v>107</v>
      </c>
      <c r="F3403" s="35">
        <v>1.2</v>
      </c>
      <c r="G3403" s="35" t="s">
        <v>2997</v>
      </c>
      <c r="H3403" s="35" t="s">
        <v>2997</v>
      </c>
      <c r="J3403" s="35" t="s">
        <v>3560</v>
      </c>
      <c r="L3403" s="36" t="s">
        <v>7874</v>
      </c>
      <c r="O3403" s="34" t="s">
        <v>7872</v>
      </c>
    </row>
    <row r="3404" spans="1:15" ht="15" hidden="1" customHeight="1">
      <c r="A3404" s="34" t="s">
        <v>55</v>
      </c>
      <c r="B3404" s="34" t="s">
        <v>7875</v>
      </c>
      <c r="C3404" s="34" t="s">
        <v>419</v>
      </c>
      <c r="D3404" s="35" t="s">
        <v>107</v>
      </c>
      <c r="E3404" s="35" t="s">
        <v>107</v>
      </c>
      <c r="F3404" s="35">
        <v>2.5</v>
      </c>
      <c r="G3404" s="35">
        <v>3.3</v>
      </c>
      <c r="H3404" s="35">
        <v>3.8</v>
      </c>
    </row>
    <row r="3405" spans="1:15" ht="15" hidden="1" customHeight="1">
      <c r="A3405" s="34" t="s">
        <v>55</v>
      </c>
      <c r="B3405" s="34" t="s">
        <v>7876</v>
      </c>
      <c r="C3405" s="34" t="s">
        <v>419</v>
      </c>
      <c r="D3405" s="35" t="s">
        <v>107</v>
      </c>
      <c r="E3405" s="35" t="s">
        <v>107</v>
      </c>
      <c r="F3405" s="35">
        <v>3</v>
      </c>
      <c r="G3405" s="35">
        <v>3.7</v>
      </c>
      <c r="H3405" s="35">
        <v>4.5999999999999996</v>
      </c>
    </row>
    <row r="3406" spans="1:15" ht="15" hidden="1" customHeight="1">
      <c r="A3406" s="34" t="s">
        <v>55</v>
      </c>
      <c r="B3406" s="34" t="s">
        <v>7877</v>
      </c>
      <c r="C3406" s="34" t="s">
        <v>419</v>
      </c>
      <c r="D3406" s="35" t="s">
        <v>107</v>
      </c>
      <c r="E3406" s="35" t="s">
        <v>107</v>
      </c>
      <c r="F3406" s="35">
        <v>3.2</v>
      </c>
      <c r="G3406" s="35">
        <v>3.7</v>
      </c>
      <c r="H3406" s="35">
        <v>4.5</v>
      </c>
    </row>
    <row r="3407" spans="1:15" ht="15" hidden="1" customHeight="1">
      <c r="A3407" s="34" t="s">
        <v>55</v>
      </c>
      <c r="B3407" s="34" t="s">
        <v>7878</v>
      </c>
      <c r="C3407" s="34" t="s">
        <v>484</v>
      </c>
      <c r="D3407" s="35" t="s">
        <v>107</v>
      </c>
      <c r="E3407" s="35" t="s">
        <v>107</v>
      </c>
      <c r="F3407" s="35" t="s">
        <v>107</v>
      </c>
      <c r="G3407" s="35">
        <v>1.2</v>
      </c>
      <c r="H3407" s="35">
        <v>1.4</v>
      </c>
      <c r="L3407" s="36" t="s">
        <v>5503</v>
      </c>
    </row>
    <row r="3408" spans="1:15" ht="15" hidden="1" customHeight="1">
      <c r="A3408" s="34" t="s">
        <v>55</v>
      </c>
      <c r="B3408" s="34" t="s">
        <v>7879</v>
      </c>
      <c r="C3408" s="34" t="s">
        <v>452</v>
      </c>
      <c r="D3408" s="35" t="s">
        <v>107</v>
      </c>
      <c r="E3408" s="35" t="s">
        <v>107</v>
      </c>
      <c r="F3408" s="35" t="s">
        <v>107</v>
      </c>
      <c r="G3408" s="35">
        <v>1.2</v>
      </c>
      <c r="H3408" s="35">
        <v>1.5</v>
      </c>
    </row>
    <row r="3409" spans="1:15" ht="15" hidden="1" customHeight="1">
      <c r="A3409" s="34" t="s">
        <v>55</v>
      </c>
      <c r="B3409" s="34" t="s">
        <v>7880</v>
      </c>
      <c r="C3409" s="34" t="s">
        <v>753</v>
      </c>
      <c r="D3409" s="35" t="s">
        <v>107</v>
      </c>
      <c r="E3409" s="35" t="s">
        <v>107</v>
      </c>
      <c r="F3409" s="35" t="s">
        <v>107</v>
      </c>
      <c r="G3409" s="35">
        <v>1.4</v>
      </c>
      <c r="H3409" s="35">
        <v>1.5</v>
      </c>
      <c r="J3409" s="35" t="s">
        <v>3081</v>
      </c>
      <c r="L3409" s="34" t="s">
        <v>7881</v>
      </c>
    </row>
    <row r="3410" spans="1:15" ht="15" hidden="1" customHeight="1">
      <c r="A3410" s="34" t="s">
        <v>55</v>
      </c>
      <c r="B3410" s="34" t="s">
        <v>7882</v>
      </c>
      <c r="C3410" s="34" t="s">
        <v>753</v>
      </c>
      <c r="D3410" s="35" t="s">
        <v>107</v>
      </c>
      <c r="E3410" s="35" t="s">
        <v>107</v>
      </c>
      <c r="F3410" s="35" t="s">
        <v>107</v>
      </c>
      <c r="G3410" s="35">
        <v>1.3</v>
      </c>
      <c r="H3410" s="35">
        <v>1.6</v>
      </c>
    </row>
    <row r="3411" spans="1:15" ht="15" hidden="1" customHeight="1">
      <c r="A3411" s="34" t="s">
        <v>55</v>
      </c>
      <c r="B3411" s="34" t="s">
        <v>7883</v>
      </c>
      <c r="C3411" s="34" t="s">
        <v>753</v>
      </c>
      <c r="D3411" s="35" t="s">
        <v>107</v>
      </c>
      <c r="E3411" s="35" t="s">
        <v>107</v>
      </c>
      <c r="F3411" s="35" t="s">
        <v>107</v>
      </c>
      <c r="G3411" s="35">
        <v>1</v>
      </c>
      <c r="H3411" s="35" t="s">
        <v>107</v>
      </c>
      <c r="J3411" s="35" t="s">
        <v>7884</v>
      </c>
    </row>
    <row r="3412" spans="1:15" ht="15" hidden="1" customHeight="1">
      <c r="A3412" s="34" t="s">
        <v>55</v>
      </c>
      <c r="B3412" s="34" t="s">
        <v>7885</v>
      </c>
      <c r="C3412" s="34" t="s">
        <v>753</v>
      </c>
      <c r="D3412" s="35" t="s">
        <v>107</v>
      </c>
      <c r="E3412" s="35" t="s">
        <v>107</v>
      </c>
      <c r="F3412" s="35" t="s">
        <v>107</v>
      </c>
      <c r="G3412" s="35" t="s">
        <v>107</v>
      </c>
      <c r="H3412" s="35">
        <v>1</v>
      </c>
    </row>
    <row r="3413" spans="1:15" ht="15" hidden="1" customHeight="1">
      <c r="A3413" s="34" t="s">
        <v>55</v>
      </c>
      <c r="B3413" s="34" t="s">
        <v>7886</v>
      </c>
      <c r="C3413" s="34" t="s">
        <v>1313</v>
      </c>
      <c r="D3413" s="35" t="s">
        <v>107</v>
      </c>
      <c r="E3413" s="35" t="s">
        <v>107</v>
      </c>
      <c r="F3413" s="35" t="s">
        <v>107</v>
      </c>
      <c r="G3413" s="35" t="s">
        <v>107</v>
      </c>
      <c r="H3413" s="35">
        <v>1</v>
      </c>
    </row>
    <row r="3414" spans="1:15" ht="15" hidden="1" customHeight="1">
      <c r="A3414" s="34" t="s">
        <v>55</v>
      </c>
      <c r="B3414" s="34" t="s">
        <v>7887</v>
      </c>
      <c r="C3414" s="34" t="s">
        <v>389</v>
      </c>
      <c r="D3414" s="35" t="s">
        <v>107</v>
      </c>
      <c r="E3414" s="35" t="s">
        <v>107</v>
      </c>
      <c r="F3414" s="35" t="s">
        <v>107</v>
      </c>
      <c r="G3414" s="35" t="s">
        <v>107</v>
      </c>
      <c r="H3414" s="35">
        <v>1.1000000000000001</v>
      </c>
    </row>
    <row r="3415" spans="1:15" ht="15" hidden="1" customHeight="1">
      <c r="A3415" s="34" t="s">
        <v>55</v>
      </c>
      <c r="B3415" s="34" t="s">
        <v>7888</v>
      </c>
      <c r="C3415" s="34" t="s">
        <v>528</v>
      </c>
      <c r="D3415" s="35" t="s">
        <v>107</v>
      </c>
      <c r="E3415" s="35" t="s">
        <v>107</v>
      </c>
      <c r="F3415" s="35" t="s">
        <v>107</v>
      </c>
      <c r="G3415" s="35" t="s">
        <v>107</v>
      </c>
      <c r="H3415" s="35">
        <v>1.1000000000000001</v>
      </c>
    </row>
    <row r="3416" spans="1:15" ht="15" hidden="1" customHeight="1">
      <c r="A3416" s="34" t="s">
        <v>55</v>
      </c>
      <c r="B3416" s="34" t="s">
        <v>7889</v>
      </c>
      <c r="C3416" s="34" t="s">
        <v>384</v>
      </c>
      <c r="D3416" s="35" t="s">
        <v>107</v>
      </c>
      <c r="E3416" s="35" t="s">
        <v>107</v>
      </c>
      <c r="F3416" s="35" t="s">
        <v>107</v>
      </c>
      <c r="G3416" s="35" t="s">
        <v>107</v>
      </c>
      <c r="H3416" s="35">
        <v>1</v>
      </c>
    </row>
    <row r="3417" spans="1:15" ht="15" hidden="1" customHeight="1">
      <c r="A3417" s="34" t="s">
        <v>55</v>
      </c>
      <c r="B3417" s="34" t="s">
        <v>7890</v>
      </c>
      <c r="C3417" s="34" t="s">
        <v>389</v>
      </c>
      <c r="D3417" s="35" t="s">
        <v>107</v>
      </c>
      <c r="E3417" s="35" t="s">
        <v>107</v>
      </c>
      <c r="F3417" s="35" t="s">
        <v>107</v>
      </c>
      <c r="G3417" s="35" t="s">
        <v>107</v>
      </c>
      <c r="H3417" s="35">
        <v>2</v>
      </c>
    </row>
    <row r="3418" spans="1:15" ht="15" hidden="1" customHeight="1">
      <c r="A3418" s="34" t="s">
        <v>55</v>
      </c>
      <c r="B3418" s="34" t="s">
        <v>7891</v>
      </c>
      <c r="C3418" s="34" t="s">
        <v>468</v>
      </c>
      <c r="D3418" s="35" t="s">
        <v>107</v>
      </c>
      <c r="E3418" s="35" t="s">
        <v>107</v>
      </c>
      <c r="F3418" s="35" t="s">
        <v>107</v>
      </c>
      <c r="G3418" s="35" t="s">
        <v>107</v>
      </c>
      <c r="H3418" s="35">
        <v>1.1000000000000001</v>
      </c>
    </row>
    <row r="3419" spans="1:15" ht="15" hidden="1" customHeight="1">
      <c r="A3419" s="34" t="s">
        <v>55</v>
      </c>
      <c r="B3419" s="34" t="s">
        <v>7892</v>
      </c>
      <c r="C3419" s="34" t="s">
        <v>389</v>
      </c>
      <c r="D3419" s="35" t="s">
        <v>107</v>
      </c>
      <c r="E3419" s="35" t="s">
        <v>107</v>
      </c>
      <c r="F3419" s="35" t="s">
        <v>107</v>
      </c>
      <c r="G3419" s="35" t="s">
        <v>107</v>
      </c>
      <c r="H3419" s="35">
        <v>1</v>
      </c>
    </row>
    <row r="3420" spans="1:15" ht="15" hidden="1" customHeight="1">
      <c r="A3420" s="34" t="s">
        <v>55</v>
      </c>
      <c r="B3420" s="34" t="s">
        <v>7893</v>
      </c>
      <c r="C3420" s="34" t="s">
        <v>390</v>
      </c>
      <c r="D3420" s="35">
        <v>1.5</v>
      </c>
      <c r="E3420" s="35" t="s">
        <v>2988</v>
      </c>
      <c r="F3420" s="35">
        <v>2.8</v>
      </c>
      <c r="G3420" s="35">
        <v>3.5</v>
      </c>
      <c r="H3420" s="35">
        <v>3.9</v>
      </c>
      <c r="O3420" s="34" t="s">
        <v>3371</v>
      </c>
    </row>
    <row r="3421" spans="1:15" ht="15" hidden="1" customHeight="1">
      <c r="A3421" s="34" t="s">
        <v>55</v>
      </c>
      <c r="B3421" s="34" t="s">
        <v>7894</v>
      </c>
      <c r="C3421" s="34" t="s">
        <v>390</v>
      </c>
      <c r="D3421" s="38">
        <v>1.3</v>
      </c>
      <c r="E3421" s="35" t="s">
        <v>2988</v>
      </c>
      <c r="F3421" s="35">
        <v>3.6</v>
      </c>
      <c r="G3421" s="35">
        <v>4.9000000000000004</v>
      </c>
      <c r="H3421" s="35">
        <v>5.3</v>
      </c>
      <c r="K3421" s="36" t="s">
        <v>3277</v>
      </c>
      <c r="M3421" s="34" t="s">
        <v>3277</v>
      </c>
      <c r="O3421" s="34" t="s">
        <v>3371</v>
      </c>
    </row>
    <row r="3422" spans="1:15" ht="15" hidden="1" customHeight="1">
      <c r="A3422" s="34" t="s">
        <v>55</v>
      </c>
      <c r="B3422" s="34" t="s">
        <v>7895</v>
      </c>
      <c r="C3422" s="34" t="s">
        <v>390</v>
      </c>
      <c r="D3422" s="35" t="s">
        <v>107</v>
      </c>
      <c r="E3422" s="35" t="s">
        <v>107</v>
      </c>
      <c r="F3422" s="35">
        <v>1.6</v>
      </c>
      <c r="G3422" s="35">
        <v>1.3</v>
      </c>
      <c r="H3422" s="35">
        <v>1.3</v>
      </c>
    </row>
    <row r="3423" spans="1:15" ht="15" hidden="1" customHeight="1">
      <c r="A3423" s="34" t="s">
        <v>55</v>
      </c>
      <c r="B3423" s="34" t="s">
        <v>7896</v>
      </c>
      <c r="C3423" s="34" t="s">
        <v>390</v>
      </c>
      <c r="D3423" s="35" t="s">
        <v>107</v>
      </c>
      <c r="E3423" s="35" t="s">
        <v>107</v>
      </c>
      <c r="F3423" s="35">
        <v>1.9</v>
      </c>
      <c r="G3423" s="35">
        <v>2</v>
      </c>
      <c r="H3423" s="35">
        <v>2</v>
      </c>
      <c r="I3423" s="35" t="s">
        <v>423</v>
      </c>
      <c r="K3423" s="36" t="s">
        <v>4373</v>
      </c>
      <c r="L3423" s="36" t="s">
        <v>3105</v>
      </c>
    </row>
    <row r="3424" spans="1:15" ht="15" hidden="1" customHeight="1">
      <c r="A3424" s="34" t="s">
        <v>55</v>
      </c>
      <c r="B3424" s="34" t="s">
        <v>7897</v>
      </c>
      <c r="C3424" s="34" t="s">
        <v>454</v>
      </c>
      <c r="D3424" s="35" t="s">
        <v>107</v>
      </c>
      <c r="E3424" s="35" t="s">
        <v>107</v>
      </c>
      <c r="F3424" s="35" t="s">
        <v>107</v>
      </c>
      <c r="G3424" s="35" t="s">
        <v>107</v>
      </c>
      <c r="H3424" s="35">
        <v>1</v>
      </c>
    </row>
    <row r="3425" spans="1:15" ht="15" hidden="1" customHeight="1">
      <c r="A3425" s="34" t="s">
        <v>55</v>
      </c>
      <c r="B3425" s="34" t="s">
        <v>7898</v>
      </c>
      <c r="C3425" s="34" t="s">
        <v>753</v>
      </c>
      <c r="D3425" s="35" t="s">
        <v>107</v>
      </c>
      <c r="E3425" s="35" t="s">
        <v>107</v>
      </c>
      <c r="F3425" s="35" t="s">
        <v>107</v>
      </c>
      <c r="G3425" s="35" t="s">
        <v>107</v>
      </c>
      <c r="H3425" s="35">
        <v>1</v>
      </c>
    </row>
    <row r="3426" spans="1:15" ht="15" hidden="1" customHeight="1">
      <c r="A3426" s="34" t="s">
        <v>55</v>
      </c>
      <c r="B3426" s="34" t="s">
        <v>7899</v>
      </c>
      <c r="C3426" s="34" t="s">
        <v>475</v>
      </c>
      <c r="D3426" s="35" t="s">
        <v>107</v>
      </c>
      <c r="E3426" s="35" t="s">
        <v>107</v>
      </c>
      <c r="F3426" s="35" t="s">
        <v>107</v>
      </c>
      <c r="G3426" s="35" t="s">
        <v>107</v>
      </c>
      <c r="H3426" s="35">
        <v>1.1000000000000001</v>
      </c>
    </row>
    <row r="3427" spans="1:15" ht="15" hidden="1" customHeight="1">
      <c r="A3427" s="34" t="s">
        <v>55</v>
      </c>
      <c r="B3427" s="34" t="s">
        <v>7900</v>
      </c>
      <c r="C3427" s="34" t="s">
        <v>389</v>
      </c>
      <c r="D3427" s="35" t="s">
        <v>107</v>
      </c>
      <c r="E3427" s="35" t="s">
        <v>107</v>
      </c>
      <c r="F3427" s="35" t="s">
        <v>107</v>
      </c>
      <c r="G3427" s="35" t="s">
        <v>107</v>
      </c>
      <c r="H3427" s="35">
        <v>1</v>
      </c>
    </row>
    <row r="3428" spans="1:15" ht="15" hidden="1" customHeight="1">
      <c r="A3428" s="34" t="s">
        <v>55</v>
      </c>
      <c r="B3428" s="34" t="s">
        <v>7901</v>
      </c>
      <c r="C3428" s="34" t="s">
        <v>389</v>
      </c>
      <c r="D3428" s="35" t="s">
        <v>107</v>
      </c>
      <c r="E3428" s="35" t="s">
        <v>107</v>
      </c>
      <c r="F3428" s="35" t="s">
        <v>107</v>
      </c>
      <c r="G3428" s="35" t="s">
        <v>107</v>
      </c>
      <c r="H3428" s="35">
        <v>1.5</v>
      </c>
    </row>
    <row r="3429" spans="1:15" ht="15" hidden="1" customHeight="1">
      <c r="A3429" s="34" t="s">
        <v>55</v>
      </c>
      <c r="B3429" s="34" t="s">
        <v>7902</v>
      </c>
      <c r="C3429" s="34" t="s">
        <v>439</v>
      </c>
      <c r="D3429" s="35" t="s">
        <v>107</v>
      </c>
      <c r="E3429" s="35" t="s">
        <v>107</v>
      </c>
      <c r="F3429" s="35" t="s">
        <v>107</v>
      </c>
      <c r="G3429" s="35" t="s">
        <v>107</v>
      </c>
      <c r="H3429" s="35">
        <v>1.3</v>
      </c>
    </row>
    <row r="3430" spans="1:15" ht="15" hidden="1" customHeight="1">
      <c r="A3430" s="34" t="s">
        <v>55</v>
      </c>
      <c r="B3430" s="34" t="s">
        <v>7903</v>
      </c>
      <c r="C3430" s="34" t="s">
        <v>452</v>
      </c>
      <c r="D3430" s="35" t="s">
        <v>107</v>
      </c>
      <c r="E3430" s="35" t="s">
        <v>107</v>
      </c>
      <c r="F3430" s="35" t="s">
        <v>107</v>
      </c>
      <c r="G3430" s="35" t="s">
        <v>107</v>
      </c>
      <c r="H3430" s="35">
        <v>1</v>
      </c>
    </row>
    <row r="3431" spans="1:15" ht="15" hidden="1" customHeight="1">
      <c r="A3431" s="34" t="s">
        <v>55</v>
      </c>
      <c r="B3431" s="34" t="s">
        <v>7904</v>
      </c>
      <c r="C3431" s="34" t="s">
        <v>826</v>
      </c>
      <c r="D3431" s="35" t="s">
        <v>107</v>
      </c>
      <c r="E3431" s="35" t="s">
        <v>107</v>
      </c>
      <c r="F3431" s="35" t="s">
        <v>107</v>
      </c>
      <c r="G3431" s="35" t="s">
        <v>107</v>
      </c>
      <c r="H3431" s="35">
        <v>1</v>
      </c>
    </row>
    <row r="3432" spans="1:15" ht="15" hidden="1" customHeight="1">
      <c r="A3432" s="34" t="s">
        <v>55</v>
      </c>
      <c r="B3432" s="34" t="s">
        <v>7905</v>
      </c>
      <c r="C3432" s="34" t="s">
        <v>6300</v>
      </c>
      <c r="D3432" s="35" t="s">
        <v>107</v>
      </c>
      <c r="E3432" s="35" t="s">
        <v>107</v>
      </c>
      <c r="F3432" s="35" t="s">
        <v>107</v>
      </c>
      <c r="G3432" s="35" t="s">
        <v>107</v>
      </c>
      <c r="H3432" s="35">
        <v>1.1000000000000001</v>
      </c>
    </row>
    <row r="3433" spans="1:15" ht="15" hidden="1" customHeight="1">
      <c r="A3433" s="34" t="s">
        <v>55</v>
      </c>
      <c r="B3433" s="34" t="s">
        <v>7906</v>
      </c>
      <c r="C3433" s="34" t="s">
        <v>389</v>
      </c>
      <c r="D3433" s="35">
        <v>19.2</v>
      </c>
      <c r="E3433" s="35">
        <v>19.2</v>
      </c>
      <c r="F3433" s="35">
        <v>19</v>
      </c>
      <c r="G3433" s="35">
        <v>19.3</v>
      </c>
      <c r="H3433" s="35">
        <v>19.8</v>
      </c>
      <c r="I3433" s="35" t="s">
        <v>465</v>
      </c>
      <c r="K3433" s="36" t="s">
        <v>465</v>
      </c>
      <c r="M3433" s="34" t="s">
        <v>2981</v>
      </c>
      <c r="N3433" s="34" t="s">
        <v>465</v>
      </c>
      <c r="O3433" s="34" t="s">
        <v>7907</v>
      </c>
    </row>
    <row r="3434" spans="1:15" ht="15" hidden="1" customHeight="1">
      <c r="A3434" s="34" t="s">
        <v>55</v>
      </c>
      <c r="B3434" s="34" t="s">
        <v>7908</v>
      </c>
      <c r="C3434" s="34" t="s">
        <v>389</v>
      </c>
      <c r="D3434" s="35" t="s">
        <v>107</v>
      </c>
      <c r="E3434" s="35">
        <v>3</v>
      </c>
      <c r="F3434" s="35">
        <v>3.2</v>
      </c>
      <c r="G3434" s="35" t="s">
        <v>2997</v>
      </c>
      <c r="H3434" s="35" t="s">
        <v>2997</v>
      </c>
      <c r="K3434" s="36" t="s">
        <v>4373</v>
      </c>
      <c r="L3434" s="36" t="s">
        <v>7909</v>
      </c>
      <c r="M3434" s="34" t="s">
        <v>4373</v>
      </c>
    </row>
    <row r="3435" spans="1:15" ht="15" hidden="1" customHeight="1">
      <c r="A3435" s="34" t="s">
        <v>55</v>
      </c>
      <c r="B3435" s="34" t="s">
        <v>7910</v>
      </c>
      <c r="C3435" s="34" t="s">
        <v>389</v>
      </c>
      <c r="D3435" s="35" t="s">
        <v>107</v>
      </c>
      <c r="E3435" s="35">
        <v>2</v>
      </c>
      <c r="F3435" s="35">
        <v>2.1</v>
      </c>
      <c r="G3435" s="35" t="s">
        <v>2997</v>
      </c>
      <c r="H3435" s="35" t="s">
        <v>2997</v>
      </c>
      <c r="L3435" s="34" t="s">
        <v>7911</v>
      </c>
      <c r="O3435" s="34" t="s">
        <v>3060</v>
      </c>
    </row>
    <row r="3436" spans="1:15" ht="15" hidden="1" customHeight="1">
      <c r="A3436" s="34" t="s">
        <v>55</v>
      </c>
      <c r="B3436" s="34" t="s">
        <v>7912</v>
      </c>
      <c r="C3436" s="34" t="s">
        <v>389</v>
      </c>
      <c r="D3436" s="35" t="s">
        <v>107</v>
      </c>
      <c r="E3436" s="35">
        <v>2</v>
      </c>
      <c r="F3436" s="35">
        <v>2.2000000000000002</v>
      </c>
      <c r="G3436" s="35" t="s">
        <v>2997</v>
      </c>
      <c r="H3436" s="35" t="s">
        <v>2997</v>
      </c>
      <c r="L3436" s="36" t="s">
        <v>7911</v>
      </c>
    </row>
    <row r="3437" spans="1:15" ht="15" hidden="1" customHeight="1">
      <c r="A3437" s="34" t="s">
        <v>55</v>
      </c>
      <c r="B3437" s="34" t="s">
        <v>7913</v>
      </c>
      <c r="C3437" s="34" t="s">
        <v>389</v>
      </c>
      <c r="D3437" s="35" t="s">
        <v>107</v>
      </c>
      <c r="E3437" s="35">
        <v>3.4</v>
      </c>
      <c r="F3437" s="35">
        <v>6</v>
      </c>
      <c r="G3437" s="35">
        <v>8.1999999999999993</v>
      </c>
      <c r="H3437" s="35">
        <v>8.6999999999999993</v>
      </c>
      <c r="I3437" s="35" t="s">
        <v>456</v>
      </c>
    </row>
    <row r="3438" spans="1:15" ht="15" hidden="1" customHeight="1">
      <c r="A3438" s="34" t="s">
        <v>55</v>
      </c>
      <c r="B3438" s="34" t="s">
        <v>7914</v>
      </c>
      <c r="C3438" s="34" t="s">
        <v>389</v>
      </c>
      <c r="D3438" s="35" t="s">
        <v>107</v>
      </c>
      <c r="E3438" s="35">
        <v>2.7</v>
      </c>
      <c r="F3438" s="35">
        <v>3.5</v>
      </c>
      <c r="G3438" s="35">
        <v>3.5</v>
      </c>
      <c r="H3438" s="35" t="s">
        <v>2997</v>
      </c>
      <c r="I3438" s="35" t="s">
        <v>5160</v>
      </c>
      <c r="J3438" s="35" t="s">
        <v>7915</v>
      </c>
      <c r="K3438" s="36" t="s">
        <v>423</v>
      </c>
      <c r="M3438" s="34" t="s">
        <v>4795</v>
      </c>
      <c r="N3438" s="34" t="s">
        <v>423</v>
      </c>
    </row>
    <row r="3439" spans="1:15" ht="15" hidden="1" customHeight="1">
      <c r="A3439" s="34" t="s">
        <v>55</v>
      </c>
      <c r="B3439" s="34" t="s">
        <v>7916</v>
      </c>
      <c r="C3439" s="34" t="s">
        <v>403</v>
      </c>
      <c r="D3439" s="35">
        <v>16.5</v>
      </c>
      <c r="E3439" s="35" t="s">
        <v>2988</v>
      </c>
      <c r="F3439" s="35" t="s">
        <v>107</v>
      </c>
      <c r="G3439" s="35" t="s">
        <v>2997</v>
      </c>
      <c r="H3439" s="35" t="s">
        <v>2997</v>
      </c>
      <c r="L3439" s="36" t="s">
        <v>5633</v>
      </c>
      <c r="O3439" s="34" t="s">
        <v>7917</v>
      </c>
    </row>
    <row r="3440" spans="1:15" ht="15" hidden="1" customHeight="1">
      <c r="A3440" s="34" t="s">
        <v>55</v>
      </c>
      <c r="B3440" s="34" t="s">
        <v>7918</v>
      </c>
      <c r="C3440" s="34" t="s">
        <v>546</v>
      </c>
      <c r="D3440" s="35">
        <v>13.6</v>
      </c>
      <c r="E3440" s="35" t="s">
        <v>2988</v>
      </c>
      <c r="F3440" s="35" t="s">
        <v>107</v>
      </c>
      <c r="G3440" s="35" t="s">
        <v>107</v>
      </c>
      <c r="H3440" s="35" t="s">
        <v>107</v>
      </c>
      <c r="L3440" s="36" t="s">
        <v>7919</v>
      </c>
      <c r="O3440" s="34" t="s">
        <v>2995</v>
      </c>
    </row>
    <row r="3441" spans="1:15" ht="15" hidden="1" customHeight="1">
      <c r="A3441" s="34" t="s">
        <v>55</v>
      </c>
      <c r="B3441" s="34" t="s">
        <v>7920</v>
      </c>
      <c r="C3441" s="34" t="s">
        <v>679</v>
      </c>
      <c r="D3441" s="35">
        <v>2.8</v>
      </c>
      <c r="E3441" s="35" t="s">
        <v>2988</v>
      </c>
      <c r="F3441" s="35">
        <v>3.5</v>
      </c>
      <c r="G3441" s="35">
        <v>3.8</v>
      </c>
      <c r="H3441" s="35">
        <v>4</v>
      </c>
      <c r="I3441" s="35" t="s">
        <v>424</v>
      </c>
      <c r="K3441" s="36" t="s">
        <v>424</v>
      </c>
      <c r="O3441" s="34" t="s">
        <v>3371</v>
      </c>
    </row>
    <row r="3442" spans="1:15" ht="15" hidden="1" customHeight="1">
      <c r="A3442" s="34" t="s">
        <v>55</v>
      </c>
      <c r="B3442" s="34" t="s">
        <v>7921</v>
      </c>
      <c r="C3442" s="34" t="s">
        <v>679</v>
      </c>
      <c r="D3442" s="35" t="s">
        <v>107</v>
      </c>
      <c r="E3442" s="35" t="s">
        <v>107</v>
      </c>
      <c r="F3442" s="35">
        <v>1.7</v>
      </c>
      <c r="G3442" s="35">
        <v>1.4</v>
      </c>
      <c r="H3442" s="35">
        <v>1.5</v>
      </c>
      <c r="L3442" s="34" t="s">
        <v>3105</v>
      </c>
    </row>
    <row r="3443" spans="1:15" ht="15" hidden="1" customHeight="1">
      <c r="A3443" s="34" t="s">
        <v>55</v>
      </c>
      <c r="B3443" s="34" t="s">
        <v>7922</v>
      </c>
      <c r="C3443" s="34" t="s">
        <v>389</v>
      </c>
      <c r="D3443" s="35" t="s">
        <v>107</v>
      </c>
      <c r="E3443" s="35">
        <v>3</v>
      </c>
      <c r="F3443" s="35">
        <v>4.0999999999999996</v>
      </c>
      <c r="G3443" s="35">
        <v>4.4000000000000004</v>
      </c>
      <c r="H3443" s="35">
        <v>4.5</v>
      </c>
    </row>
    <row r="3444" spans="1:15" ht="15" hidden="1" customHeight="1">
      <c r="A3444" s="34" t="s">
        <v>55</v>
      </c>
      <c r="B3444" s="34" t="s">
        <v>7923</v>
      </c>
      <c r="C3444" s="34" t="s">
        <v>389</v>
      </c>
      <c r="D3444" s="35" t="s">
        <v>107</v>
      </c>
      <c r="E3444" s="35">
        <v>1.8</v>
      </c>
      <c r="F3444" s="35">
        <v>2</v>
      </c>
      <c r="G3444" s="35">
        <v>2.7</v>
      </c>
      <c r="H3444" s="35">
        <v>2.1</v>
      </c>
      <c r="I3444" s="35" t="s">
        <v>7924</v>
      </c>
      <c r="M3444" s="36" t="s">
        <v>1729</v>
      </c>
      <c r="O3444" s="34" t="s">
        <v>7925</v>
      </c>
    </row>
    <row r="3445" spans="1:15" ht="15" hidden="1" customHeight="1">
      <c r="A3445" s="34" t="s">
        <v>55</v>
      </c>
      <c r="B3445" s="34" t="s">
        <v>7926</v>
      </c>
      <c r="C3445" s="34" t="s">
        <v>389</v>
      </c>
      <c r="D3445" s="35" t="s">
        <v>107</v>
      </c>
      <c r="E3445" s="35">
        <v>2.1</v>
      </c>
      <c r="F3445" s="35">
        <v>4</v>
      </c>
      <c r="G3445" s="35">
        <v>4.9000000000000004</v>
      </c>
      <c r="H3445" s="35">
        <v>5</v>
      </c>
      <c r="I3445" s="35" t="s">
        <v>666</v>
      </c>
    </row>
    <row r="3446" spans="1:15" ht="15" hidden="1" customHeight="1">
      <c r="A3446" s="34" t="s">
        <v>55</v>
      </c>
      <c r="B3446" s="34" t="s">
        <v>7927</v>
      </c>
      <c r="C3446" s="34" t="s">
        <v>452</v>
      </c>
      <c r="D3446" s="35" t="s">
        <v>107</v>
      </c>
      <c r="E3446" s="35">
        <v>1.9</v>
      </c>
      <c r="F3446" s="35">
        <v>3.7</v>
      </c>
      <c r="G3446" s="35">
        <v>4.4000000000000004</v>
      </c>
      <c r="H3446" s="35">
        <v>4.8</v>
      </c>
      <c r="I3446" s="35" t="s">
        <v>666</v>
      </c>
      <c r="K3446" s="36" t="s">
        <v>552</v>
      </c>
      <c r="M3446" s="36" t="s">
        <v>666</v>
      </c>
    </row>
    <row r="3447" spans="1:15" ht="15" hidden="1" customHeight="1">
      <c r="A3447" s="34" t="s">
        <v>55</v>
      </c>
      <c r="B3447" s="34" t="s">
        <v>7928</v>
      </c>
      <c r="C3447" s="34" t="s">
        <v>389</v>
      </c>
      <c r="D3447" s="35" t="s">
        <v>107</v>
      </c>
      <c r="E3447" s="35">
        <v>1.2</v>
      </c>
      <c r="F3447" s="35">
        <v>2.2999999999999998</v>
      </c>
      <c r="G3447" s="35">
        <v>2.5</v>
      </c>
      <c r="H3447" s="35">
        <v>2.7</v>
      </c>
      <c r="I3447" s="35" t="s">
        <v>7929</v>
      </c>
      <c r="K3447" s="36" t="s">
        <v>424</v>
      </c>
      <c r="O3447" s="34" t="s">
        <v>7925</v>
      </c>
    </row>
    <row r="3448" spans="1:15" ht="15" hidden="1" customHeight="1">
      <c r="A3448" s="34" t="s">
        <v>55</v>
      </c>
      <c r="B3448" s="34" t="s">
        <v>7930</v>
      </c>
      <c r="C3448" s="34" t="s">
        <v>389</v>
      </c>
      <c r="D3448" s="35" t="s">
        <v>107</v>
      </c>
      <c r="E3448" s="35">
        <v>1.3</v>
      </c>
      <c r="F3448" s="35">
        <v>3.9</v>
      </c>
      <c r="G3448" s="35">
        <v>4.2</v>
      </c>
      <c r="H3448" s="35">
        <v>4.3</v>
      </c>
      <c r="I3448" s="35" t="s">
        <v>424</v>
      </c>
    </row>
    <row r="3449" spans="1:15" ht="15" hidden="1" customHeight="1">
      <c r="A3449" s="34" t="s">
        <v>55</v>
      </c>
      <c r="B3449" s="34" t="s">
        <v>7931</v>
      </c>
      <c r="C3449" t="s">
        <v>826</v>
      </c>
      <c r="D3449" s="35" t="s">
        <v>107</v>
      </c>
      <c r="E3449" s="35">
        <v>1.2</v>
      </c>
      <c r="F3449" s="35">
        <v>1.5</v>
      </c>
      <c r="G3449" s="35">
        <v>1.8</v>
      </c>
      <c r="H3449" s="35">
        <v>1.8</v>
      </c>
      <c r="J3449" s="35" t="s">
        <v>3081</v>
      </c>
      <c r="L3449" s="34" t="s">
        <v>2143</v>
      </c>
      <c r="O3449" s="34" t="s">
        <v>7932</v>
      </c>
    </row>
    <row r="3450" spans="1:15" ht="15" hidden="1" customHeight="1">
      <c r="A3450" s="34" t="s">
        <v>55</v>
      </c>
      <c r="B3450" s="34" t="s">
        <v>7933</v>
      </c>
      <c r="C3450" t="s">
        <v>826</v>
      </c>
      <c r="D3450" s="35" t="s">
        <v>107</v>
      </c>
      <c r="E3450" s="35" t="s">
        <v>107</v>
      </c>
      <c r="F3450" s="35" t="s">
        <v>107</v>
      </c>
      <c r="G3450" s="35">
        <v>1.4</v>
      </c>
      <c r="H3450" s="35">
        <v>1.4</v>
      </c>
    </row>
    <row r="3451" spans="1:15" ht="15" hidden="1" customHeight="1">
      <c r="A3451" s="34" t="s">
        <v>55</v>
      </c>
      <c r="B3451" s="34" t="s">
        <v>7934</v>
      </c>
      <c r="C3451" s="34" t="s">
        <v>546</v>
      </c>
      <c r="D3451" s="35" t="s">
        <v>107</v>
      </c>
      <c r="E3451" s="35">
        <v>15.3</v>
      </c>
      <c r="F3451" s="35">
        <v>18.399999999999999</v>
      </c>
      <c r="G3451" s="35">
        <v>19.2</v>
      </c>
      <c r="H3451" s="35">
        <v>16.2</v>
      </c>
      <c r="I3451" s="35" t="s">
        <v>465</v>
      </c>
      <c r="J3451" s="35" t="s">
        <v>7935</v>
      </c>
      <c r="M3451" s="34" t="s">
        <v>2981</v>
      </c>
      <c r="O3451" s="34" t="s">
        <v>7936</v>
      </c>
    </row>
    <row r="3452" spans="1:15" ht="15" hidden="1" customHeight="1">
      <c r="A3452" s="34" t="s">
        <v>55</v>
      </c>
      <c r="B3452" s="34" t="s">
        <v>7937</v>
      </c>
      <c r="C3452" s="34" t="s">
        <v>546</v>
      </c>
      <c r="D3452" s="35" t="s">
        <v>107</v>
      </c>
      <c r="E3452" s="35">
        <v>2.1</v>
      </c>
      <c r="F3452" s="35" t="s">
        <v>107</v>
      </c>
      <c r="G3452" s="35" t="s">
        <v>107</v>
      </c>
      <c r="H3452" s="35">
        <v>4.0999999999999996</v>
      </c>
      <c r="J3452" s="35" t="s">
        <v>7938</v>
      </c>
      <c r="L3452" s="36" t="s">
        <v>7939</v>
      </c>
    </row>
    <row r="3453" spans="1:15" ht="15" hidden="1" customHeight="1">
      <c r="A3453" s="34" t="s">
        <v>55</v>
      </c>
      <c r="B3453" s="34" t="s">
        <v>7940</v>
      </c>
      <c r="C3453" s="34" t="s">
        <v>393</v>
      </c>
      <c r="D3453" s="35" t="s">
        <v>107</v>
      </c>
      <c r="E3453" s="35">
        <v>2.5</v>
      </c>
      <c r="F3453" s="35">
        <v>3</v>
      </c>
      <c r="G3453" s="35">
        <v>3</v>
      </c>
      <c r="H3453" s="35">
        <v>3.1</v>
      </c>
      <c r="L3453" s="34" t="s">
        <v>7142</v>
      </c>
    </row>
    <row r="3454" spans="1:15" ht="15" hidden="1" customHeight="1">
      <c r="A3454" s="34" t="s">
        <v>55</v>
      </c>
      <c r="B3454" s="34" t="s">
        <v>7941</v>
      </c>
      <c r="C3454" s="34" t="s">
        <v>393</v>
      </c>
      <c r="D3454" s="35" t="s">
        <v>107</v>
      </c>
      <c r="E3454" s="35">
        <v>2.1</v>
      </c>
      <c r="F3454" s="35">
        <v>3.2</v>
      </c>
      <c r="G3454" s="35">
        <v>4.0999999999999996</v>
      </c>
      <c r="H3454" s="35">
        <v>4.9000000000000004</v>
      </c>
      <c r="L3454" s="34" t="s">
        <v>7142</v>
      </c>
    </row>
    <row r="3455" spans="1:15" ht="15" hidden="1" customHeight="1">
      <c r="A3455" s="34" t="s">
        <v>55</v>
      </c>
      <c r="B3455" s="34" t="s">
        <v>7942</v>
      </c>
      <c r="C3455" s="34" t="s">
        <v>454</v>
      </c>
      <c r="D3455" s="35" t="s">
        <v>107</v>
      </c>
      <c r="E3455" s="35">
        <v>1.3</v>
      </c>
      <c r="F3455" s="35">
        <v>2</v>
      </c>
      <c r="G3455" s="35">
        <v>2.1</v>
      </c>
      <c r="H3455" s="35">
        <v>2.2000000000000002</v>
      </c>
      <c r="J3455" s="35" t="s">
        <v>7943</v>
      </c>
    </row>
    <row r="3456" spans="1:15" ht="15" hidden="1" customHeight="1">
      <c r="A3456" s="34" t="s">
        <v>55</v>
      </c>
      <c r="B3456" s="34" t="s">
        <v>7944</v>
      </c>
      <c r="C3456" s="34" t="s">
        <v>452</v>
      </c>
      <c r="D3456" s="35" t="s">
        <v>107</v>
      </c>
      <c r="E3456" s="35">
        <v>1.7</v>
      </c>
      <c r="F3456" s="35">
        <v>1.8</v>
      </c>
      <c r="G3456" s="35">
        <v>2.8</v>
      </c>
      <c r="H3456" s="35" t="s">
        <v>2997</v>
      </c>
      <c r="J3456" s="35" t="s">
        <v>7945</v>
      </c>
    </row>
    <row r="3457" spans="1:15" ht="15" hidden="1" customHeight="1">
      <c r="A3457" s="34" t="s">
        <v>55</v>
      </c>
      <c r="B3457" s="34" t="s">
        <v>7946</v>
      </c>
      <c r="C3457" s="34" t="s">
        <v>452</v>
      </c>
      <c r="D3457" s="35" t="s">
        <v>107</v>
      </c>
      <c r="E3457" s="35">
        <v>2.1</v>
      </c>
      <c r="F3457" s="35">
        <v>2.7</v>
      </c>
      <c r="G3457" s="35">
        <v>2.9</v>
      </c>
      <c r="H3457" s="35">
        <v>3</v>
      </c>
    </row>
    <row r="3458" spans="1:15" ht="15" hidden="1" customHeight="1">
      <c r="A3458" s="34" t="s">
        <v>55</v>
      </c>
      <c r="B3458" s="34" t="s">
        <v>7947</v>
      </c>
      <c r="C3458" s="34" t="s">
        <v>384</v>
      </c>
      <c r="D3458" s="35" t="s">
        <v>107</v>
      </c>
      <c r="E3458" s="35">
        <v>1</v>
      </c>
      <c r="F3458" s="35">
        <v>1.3</v>
      </c>
      <c r="G3458" s="35">
        <v>1.5</v>
      </c>
      <c r="H3458" s="35">
        <v>1.5</v>
      </c>
    </row>
    <row r="3459" spans="1:15" ht="15" hidden="1" customHeight="1">
      <c r="A3459" s="34" t="s">
        <v>55</v>
      </c>
      <c r="B3459" s="34" t="s">
        <v>7948</v>
      </c>
      <c r="C3459" s="34" t="s">
        <v>389</v>
      </c>
      <c r="D3459" s="35" t="s">
        <v>107</v>
      </c>
      <c r="E3459" s="35">
        <v>1.4</v>
      </c>
      <c r="F3459" s="35">
        <v>1.4</v>
      </c>
      <c r="G3459" s="35">
        <v>1.4</v>
      </c>
      <c r="H3459" s="35" t="s">
        <v>2997</v>
      </c>
      <c r="J3459" s="35" t="s">
        <v>3886</v>
      </c>
      <c r="L3459" s="34" t="s">
        <v>7949</v>
      </c>
      <c r="O3459" s="34" t="s">
        <v>3060</v>
      </c>
    </row>
    <row r="3460" spans="1:15" ht="15" hidden="1" customHeight="1">
      <c r="A3460" s="34" t="s">
        <v>55</v>
      </c>
      <c r="B3460" s="34" t="s">
        <v>7950</v>
      </c>
      <c r="C3460" s="34" t="s">
        <v>389</v>
      </c>
      <c r="D3460" s="35" t="s">
        <v>107</v>
      </c>
      <c r="E3460" s="35" t="s">
        <v>107</v>
      </c>
      <c r="F3460" s="35" t="s">
        <v>107</v>
      </c>
      <c r="G3460" s="35">
        <v>1.1000000000000001</v>
      </c>
      <c r="H3460" s="35">
        <v>1.5</v>
      </c>
    </row>
    <row r="3461" spans="1:15" ht="15" hidden="1" customHeight="1">
      <c r="A3461" s="34" t="s">
        <v>55</v>
      </c>
      <c r="B3461" s="34" t="s">
        <v>7951</v>
      </c>
      <c r="C3461" s="34" t="s">
        <v>389</v>
      </c>
      <c r="D3461" s="35" t="s">
        <v>107</v>
      </c>
      <c r="E3461" s="35">
        <v>1.2</v>
      </c>
      <c r="F3461" s="35" t="s">
        <v>2988</v>
      </c>
      <c r="G3461" s="35" t="s">
        <v>2988</v>
      </c>
      <c r="H3461" s="35" t="s">
        <v>2989</v>
      </c>
    </row>
    <row r="3462" spans="1:15" ht="15" hidden="1" customHeight="1">
      <c r="A3462" s="34" t="s">
        <v>55</v>
      </c>
      <c r="B3462" s="34" t="s">
        <v>7952</v>
      </c>
      <c r="C3462" s="34" t="s">
        <v>389</v>
      </c>
      <c r="D3462" s="35" t="s">
        <v>107</v>
      </c>
      <c r="E3462" s="35">
        <v>1</v>
      </c>
      <c r="F3462" s="35" t="s">
        <v>2997</v>
      </c>
      <c r="G3462" s="35" t="s">
        <v>2997</v>
      </c>
      <c r="H3462" s="35" t="s">
        <v>2997</v>
      </c>
      <c r="O3462" s="34" t="s">
        <v>7953</v>
      </c>
    </row>
    <row r="3463" spans="1:15" ht="15" hidden="1" customHeight="1">
      <c r="A3463" s="34" t="s">
        <v>55</v>
      </c>
      <c r="B3463" s="34" t="s">
        <v>7954</v>
      </c>
      <c r="C3463" s="34" t="s">
        <v>452</v>
      </c>
      <c r="D3463" s="35" t="s">
        <v>107</v>
      </c>
      <c r="E3463" s="35">
        <v>1.3</v>
      </c>
      <c r="F3463" s="35">
        <v>1.7</v>
      </c>
      <c r="G3463" s="35">
        <v>1.8</v>
      </c>
      <c r="H3463" s="35">
        <v>2</v>
      </c>
    </row>
    <row r="3464" spans="1:15" ht="15" hidden="1" customHeight="1">
      <c r="A3464" s="34" t="s">
        <v>55</v>
      </c>
      <c r="B3464" s="34" t="s">
        <v>7955</v>
      </c>
      <c r="C3464" s="34" t="s">
        <v>389</v>
      </c>
      <c r="D3464" s="35" t="s">
        <v>107</v>
      </c>
      <c r="E3464" s="35">
        <v>1.5</v>
      </c>
      <c r="F3464" s="35">
        <v>2.1</v>
      </c>
      <c r="G3464" s="35">
        <v>2.1</v>
      </c>
      <c r="H3464" s="35">
        <v>2.1</v>
      </c>
    </row>
    <row r="3465" spans="1:15" ht="15" hidden="1" customHeight="1">
      <c r="A3465" s="34" t="s">
        <v>55</v>
      </c>
      <c r="B3465" s="34" t="s">
        <v>7956</v>
      </c>
      <c r="C3465" s="34" t="s">
        <v>452</v>
      </c>
      <c r="D3465" s="35" t="s">
        <v>107</v>
      </c>
      <c r="E3465" s="35">
        <v>2.5</v>
      </c>
      <c r="F3465" s="35">
        <v>4</v>
      </c>
      <c r="G3465" s="35">
        <v>5</v>
      </c>
      <c r="H3465" s="35">
        <v>6.2</v>
      </c>
      <c r="I3465" s="35" t="s">
        <v>7957</v>
      </c>
      <c r="K3465" s="36" t="s">
        <v>1502</v>
      </c>
      <c r="L3465" s="34" t="s">
        <v>7958</v>
      </c>
      <c r="M3465" s="36" t="s">
        <v>7959</v>
      </c>
    </row>
    <row r="3466" spans="1:15" ht="15" hidden="1" customHeight="1">
      <c r="A3466" s="34" t="s">
        <v>55</v>
      </c>
      <c r="B3466" s="34" t="s">
        <v>7960</v>
      </c>
      <c r="C3466" s="34" t="s">
        <v>452</v>
      </c>
      <c r="D3466" s="35" t="s">
        <v>107</v>
      </c>
      <c r="E3466" s="35">
        <v>2.7</v>
      </c>
      <c r="F3466" s="35">
        <v>4.2</v>
      </c>
      <c r="G3466" s="35">
        <v>5.2</v>
      </c>
      <c r="H3466" s="35">
        <v>6</v>
      </c>
      <c r="I3466" s="35" t="s">
        <v>7961</v>
      </c>
      <c r="J3466" s="35" t="s">
        <v>7962</v>
      </c>
      <c r="K3466" s="36" t="s">
        <v>7961</v>
      </c>
      <c r="L3466" s="34" t="s">
        <v>7963</v>
      </c>
    </row>
    <row r="3467" spans="1:15" ht="15" hidden="1" customHeight="1">
      <c r="A3467" s="34" t="s">
        <v>55</v>
      </c>
      <c r="B3467" s="34" t="s">
        <v>7964</v>
      </c>
      <c r="C3467" s="34" t="s">
        <v>384</v>
      </c>
      <c r="D3467" s="35" t="s">
        <v>107</v>
      </c>
      <c r="E3467" s="35">
        <v>1.5</v>
      </c>
      <c r="F3467" s="35">
        <v>2.4</v>
      </c>
      <c r="G3467" s="35">
        <v>2.7</v>
      </c>
      <c r="H3467" s="35">
        <v>2.7</v>
      </c>
    </row>
    <row r="3468" spans="1:15" ht="15" hidden="1" customHeight="1">
      <c r="A3468" s="34" t="s">
        <v>55</v>
      </c>
      <c r="B3468" s="34" t="s">
        <v>7965</v>
      </c>
      <c r="C3468" s="34" t="s">
        <v>389</v>
      </c>
      <c r="D3468" s="35" t="s">
        <v>107</v>
      </c>
      <c r="E3468" s="35">
        <v>1.7</v>
      </c>
      <c r="F3468" s="35">
        <v>2.2000000000000002</v>
      </c>
      <c r="G3468" s="35">
        <v>2.2999999999999998</v>
      </c>
      <c r="H3468" s="35">
        <v>2.4</v>
      </c>
      <c r="J3468" s="35" t="s">
        <v>3081</v>
      </c>
    </row>
    <row r="3469" spans="1:15" ht="15" hidden="1" customHeight="1">
      <c r="A3469" s="34" t="s">
        <v>55</v>
      </c>
      <c r="B3469" s="34" t="s">
        <v>7966</v>
      </c>
      <c r="C3469" s="34" t="s">
        <v>389</v>
      </c>
      <c r="D3469" s="35" t="s">
        <v>107</v>
      </c>
      <c r="E3469" s="35">
        <v>1.4</v>
      </c>
      <c r="F3469" s="35">
        <v>1.8</v>
      </c>
      <c r="G3469" s="35">
        <v>2.2000000000000002</v>
      </c>
      <c r="H3469" s="35">
        <v>2.2000000000000002</v>
      </c>
    </row>
    <row r="3470" spans="1:15" ht="15" hidden="1" customHeight="1">
      <c r="A3470" s="34" t="s">
        <v>55</v>
      </c>
      <c r="B3470" s="34" t="s">
        <v>7967</v>
      </c>
      <c r="C3470" s="34" t="s">
        <v>384</v>
      </c>
      <c r="D3470" s="35" t="s">
        <v>107</v>
      </c>
      <c r="E3470" s="35">
        <v>1</v>
      </c>
      <c r="F3470" s="35">
        <v>1</v>
      </c>
      <c r="G3470" s="35">
        <v>1.1000000000000001</v>
      </c>
      <c r="H3470" s="35">
        <v>1.1000000000000001</v>
      </c>
    </row>
    <row r="3471" spans="1:15" ht="15" hidden="1" customHeight="1">
      <c r="A3471" s="34" t="s">
        <v>55</v>
      </c>
      <c r="B3471" s="34" t="s">
        <v>7968</v>
      </c>
      <c r="C3471" s="34" t="s">
        <v>389</v>
      </c>
      <c r="D3471" s="35" t="s">
        <v>107</v>
      </c>
      <c r="E3471" s="35">
        <v>1</v>
      </c>
      <c r="F3471" s="35">
        <v>1.4</v>
      </c>
      <c r="G3471" s="35">
        <v>1.4</v>
      </c>
      <c r="H3471" s="35">
        <v>1.6</v>
      </c>
    </row>
    <row r="3472" spans="1:15" ht="15" hidden="1" customHeight="1">
      <c r="A3472" s="34" t="s">
        <v>55</v>
      </c>
      <c r="B3472" s="34" t="s">
        <v>7969</v>
      </c>
      <c r="C3472" s="34" t="s">
        <v>389</v>
      </c>
      <c r="D3472" s="35" t="s">
        <v>107</v>
      </c>
      <c r="E3472" s="35">
        <v>3.1</v>
      </c>
      <c r="F3472" s="35">
        <v>2.9</v>
      </c>
      <c r="G3472" s="35">
        <v>2.9</v>
      </c>
      <c r="H3472" s="35">
        <v>3</v>
      </c>
    </row>
    <row r="3473" spans="1:15" ht="15" hidden="1" customHeight="1">
      <c r="A3473" s="34" t="s">
        <v>55</v>
      </c>
      <c r="B3473" s="34" t="s">
        <v>7970</v>
      </c>
      <c r="C3473" s="34" t="s">
        <v>389</v>
      </c>
      <c r="D3473" s="35" t="s">
        <v>107</v>
      </c>
      <c r="E3473" s="35">
        <v>1.1000000000000001</v>
      </c>
      <c r="F3473" s="35">
        <v>1.1000000000000001</v>
      </c>
      <c r="G3473" s="35">
        <v>1.1000000000000001</v>
      </c>
      <c r="H3473" s="35">
        <v>1.2</v>
      </c>
    </row>
    <row r="3474" spans="1:15" ht="15" hidden="1" customHeight="1">
      <c r="A3474" s="34" t="s">
        <v>55</v>
      </c>
      <c r="B3474" s="34" t="s">
        <v>7971</v>
      </c>
      <c r="C3474" s="34" t="s">
        <v>389</v>
      </c>
      <c r="D3474" s="35" t="s">
        <v>107</v>
      </c>
      <c r="E3474" s="35">
        <v>1.3</v>
      </c>
      <c r="F3474" s="35">
        <v>1.4</v>
      </c>
      <c r="G3474" s="35">
        <v>1.4</v>
      </c>
      <c r="H3474" s="35">
        <v>1.6</v>
      </c>
    </row>
    <row r="3475" spans="1:15" ht="15" hidden="1" customHeight="1">
      <c r="A3475" s="34" t="s">
        <v>55</v>
      </c>
      <c r="B3475" s="34" t="s">
        <v>7972</v>
      </c>
      <c r="C3475" s="34" t="s">
        <v>384</v>
      </c>
      <c r="D3475" s="35" t="s">
        <v>107</v>
      </c>
      <c r="E3475" s="35">
        <v>1.1000000000000001</v>
      </c>
      <c r="F3475" s="35">
        <v>1.2</v>
      </c>
      <c r="G3475" s="35">
        <v>1.3</v>
      </c>
      <c r="H3475" s="35">
        <v>1.3</v>
      </c>
    </row>
    <row r="3476" spans="1:15" ht="15" hidden="1" customHeight="1">
      <c r="A3476" s="34" t="s">
        <v>55</v>
      </c>
      <c r="B3476" s="34" t="s">
        <v>7973</v>
      </c>
      <c r="C3476" s="34" t="s">
        <v>452</v>
      </c>
      <c r="D3476" s="35" t="s">
        <v>107</v>
      </c>
      <c r="E3476" s="35">
        <v>2.4</v>
      </c>
      <c r="F3476" s="35">
        <v>3</v>
      </c>
      <c r="G3476" s="35">
        <v>3.2</v>
      </c>
      <c r="H3476" s="35">
        <v>3.2</v>
      </c>
      <c r="K3476" s="36" t="s">
        <v>7974</v>
      </c>
    </row>
    <row r="3477" spans="1:15" ht="15" hidden="1" customHeight="1">
      <c r="A3477" s="34" t="s">
        <v>55</v>
      </c>
      <c r="B3477" s="34" t="s">
        <v>7975</v>
      </c>
      <c r="C3477" s="34" t="s">
        <v>452</v>
      </c>
      <c r="D3477" s="35" t="s">
        <v>107</v>
      </c>
      <c r="E3477" s="35">
        <v>2.9</v>
      </c>
      <c r="F3477" s="35">
        <v>4.3</v>
      </c>
      <c r="G3477" s="35">
        <v>5.3</v>
      </c>
      <c r="H3477" s="35">
        <v>6.5</v>
      </c>
      <c r="I3477" s="35" t="s">
        <v>666</v>
      </c>
    </row>
    <row r="3478" spans="1:15" ht="15" hidden="1" customHeight="1">
      <c r="A3478" s="34" t="s">
        <v>55</v>
      </c>
      <c r="B3478" s="34" t="s">
        <v>7976</v>
      </c>
      <c r="C3478" s="34" t="s">
        <v>389</v>
      </c>
      <c r="D3478" s="35" t="s">
        <v>107</v>
      </c>
      <c r="E3478" s="35">
        <v>2.2999999999999998</v>
      </c>
      <c r="F3478" s="35">
        <v>3.4</v>
      </c>
      <c r="G3478" s="35">
        <v>3.9</v>
      </c>
      <c r="H3478" s="35">
        <v>3.9</v>
      </c>
      <c r="I3478" s="35" t="s">
        <v>666</v>
      </c>
      <c r="K3478" s="36" t="s">
        <v>666</v>
      </c>
    </row>
    <row r="3479" spans="1:15" ht="15" hidden="1" customHeight="1">
      <c r="A3479" s="34" t="s">
        <v>55</v>
      </c>
      <c r="B3479" s="34" t="s">
        <v>7977</v>
      </c>
      <c r="C3479" s="34" t="s">
        <v>389</v>
      </c>
      <c r="D3479" s="35" t="s">
        <v>107</v>
      </c>
      <c r="E3479" s="35">
        <v>3.6</v>
      </c>
      <c r="F3479" s="35">
        <v>6.4</v>
      </c>
      <c r="G3479" s="35">
        <v>7.9</v>
      </c>
      <c r="H3479" s="35">
        <v>8.1999999999999993</v>
      </c>
      <c r="I3479" s="35" t="s">
        <v>7978</v>
      </c>
    </row>
    <row r="3480" spans="1:15" ht="15" hidden="1" customHeight="1">
      <c r="A3480" s="34" t="s">
        <v>55</v>
      </c>
      <c r="B3480" s="34" t="s">
        <v>7979</v>
      </c>
      <c r="C3480" s="34" t="s">
        <v>389</v>
      </c>
      <c r="D3480" s="35" t="s">
        <v>107</v>
      </c>
      <c r="E3480" s="35">
        <v>2.5</v>
      </c>
      <c r="F3480" s="35">
        <v>3.1</v>
      </c>
      <c r="G3480" s="35">
        <v>3.1</v>
      </c>
      <c r="H3480" s="35">
        <v>2.9</v>
      </c>
      <c r="I3480" s="35" t="s">
        <v>615</v>
      </c>
    </row>
    <row r="3481" spans="1:15" ht="15" hidden="1" customHeight="1">
      <c r="A3481" s="34" t="s">
        <v>55</v>
      </c>
      <c r="B3481" s="34" t="s">
        <v>7980</v>
      </c>
      <c r="C3481" s="34" t="s">
        <v>384</v>
      </c>
      <c r="D3481" s="35" t="s">
        <v>107</v>
      </c>
      <c r="E3481" s="35">
        <v>1.2</v>
      </c>
      <c r="F3481" s="35">
        <v>1.7</v>
      </c>
      <c r="G3481" s="35">
        <v>1.9</v>
      </c>
      <c r="H3481" s="35">
        <v>2.1</v>
      </c>
      <c r="O3481" s="34" t="s">
        <v>7981</v>
      </c>
    </row>
    <row r="3482" spans="1:15" ht="15" hidden="1" customHeight="1">
      <c r="A3482" s="34" t="s">
        <v>55</v>
      </c>
      <c r="B3482" s="34" t="s">
        <v>7982</v>
      </c>
      <c r="C3482" s="34" t="s">
        <v>389</v>
      </c>
      <c r="D3482" s="35" t="s">
        <v>107</v>
      </c>
      <c r="E3482" s="35">
        <v>2</v>
      </c>
      <c r="F3482" s="35">
        <v>3.2</v>
      </c>
      <c r="G3482" s="35">
        <v>4.0999999999999996</v>
      </c>
      <c r="H3482" s="35">
        <v>4.9000000000000004</v>
      </c>
      <c r="O3482" s="34" t="s">
        <v>7983</v>
      </c>
    </row>
    <row r="3483" spans="1:15" ht="15" hidden="1" customHeight="1">
      <c r="A3483" s="34" t="s">
        <v>55</v>
      </c>
      <c r="B3483" s="34" t="s">
        <v>7984</v>
      </c>
      <c r="C3483" s="34" t="s">
        <v>384</v>
      </c>
      <c r="D3483" s="35" t="s">
        <v>107</v>
      </c>
      <c r="E3483" s="35">
        <v>1.4</v>
      </c>
      <c r="F3483" s="35">
        <v>2.2999999999999998</v>
      </c>
      <c r="G3483" s="35">
        <v>2.9</v>
      </c>
      <c r="H3483" s="35">
        <v>3.5</v>
      </c>
      <c r="M3483" s="36" t="s">
        <v>7985</v>
      </c>
      <c r="N3483" t="s">
        <v>836</v>
      </c>
    </row>
    <row r="3484" spans="1:15" ht="15" hidden="1" customHeight="1">
      <c r="A3484" s="34" t="s">
        <v>55</v>
      </c>
      <c r="B3484" s="34" t="s">
        <v>7986</v>
      </c>
      <c r="C3484" s="34" t="s">
        <v>384</v>
      </c>
      <c r="D3484" s="35" t="s">
        <v>107</v>
      </c>
      <c r="E3484" s="35">
        <v>1.2</v>
      </c>
      <c r="F3484" s="35">
        <v>1.9</v>
      </c>
      <c r="G3484" s="35">
        <v>2.2000000000000002</v>
      </c>
      <c r="H3484" s="35">
        <v>2.4</v>
      </c>
    </row>
    <row r="3485" spans="1:15" ht="15" hidden="1" customHeight="1">
      <c r="A3485" s="34" t="s">
        <v>55</v>
      </c>
      <c r="B3485" s="34" t="s">
        <v>7987</v>
      </c>
      <c r="C3485" s="34" t="s">
        <v>452</v>
      </c>
      <c r="D3485" s="35" t="s">
        <v>107</v>
      </c>
      <c r="E3485" s="35">
        <v>1.9</v>
      </c>
      <c r="F3485" s="35">
        <v>2.9</v>
      </c>
      <c r="G3485" s="35">
        <v>3.9</v>
      </c>
      <c r="H3485" s="35" t="s">
        <v>2989</v>
      </c>
    </row>
    <row r="3486" spans="1:15" ht="15" hidden="1" customHeight="1">
      <c r="A3486" s="34" t="s">
        <v>55</v>
      </c>
      <c r="B3486" s="34" t="s">
        <v>7988</v>
      </c>
      <c r="C3486" s="34" t="s">
        <v>389</v>
      </c>
      <c r="D3486" s="35" t="s">
        <v>107</v>
      </c>
      <c r="E3486" s="35">
        <v>2.2999999999999998</v>
      </c>
      <c r="F3486" s="35">
        <v>3</v>
      </c>
      <c r="G3486" s="35">
        <v>4</v>
      </c>
      <c r="H3486" s="35">
        <v>4.7</v>
      </c>
    </row>
    <row r="3487" spans="1:15" ht="15" hidden="1" customHeight="1">
      <c r="A3487" s="34" t="s">
        <v>55</v>
      </c>
      <c r="B3487" s="34" t="s">
        <v>7989</v>
      </c>
      <c r="C3487" s="34" t="s">
        <v>389</v>
      </c>
      <c r="D3487" s="35" t="s">
        <v>107</v>
      </c>
      <c r="E3487" s="35">
        <v>1.7</v>
      </c>
      <c r="F3487" s="35">
        <v>1.6</v>
      </c>
      <c r="G3487" s="35">
        <v>1.6</v>
      </c>
      <c r="H3487" s="35" t="s">
        <v>2997</v>
      </c>
      <c r="J3487" s="35" t="s">
        <v>4908</v>
      </c>
    </row>
    <row r="3488" spans="1:15" ht="15" hidden="1" customHeight="1">
      <c r="A3488" s="34" t="s">
        <v>55</v>
      </c>
      <c r="B3488" s="34" t="s">
        <v>7990</v>
      </c>
      <c r="C3488" s="34" t="s">
        <v>389</v>
      </c>
      <c r="D3488" s="35" t="s">
        <v>107</v>
      </c>
      <c r="E3488" s="35">
        <v>1.4</v>
      </c>
      <c r="F3488" s="35">
        <v>1.4</v>
      </c>
      <c r="G3488" s="35" t="s">
        <v>2997</v>
      </c>
      <c r="H3488" s="35" t="s">
        <v>2997</v>
      </c>
      <c r="L3488" s="34" t="s">
        <v>4622</v>
      </c>
      <c r="O3488" s="34" t="s">
        <v>3790</v>
      </c>
    </row>
    <row r="3489" spans="1:15" ht="15" hidden="1" customHeight="1">
      <c r="A3489" s="34" t="s">
        <v>55</v>
      </c>
      <c r="B3489" s="34" t="s">
        <v>7991</v>
      </c>
      <c r="C3489" s="34" t="s">
        <v>389</v>
      </c>
      <c r="D3489" s="35" t="s">
        <v>107</v>
      </c>
      <c r="E3489" s="35">
        <v>1.1000000000000001</v>
      </c>
      <c r="F3489" s="35">
        <v>2.2999999999999998</v>
      </c>
      <c r="G3489" s="35">
        <v>3.4</v>
      </c>
      <c r="H3489" s="35">
        <v>4.0999999999999996</v>
      </c>
    </row>
    <row r="3490" spans="1:15" ht="15" hidden="1" customHeight="1">
      <c r="A3490" s="34" t="s">
        <v>55</v>
      </c>
      <c r="B3490" s="34" t="s">
        <v>7992</v>
      </c>
      <c r="C3490" s="34" t="s">
        <v>384</v>
      </c>
      <c r="D3490" s="35" t="s">
        <v>107</v>
      </c>
      <c r="E3490" s="35">
        <v>1.8</v>
      </c>
      <c r="F3490" s="35">
        <v>2.6</v>
      </c>
      <c r="G3490" s="35">
        <v>3.4</v>
      </c>
      <c r="H3490" s="35">
        <v>4.0999999999999996</v>
      </c>
    </row>
    <row r="3491" spans="1:15" ht="15" hidden="1" customHeight="1">
      <c r="A3491" s="34" t="s">
        <v>55</v>
      </c>
      <c r="B3491" s="34" t="s">
        <v>7993</v>
      </c>
      <c r="C3491" s="34" t="s">
        <v>435</v>
      </c>
      <c r="D3491" s="35" t="s">
        <v>107</v>
      </c>
      <c r="E3491" s="35">
        <v>1.3</v>
      </c>
      <c r="F3491" s="35">
        <v>2.7</v>
      </c>
      <c r="G3491" s="35">
        <v>3.7</v>
      </c>
      <c r="H3491" s="35">
        <v>4.5999999999999996</v>
      </c>
      <c r="L3491" s="34" t="s">
        <v>3034</v>
      </c>
      <c r="O3491" s="34" t="s">
        <v>3717</v>
      </c>
    </row>
    <row r="3492" spans="1:15" ht="15" hidden="1" customHeight="1">
      <c r="A3492" s="34" t="s">
        <v>55</v>
      </c>
      <c r="B3492" s="34" t="s">
        <v>7994</v>
      </c>
      <c r="C3492" s="34" t="s">
        <v>389</v>
      </c>
      <c r="D3492" s="35" t="s">
        <v>107</v>
      </c>
      <c r="E3492" s="35">
        <v>1.1000000000000001</v>
      </c>
      <c r="F3492" s="35" t="s">
        <v>2988</v>
      </c>
      <c r="G3492" s="35">
        <v>1.5</v>
      </c>
      <c r="H3492" s="35" t="s">
        <v>107</v>
      </c>
      <c r="J3492" s="35" t="s">
        <v>7995</v>
      </c>
      <c r="L3492" s="34" t="s">
        <v>7996</v>
      </c>
    </row>
    <row r="3493" spans="1:15" ht="15" hidden="1" customHeight="1">
      <c r="A3493" s="34" t="s">
        <v>55</v>
      </c>
      <c r="B3493" s="34" t="s">
        <v>7997</v>
      </c>
      <c r="C3493" s="34" t="s">
        <v>389</v>
      </c>
      <c r="D3493" s="35" t="s">
        <v>107</v>
      </c>
      <c r="E3493" s="35">
        <v>1.2</v>
      </c>
      <c r="F3493" s="35">
        <v>1.2</v>
      </c>
      <c r="G3493" s="35" t="s">
        <v>2997</v>
      </c>
      <c r="H3493" s="35">
        <v>1.4</v>
      </c>
      <c r="L3493" s="34" t="s">
        <v>4622</v>
      </c>
      <c r="O3493" s="34" t="s">
        <v>7998</v>
      </c>
    </row>
    <row r="3494" spans="1:15" ht="15" hidden="1" customHeight="1">
      <c r="A3494" s="34" t="s">
        <v>55</v>
      </c>
      <c r="B3494" s="34" t="s">
        <v>7999</v>
      </c>
      <c r="C3494" s="34" t="s">
        <v>389</v>
      </c>
      <c r="D3494" s="35" t="s">
        <v>107</v>
      </c>
      <c r="E3494" s="35">
        <v>1.3</v>
      </c>
      <c r="F3494" s="35">
        <v>2</v>
      </c>
      <c r="G3494" s="35">
        <v>2.2000000000000002</v>
      </c>
      <c r="H3494" s="35">
        <v>2.2999999999999998</v>
      </c>
      <c r="I3494" s="35" t="s">
        <v>424</v>
      </c>
    </row>
    <row r="3495" spans="1:15" ht="15" hidden="1" customHeight="1">
      <c r="A3495" s="34" t="s">
        <v>55</v>
      </c>
      <c r="B3495" s="34" t="s">
        <v>8000</v>
      </c>
      <c r="C3495" s="34" t="s">
        <v>389</v>
      </c>
      <c r="D3495" s="35" t="s">
        <v>107</v>
      </c>
      <c r="E3495" s="35">
        <v>1.5</v>
      </c>
      <c r="F3495" s="35">
        <v>2.6</v>
      </c>
      <c r="G3495" s="35">
        <v>3.7</v>
      </c>
      <c r="H3495" s="35">
        <v>3.9</v>
      </c>
      <c r="I3495" s="35" t="s">
        <v>2358</v>
      </c>
    </row>
    <row r="3496" spans="1:15" ht="15" hidden="1" customHeight="1">
      <c r="A3496" s="34" t="s">
        <v>55</v>
      </c>
      <c r="B3496" s="34" t="s">
        <v>8001</v>
      </c>
      <c r="C3496" s="34" t="s">
        <v>384</v>
      </c>
      <c r="D3496" s="35" t="s">
        <v>107</v>
      </c>
      <c r="E3496" s="35">
        <v>1</v>
      </c>
      <c r="F3496" s="35">
        <v>1.6</v>
      </c>
      <c r="G3496" s="35">
        <v>2</v>
      </c>
      <c r="H3496" s="35" t="s">
        <v>2997</v>
      </c>
      <c r="J3496" s="35" t="s">
        <v>6203</v>
      </c>
      <c r="L3496" s="34" t="s">
        <v>7001</v>
      </c>
    </row>
    <row r="3497" spans="1:15" ht="15" hidden="1" customHeight="1">
      <c r="A3497" s="34" t="s">
        <v>55</v>
      </c>
      <c r="B3497" s="34" t="s">
        <v>8002</v>
      </c>
      <c r="C3497" s="34" t="s">
        <v>389</v>
      </c>
      <c r="D3497" s="35" t="s">
        <v>107</v>
      </c>
      <c r="E3497" s="35">
        <v>1</v>
      </c>
      <c r="F3497" s="35">
        <v>1.8</v>
      </c>
      <c r="G3497" s="35">
        <v>2.8</v>
      </c>
      <c r="H3497" s="35">
        <v>3.5</v>
      </c>
    </row>
    <row r="3498" spans="1:15" ht="15" hidden="1" customHeight="1">
      <c r="A3498" s="34" t="s">
        <v>55</v>
      </c>
      <c r="B3498" s="34" t="s">
        <v>8003</v>
      </c>
      <c r="C3498" s="34" t="s">
        <v>454</v>
      </c>
      <c r="D3498" s="35" t="s">
        <v>107</v>
      </c>
      <c r="E3498" s="35" t="s">
        <v>107</v>
      </c>
      <c r="F3498" s="35">
        <v>1.1000000000000001</v>
      </c>
      <c r="G3498" s="35">
        <v>1.8</v>
      </c>
      <c r="H3498" s="35">
        <v>2</v>
      </c>
    </row>
    <row r="3499" spans="1:15" ht="15" hidden="1" customHeight="1">
      <c r="A3499" s="34" t="s">
        <v>55</v>
      </c>
      <c r="B3499" s="34" t="s">
        <v>8004</v>
      </c>
      <c r="C3499" s="34" t="s">
        <v>745</v>
      </c>
      <c r="D3499" s="35" t="s">
        <v>107</v>
      </c>
      <c r="E3499" s="35" t="s">
        <v>107</v>
      </c>
      <c r="F3499" s="35">
        <v>1.5</v>
      </c>
      <c r="G3499" s="35">
        <v>1.6</v>
      </c>
      <c r="H3499" s="35" t="s">
        <v>2997</v>
      </c>
      <c r="J3499" s="35" t="s">
        <v>4039</v>
      </c>
      <c r="M3499" s="48" t="s">
        <v>1729</v>
      </c>
    </row>
    <row r="3500" spans="1:15" ht="15" hidden="1" customHeight="1">
      <c r="A3500" s="34" t="s">
        <v>55</v>
      </c>
      <c r="B3500" s="34" t="s">
        <v>8005</v>
      </c>
      <c r="C3500" s="34" t="s">
        <v>745</v>
      </c>
      <c r="D3500" s="35" t="s">
        <v>107</v>
      </c>
      <c r="E3500" s="35" t="s">
        <v>107</v>
      </c>
      <c r="F3500" s="35">
        <v>1.2</v>
      </c>
      <c r="G3500" s="35">
        <v>1.2</v>
      </c>
      <c r="H3500" s="35" t="s">
        <v>2997</v>
      </c>
      <c r="J3500" s="35" t="s">
        <v>4913</v>
      </c>
      <c r="M3500" s="48" t="s">
        <v>1729</v>
      </c>
    </row>
    <row r="3501" spans="1:15" ht="15" hidden="1" customHeight="1">
      <c r="A3501" s="34" t="s">
        <v>55</v>
      </c>
      <c r="B3501" s="34" t="s">
        <v>8006</v>
      </c>
      <c r="C3501" s="34" t="s">
        <v>389</v>
      </c>
      <c r="D3501" s="35" t="s">
        <v>107</v>
      </c>
      <c r="E3501" s="35" t="s">
        <v>107</v>
      </c>
      <c r="F3501" s="35">
        <v>1.3</v>
      </c>
      <c r="G3501" s="35">
        <v>1.3</v>
      </c>
      <c r="H3501" s="35">
        <v>1.3</v>
      </c>
    </row>
    <row r="3502" spans="1:15" ht="15" hidden="1" customHeight="1">
      <c r="A3502" s="34" t="s">
        <v>55</v>
      </c>
      <c r="B3502" s="34" t="s">
        <v>8007</v>
      </c>
      <c r="C3502" s="34" t="s">
        <v>468</v>
      </c>
      <c r="D3502" s="35" t="s">
        <v>107</v>
      </c>
      <c r="E3502" s="35" t="s">
        <v>107</v>
      </c>
      <c r="F3502" s="35">
        <v>1.9</v>
      </c>
      <c r="G3502" s="35">
        <v>3.2</v>
      </c>
      <c r="H3502" s="35">
        <v>3.4</v>
      </c>
      <c r="J3502" s="35" t="s">
        <v>3081</v>
      </c>
      <c r="L3502" s="34" t="s">
        <v>4238</v>
      </c>
      <c r="O3502" s="34" t="s">
        <v>8008</v>
      </c>
    </row>
    <row r="3503" spans="1:15" ht="15" hidden="1" customHeight="1">
      <c r="A3503" s="34" t="s">
        <v>55</v>
      </c>
      <c r="B3503" s="34" t="s">
        <v>8009</v>
      </c>
      <c r="C3503" s="34" t="s">
        <v>384</v>
      </c>
      <c r="D3503" s="35" t="s">
        <v>107</v>
      </c>
      <c r="E3503" s="35" t="s">
        <v>107</v>
      </c>
      <c r="F3503" s="35">
        <v>1.3</v>
      </c>
      <c r="G3503" s="35">
        <v>1.5</v>
      </c>
      <c r="H3503" s="35">
        <v>1.5</v>
      </c>
    </row>
    <row r="3504" spans="1:15" ht="15" hidden="1" customHeight="1">
      <c r="A3504" s="34" t="s">
        <v>55</v>
      </c>
      <c r="B3504" s="34" t="s">
        <v>8010</v>
      </c>
      <c r="C3504" s="34" t="s">
        <v>384</v>
      </c>
      <c r="D3504" s="35" t="s">
        <v>107</v>
      </c>
      <c r="E3504" s="35" t="s">
        <v>107</v>
      </c>
      <c r="F3504" s="35">
        <v>1.1000000000000001</v>
      </c>
      <c r="G3504" s="35">
        <v>1.7</v>
      </c>
      <c r="H3504" s="35">
        <v>1.3</v>
      </c>
    </row>
    <row r="3505" spans="1:15" ht="15" hidden="1" customHeight="1">
      <c r="A3505" s="34" t="s">
        <v>55</v>
      </c>
      <c r="B3505" s="34" t="s">
        <v>8011</v>
      </c>
      <c r="C3505" s="34" t="s">
        <v>745</v>
      </c>
      <c r="D3505" s="35" t="s">
        <v>107</v>
      </c>
      <c r="E3505" s="35" t="s">
        <v>107</v>
      </c>
      <c r="F3505" s="35">
        <v>1.7</v>
      </c>
      <c r="G3505" s="35">
        <v>1.8</v>
      </c>
      <c r="H3505" s="35" t="s">
        <v>2997</v>
      </c>
      <c r="I3505" s="35" t="s">
        <v>836</v>
      </c>
      <c r="J3505" s="35" t="s">
        <v>4908</v>
      </c>
      <c r="M3505" s="48" t="s">
        <v>1729</v>
      </c>
    </row>
    <row r="3506" spans="1:15" ht="15" hidden="1" customHeight="1">
      <c r="A3506" s="34" t="s">
        <v>55</v>
      </c>
      <c r="B3506" s="34" t="s">
        <v>8012</v>
      </c>
      <c r="C3506" s="34" t="s">
        <v>541</v>
      </c>
      <c r="D3506" s="35" t="s">
        <v>107</v>
      </c>
      <c r="E3506" s="35" t="s">
        <v>107</v>
      </c>
      <c r="F3506" s="35">
        <v>1</v>
      </c>
      <c r="G3506" s="35">
        <v>1.1000000000000001</v>
      </c>
      <c r="H3506" s="35" t="s">
        <v>107</v>
      </c>
      <c r="J3506" s="35" t="s">
        <v>6432</v>
      </c>
      <c r="L3506" s="34" t="s">
        <v>7001</v>
      </c>
    </row>
    <row r="3507" spans="1:15" ht="15" hidden="1" customHeight="1">
      <c r="A3507" s="34" t="s">
        <v>55</v>
      </c>
      <c r="B3507" s="34" t="s">
        <v>8013</v>
      </c>
      <c r="C3507" s="34" t="s">
        <v>384</v>
      </c>
      <c r="D3507" s="35" t="s">
        <v>107</v>
      </c>
      <c r="E3507" s="35" t="s">
        <v>107</v>
      </c>
      <c r="F3507" s="35">
        <v>1.3</v>
      </c>
      <c r="G3507" s="35">
        <v>1.8</v>
      </c>
      <c r="H3507" s="35">
        <v>2.2000000000000002</v>
      </c>
      <c r="M3507" s="36" t="s">
        <v>1729</v>
      </c>
    </row>
    <row r="3508" spans="1:15" ht="15" hidden="1" customHeight="1">
      <c r="A3508" s="34" t="s">
        <v>55</v>
      </c>
      <c r="B3508" s="34" t="s">
        <v>8014</v>
      </c>
      <c r="C3508" s="34" t="s">
        <v>468</v>
      </c>
      <c r="D3508" s="35" t="s">
        <v>107</v>
      </c>
      <c r="E3508" s="35" t="s">
        <v>107</v>
      </c>
      <c r="F3508" s="35">
        <v>1.9</v>
      </c>
      <c r="G3508" s="35">
        <v>2.2000000000000002</v>
      </c>
      <c r="H3508" s="35">
        <v>2.4</v>
      </c>
      <c r="M3508" s="48" t="s">
        <v>1729</v>
      </c>
    </row>
    <row r="3509" spans="1:15" ht="15" hidden="1" customHeight="1">
      <c r="A3509" s="34" t="s">
        <v>55</v>
      </c>
      <c r="B3509" s="34" t="s">
        <v>8015</v>
      </c>
      <c r="C3509" s="34" t="s">
        <v>745</v>
      </c>
      <c r="D3509" s="35" t="s">
        <v>107</v>
      </c>
      <c r="E3509" s="35" t="s">
        <v>107</v>
      </c>
      <c r="F3509" s="35">
        <v>1.6</v>
      </c>
      <c r="G3509" s="35">
        <v>1.7</v>
      </c>
      <c r="H3509" s="35" t="s">
        <v>2997</v>
      </c>
      <c r="J3509" s="35" t="s">
        <v>8016</v>
      </c>
      <c r="M3509" s="48" t="s">
        <v>1729</v>
      </c>
    </row>
    <row r="3510" spans="1:15" ht="15" hidden="1" customHeight="1">
      <c r="A3510" s="34" t="s">
        <v>55</v>
      </c>
      <c r="B3510" s="34" t="s">
        <v>8017</v>
      </c>
      <c r="C3510" s="34" t="s">
        <v>745</v>
      </c>
      <c r="D3510" s="35" t="s">
        <v>107</v>
      </c>
      <c r="E3510" s="35" t="s">
        <v>107</v>
      </c>
      <c r="F3510" s="35">
        <v>1.1000000000000001</v>
      </c>
      <c r="G3510" s="35">
        <v>1.5</v>
      </c>
      <c r="H3510" s="35" t="s">
        <v>2997</v>
      </c>
      <c r="J3510" s="35" t="s">
        <v>3560</v>
      </c>
      <c r="M3510" s="48" t="s">
        <v>1729</v>
      </c>
    </row>
    <row r="3511" spans="1:15" ht="15" hidden="1" customHeight="1">
      <c r="A3511" s="34" t="s">
        <v>55</v>
      </c>
      <c r="B3511" s="34" t="s">
        <v>8018</v>
      </c>
      <c r="C3511" t="s">
        <v>900</v>
      </c>
      <c r="D3511" s="35" t="s">
        <v>107</v>
      </c>
      <c r="E3511" s="35" t="s">
        <v>107</v>
      </c>
      <c r="F3511" s="35">
        <v>2.1</v>
      </c>
      <c r="G3511" s="35">
        <v>2.2999999999999998</v>
      </c>
      <c r="H3511" s="35">
        <v>2.4</v>
      </c>
    </row>
    <row r="3512" spans="1:15" ht="15" hidden="1" customHeight="1">
      <c r="A3512" s="34" t="s">
        <v>55</v>
      </c>
      <c r="B3512" s="34" t="s">
        <v>8019</v>
      </c>
      <c r="C3512" t="s">
        <v>900</v>
      </c>
      <c r="D3512" s="35" t="s">
        <v>107</v>
      </c>
      <c r="E3512" s="35" t="s">
        <v>107</v>
      </c>
      <c r="F3512" s="35">
        <v>1</v>
      </c>
      <c r="G3512" s="35">
        <v>1.4</v>
      </c>
      <c r="H3512" s="35">
        <v>1.9</v>
      </c>
    </row>
    <row r="3513" spans="1:15" ht="15" hidden="1" customHeight="1">
      <c r="A3513" s="34" t="s">
        <v>55</v>
      </c>
      <c r="B3513" s="34" t="s">
        <v>8020</v>
      </c>
      <c r="C3513" s="34" t="s">
        <v>468</v>
      </c>
      <c r="D3513" s="35" t="s">
        <v>107</v>
      </c>
      <c r="E3513" s="35" t="s">
        <v>107</v>
      </c>
      <c r="F3513" s="35">
        <v>1.1000000000000001</v>
      </c>
      <c r="G3513" s="35">
        <v>1.9</v>
      </c>
      <c r="H3513" s="35">
        <v>2.4</v>
      </c>
    </row>
    <row r="3514" spans="1:15" ht="15" hidden="1" customHeight="1">
      <c r="A3514" s="34" t="s">
        <v>55</v>
      </c>
      <c r="B3514" s="34" t="s">
        <v>8021</v>
      </c>
      <c r="C3514" s="34" t="s">
        <v>389</v>
      </c>
      <c r="D3514" s="35" t="s">
        <v>107</v>
      </c>
      <c r="E3514" s="35" t="s">
        <v>107</v>
      </c>
      <c r="F3514" s="35">
        <v>1.4</v>
      </c>
      <c r="G3514" s="35" t="s">
        <v>2997</v>
      </c>
      <c r="H3514" s="35" t="s">
        <v>2997</v>
      </c>
      <c r="L3514" s="36" t="s">
        <v>4652</v>
      </c>
      <c r="O3514" s="34" t="s">
        <v>3081</v>
      </c>
    </row>
    <row r="3515" spans="1:15" ht="15" hidden="1" customHeight="1">
      <c r="A3515" s="34" t="s">
        <v>55</v>
      </c>
      <c r="B3515" s="34" t="s">
        <v>8022</v>
      </c>
      <c r="C3515" t="s">
        <v>753</v>
      </c>
      <c r="D3515" s="35" t="s">
        <v>107</v>
      </c>
      <c r="E3515" s="35" t="s">
        <v>107</v>
      </c>
      <c r="F3515" s="35">
        <v>1.4</v>
      </c>
      <c r="G3515" s="35">
        <v>1.6</v>
      </c>
      <c r="H3515" s="35">
        <v>2</v>
      </c>
      <c r="L3515" s="34" t="s">
        <v>8023</v>
      </c>
    </row>
    <row r="3516" spans="1:15" ht="15" hidden="1" customHeight="1">
      <c r="A3516" s="34" t="s">
        <v>55</v>
      </c>
      <c r="B3516" s="34" t="s">
        <v>8024</v>
      </c>
      <c r="C3516" t="s">
        <v>753</v>
      </c>
      <c r="D3516" s="35" t="s">
        <v>107</v>
      </c>
      <c r="E3516" s="35" t="s">
        <v>107</v>
      </c>
      <c r="F3516" s="35">
        <v>1.2</v>
      </c>
      <c r="G3516" s="35">
        <v>1.5</v>
      </c>
      <c r="H3516" s="35">
        <v>1.8</v>
      </c>
    </row>
    <row r="3517" spans="1:15" ht="15" hidden="1" customHeight="1">
      <c r="A3517" s="34" t="s">
        <v>55</v>
      </c>
      <c r="B3517" s="34" t="s">
        <v>8025</v>
      </c>
      <c r="C3517" t="s">
        <v>753</v>
      </c>
      <c r="D3517" s="35" t="s">
        <v>107</v>
      </c>
      <c r="E3517" s="35" t="s">
        <v>107</v>
      </c>
      <c r="F3517" s="35">
        <v>1.1000000000000001</v>
      </c>
      <c r="G3517" s="35">
        <v>1.2</v>
      </c>
      <c r="H3517" s="35">
        <v>1.2</v>
      </c>
    </row>
    <row r="3518" spans="1:15" ht="15" hidden="1" customHeight="1">
      <c r="A3518" s="34" t="s">
        <v>55</v>
      </c>
      <c r="B3518" s="34" t="s">
        <v>8026</v>
      </c>
      <c r="C3518" s="34" t="s">
        <v>452</v>
      </c>
      <c r="D3518" s="35" t="s">
        <v>107</v>
      </c>
      <c r="E3518" s="35" t="s">
        <v>107</v>
      </c>
      <c r="F3518" s="35">
        <v>1</v>
      </c>
      <c r="G3518" s="35" t="s">
        <v>2997</v>
      </c>
      <c r="H3518" s="35" t="s">
        <v>2997</v>
      </c>
      <c r="J3518" s="35" t="s">
        <v>8027</v>
      </c>
      <c r="L3518" s="36" t="s">
        <v>4916</v>
      </c>
    </row>
    <row r="3519" spans="1:15" ht="15" hidden="1" customHeight="1">
      <c r="A3519" s="34" t="s">
        <v>55</v>
      </c>
      <c r="B3519" s="34" t="s">
        <v>8028</v>
      </c>
      <c r="C3519" s="34" t="s">
        <v>389</v>
      </c>
      <c r="D3519" s="35" t="s">
        <v>107</v>
      </c>
      <c r="E3519" s="35" t="s">
        <v>107</v>
      </c>
      <c r="F3519" s="35">
        <v>1.1000000000000001</v>
      </c>
      <c r="G3519" s="35">
        <v>1.5</v>
      </c>
      <c r="H3519" s="35">
        <v>1.1000000000000001</v>
      </c>
      <c r="J3519" s="35" t="s">
        <v>3081</v>
      </c>
    </row>
    <row r="3520" spans="1:15" ht="15" hidden="1" customHeight="1">
      <c r="A3520" s="34" t="s">
        <v>55</v>
      </c>
      <c r="B3520" s="34" t="s">
        <v>8029</v>
      </c>
      <c r="C3520" s="34" t="s">
        <v>419</v>
      </c>
      <c r="D3520" s="35" t="s">
        <v>107</v>
      </c>
      <c r="E3520" s="35" t="s">
        <v>107</v>
      </c>
      <c r="F3520" s="35">
        <v>1.5</v>
      </c>
      <c r="G3520" s="35">
        <v>1.5</v>
      </c>
      <c r="H3520" s="35" t="s">
        <v>2997</v>
      </c>
      <c r="J3520" s="35" t="s">
        <v>4908</v>
      </c>
      <c r="K3520" s="36" t="s">
        <v>3277</v>
      </c>
    </row>
    <row r="3521" spans="1:15" ht="15" hidden="1" customHeight="1">
      <c r="A3521" s="34" t="s">
        <v>55</v>
      </c>
      <c r="B3521" s="34" t="s">
        <v>8030</v>
      </c>
      <c r="C3521" s="34" t="s">
        <v>389</v>
      </c>
      <c r="D3521" s="35" t="s">
        <v>107</v>
      </c>
      <c r="E3521" s="35" t="s">
        <v>107</v>
      </c>
      <c r="F3521" s="35">
        <v>1.2</v>
      </c>
      <c r="G3521" s="35" t="s">
        <v>107</v>
      </c>
      <c r="H3521" s="35" t="s">
        <v>2997</v>
      </c>
      <c r="J3521" s="35" t="s">
        <v>8031</v>
      </c>
      <c r="L3521" s="36" t="s">
        <v>8032</v>
      </c>
    </row>
    <row r="3522" spans="1:15" ht="15" hidden="1" customHeight="1">
      <c r="A3522" s="34" t="s">
        <v>55</v>
      </c>
      <c r="B3522" s="34" t="s">
        <v>8033</v>
      </c>
      <c r="C3522" s="34" t="s">
        <v>452</v>
      </c>
      <c r="D3522" s="35" t="s">
        <v>107</v>
      </c>
      <c r="E3522" s="35" t="s">
        <v>107</v>
      </c>
      <c r="F3522" s="35">
        <v>1.5</v>
      </c>
      <c r="G3522" s="35">
        <v>1.9</v>
      </c>
      <c r="H3522" s="35">
        <v>2.1</v>
      </c>
      <c r="M3522" s="34" t="s">
        <v>947</v>
      </c>
    </row>
    <row r="3523" spans="1:15" ht="15" hidden="1" customHeight="1">
      <c r="A3523" s="34" t="s">
        <v>55</v>
      </c>
      <c r="B3523" s="34" t="s">
        <v>8034</v>
      </c>
      <c r="C3523" s="34" t="s">
        <v>384</v>
      </c>
      <c r="D3523" s="35" t="s">
        <v>107</v>
      </c>
      <c r="E3523" s="35" t="s">
        <v>107</v>
      </c>
      <c r="F3523" s="35">
        <v>1</v>
      </c>
      <c r="G3523" s="35">
        <v>1.5</v>
      </c>
      <c r="H3523" s="35">
        <v>2</v>
      </c>
    </row>
    <row r="3524" spans="1:15" ht="15" hidden="1" customHeight="1">
      <c r="A3524" s="34" t="s">
        <v>55</v>
      </c>
      <c r="B3524" s="34" t="s">
        <v>8035</v>
      </c>
      <c r="C3524" s="34" t="s">
        <v>454</v>
      </c>
      <c r="D3524" s="35" t="s">
        <v>107</v>
      </c>
      <c r="E3524" s="35" t="s">
        <v>107</v>
      </c>
      <c r="F3524" s="35">
        <v>1.2</v>
      </c>
      <c r="G3524" s="35">
        <v>1.2</v>
      </c>
      <c r="H3524" s="35">
        <v>1.4</v>
      </c>
    </row>
    <row r="3525" spans="1:15" ht="15" hidden="1" customHeight="1">
      <c r="A3525" s="34" t="s">
        <v>55</v>
      </c>
      <c r="B3525" s="34" t="s">
        <v>8036</v>
      </c>
      <c r="C3525" s="34" t="s">
        <v>389</v>
      </c>
      <c r="D3525" s="35" t="s">
        <v>107</v>
      </c>
      <c r="E3525" s="35" t="s">
        <v>107</v>
      </c>
      <c r="F3525" s="35">
        <v>1</v>
      </c>
      <c r="G3525" s="35" t="s">
        <v>2997</v>
      </c>
      <c r="H3525" s="35" t="s">
        <v>2997</v>
      </c>
      <c r="J3525" s="35" t="s">
        <v>3559</v>
      </c>
      <c r="L3525" s="36" t="s">
        <v>8037</v>
      </c>
    </row>
    <row r="3526" spans="1:15" s="37" customFormat="1" ht="15" hidden="1" customHeight="1">
      <c r="A3526" s="34" t="s">
        <v>55</v>
      </c>
      <c r="B3526" s="34" t="s">
        <v>8038</v>
      </c>
      <c r="C3526" t="s">
        <v>753</v>
      </c>
      <c r="D3526" s="35" t="s">
        <v>107</v>
      </c>
      <c r="E3526" s="35" t="s">
        <v>107</v>
      </c>
      <c r="F3526" s="35">
        <v>1.5</v>
      </c>
      <c r="G3526" s="35">
        <v>1.7</v>
      </c>
      <c r="H3526" s="35">
        <v>1.8</v>
      </c>
      <c r="I3526" s="35" t="s">
        <v>485</v>
      </c>
      <c r="J3526" s="35"/>
      <c r="K3526" s="36"/>
      <c r="L3526" s="34" t="s">
        <v>8023</v>
      </c>
      <c r="M3526" s="34"/>
      <c r="N3526" s="34"/>
      <c r="O3526" s="34"/>
    </row>
    <row r="3527" spans="1:15" ht="15" hidden="1" customHeight="1">
      <c r="A3527" s="34" t="s">
        <v>55</v>
      </c>
      <c r="B3527" s="34" t="s">
        <v>8039</v>
      </c>
      <c r="C3527" t="s">
        <v>753</v>
      </c>
      <c r="D3527" s="35" t="s">
        <v>107</v>
      </c>
      <c r="E3527" s="35" t="s">
        <v>107</v>
      </c>
      <c r="F3527" s="35" t="s">
        <v>107</v>
      </c>
      <c r="G3527" s="35">
        <v>1.1000000000000001</v>
      </c>
      <c r="H3527" s="35">
        <v>1.2</v>
      </c>
      <c r="J3527" s="35" t="s">
        <v>3081</v>
      </c>
    </row>
    <row r="3528" spans="1:15" ht="15" hidden="1" customHeight="1">
      <c r="A3528" s="34" t="s">
        <v>55</v>
      </c>
      <c r="B3528" s="34" t="s">
        <v>8040</v>
      </c>
      <c r="C3528" s="34" t="s">
        <v>452</v>
      </c>
      <c r="D3528" s="35" t="s">
        <v>107</v>
      </c>
      <c r="E3528" s="35" t="s">
        <v>107</v>
      </c>
      <c r="F3528" s="35">
        <v>1</v>
      </c>
      <c r="G3528" s="35">
        <v>1</v>
      </c>
      <c r="H3528" s="35">
        <v>1.2</v>
      </c>
      <c r="L3528" s="34" t="s">
        <v>3105</v>
      </c>
      <c r="M3528" s="34" t="s">
        <v>8041</v>
      </c>
    </row>
    <row r="3529" spans="1:15" ht="15" hidden="1" customHeight="1">
      <c r="A3529" s="34" t="s">
        <v>55</v>
      </c>
      <c r="B3529" s="34" t="s">
        <v>8042</v>
      </c>
      <c r="C3529" s="34" t="s">
        <v>389</v>
      </c>
      <c r="D3529" s="35" t="s">
        <v>107</v>
      </c>
      <c r="E3529" s="35" t="s">
        <v>107</v>
      </c>
      <c r="F3529" s="35">
        <v>1.1000000000000001</v>
      </c>
      <c r="G3529" s="35">
        <v>1.3</v>
      </c>
      <c r="H3529" s="35">
        <v>1.5</v>
      </c>
    </row>
    <row r="3530" spans="1:15" ht="15" hidden="1" customHeight="1">
      <c r="A3530" s="34" t="s">
        <v>55</v>
      </c>
      <c r="B3530" s="34" t="s">
        <v>8043</v>
      </c>
      <c r="C3530" s="34" t="s">
        <v>452</v>
      </c>
      <c r="D3530" s="35" t="s">
        <v>107</v>
      </c>
      <c r="E3530" s="35" t="s">
        <v>107</v>
      </c>
      <c r="F3530" s="35">
        <v>1.7</v>
      </c>
      <c r="G3530" s="35">
        <v>2</v>
      </c>
      <c r="H3530" s="35">
        <v>2.2999999999999998</v>
      </c>
    </row>
    <row r="3531" spans="1:15" ht="15" hidden="1" customHeight="1">
      <c r="A3531" s="34" t="s">
        <v>55</v>
      </c>
      <c r="B3531" s="34" t="s">
        <v>8044</v>
      </c>
      <c r="C3531" s="34" t="s">
        <v>384</v>
      </c>
      <c r="D3531" s="35" t="s">
        <v>107</v>
      </c>
      <c r="E3531" s="35" t="s">
        <v>107</v>
      </c>
      <c r="F3531" s="35">
        <v>1.5</v>
      </c>
      <c r="G3531" s="35">
        <v>1.9</v>
      </c>
      <c r="H3531" s="35">
        <v>3.4</v>
      </c>
      <c r="J3531" s="35" t="s">
        <v>3081</v>
      </c>
    </row>
    <row r="3532" spans="1:15" ht="15" hidden="1" customHeight="1">
      <c r="A3532" s="34" t="s">
        <v>55</v>
      </c>
      <c r="B3532" s="34" t="s">
        <v>8045</v>
      </c>
      <c r="C3532" s="34" t="s">
        <v>384</v>
      </c>
      <c r="D3532" s="35" t="s">
        <v>107</v>
      </c>
      <c r="E3532" s="35" t="s">
        <v>107</v>
      </c>
      <c r="F3532" s="35">
        <v>1</v>
      </c>
      <c r="G3532" s="35">
        <v>1.2</v>
      </c>
      <c r="H3532" s="35">
        <v>1.5</v>
      </c>
    </row>
    <row r="3533" spans="1:15" ht="15" hidden="1" customHeight="1">
      <c r="A3533" s="34" t="s">
        <v>55</v>
      </c>
      <c r="B3533" s="34" t="s">
        <v>8046</v>
      </c>
      <c r="C3533" s="34" t="s">
        <v>384</v>
      </c>
      <c r="D3533" s="35" t="s">
        <v>107</v>
      </c>
      <c r="E3533" s="35" t="s">
        <v>107</v>
      </c>
      <c r="F3533" s="35">
        <v>1.2</v>
      </c>
      <c r="G3533" s="35">
        <v>1.5</v>
      </c>
      <c r="H3533" s="35">
        <v>1.6</v>
      </c>
    </row>
    <row r="3534" spans="1:15" ht="15" hidden="1" customHeight="1">
      <c r="A3534" s="34" t="s">
        <v>55</v>
      </c>
      <c r="B3534" s="34" t="s">
        <v>8047</v>
      </c>
      <c r="C3534" s="34" t="s">
        <v>452</v>
      </c>
      <c r="D3534" s="35" t="s">
        <v>107</v>
      </c>
      <c r="E3534" s="35" t="s">
        <v>107</v>
      </c>
      <c r="F3534" s="35">
        <v>1.8</v>
      </c>
      <c r="G3534" s="35">
        <v>2.8</v>
      </c>
      <c r="H3534" s="35">
        <v>3.8</v>
      </c>
    </row>
    <row r="3535" spans="1:15" ht="15" hidden="1" customHeight="1">
      <c r="A3535" s="34" t="s">
        <v>55</v>
      </c>
      <c r="B3535" s="34" t="s">
        <v>8048</v>
      </c>
      <c r="C3535" s="34" t="s">
        <v>384</v>
      </c>
      <c r="D3535" s="35" t="s">
        <v>107</v>
      </c>
      <c r="E3535" s="35" t="s">
        <v>107</v>
      </c>
      <c r="F3535" s="35">
        <v>1</v>
      </c>
      <c r="G3535" s="35">
        <v>0.5</v>
      </c>
      <c r="H3535" s="35" t="s">
        <v>2997</v>
      </c>
      <c r="J3535" s="35" t="s">
        <v>4012</v>
      </c>
      <c r="L3535" s="34" t="s">
        <v>8049</v>
      </c>
    </row>
    <row r="3536" spans="1:15" ht="15" hidden="1" customHeight="1">
      <c r="A3536" s="34" t="s">
        <v>55</v>
      </c>
      <c r="B3536" s="34" t="s">
        <v>8050</v>
      </c>
      <c r="C3536" s="34" t="s">
        <v>384</v>
      </c>
      <c r="D3536" s="35" t="s">
        <v>107</v>
      </c>
      <c r="E3536" s="35" t="s">
        <v>107</v>
      </c>
      <c r="F3536" s="35">
        <v>3.1</v>
      </c>
      <c r="G3536" s="35">
        <v>4.0999999999999996</v>
      </c>
      <c r="H3536" s="35">
        <v>4.5</v>
      </c>
    </row>
    <row r="3537" spans="1:15" ht="15" hidden="1" customHeight="1">
      <c r="A3537" s="34" t="s">
        <v>55</v>
      </c>
      <c r="B3537" s="34" t="s">
        <v>8051</v>
      </c>
      <c r="C3537" s="34" t="s">
        <v>384</v>
      </c>
      <c r="D3537" s="35" t="s">
        <v>107</v>
      </c>
      <c r="E3537" s="35" t="s">
        <v>107</v>
      </c>
      <c r="F3537" s="35" t="s">
        <v>107</v>
      </c>
      <c r="G3537" s="35" t="s">
        <v>107</v>
      </c>
      <c r="H3537" s="35">
        <v>2.2999999999999998</v>
      </c>
    </row>
    <row r="3538" spans="1:15" ht="15" hidden="1" customHeight="1">
      <c r="A3538" s="34" t="s">
        <v>55</v>
      </c>
      <c r="B3538" s="34" t="s">
        <v>8052</v>
      </c>
      <c r="C3538" s="34" t="s">
        <v>384</v>
      </c>
      <c r="D3538" s="35" t="s">
        <v>107</v>
      </c>
      <c r="E3538" s="35" t="s">
        <v>107</v>
      </c>
      <c r="F3538" s="35">
        <v>1.6</v>
      </c>
      <c r="G3538" s="35">
        <v>1.6</v>
      </c>
      <c r="H3538" s="35" t="s">
        <v>2989</v>
      </c>
      <c r="L3538" s="34" t="s">
        <v>7001</v>
      </c>
    </row>
    <row r="3539" spans="1:15" ht="15" hidden="1" customHeight="1">
      <c r="A3539" s="34" t="s">
        <v>55</v>
      </c>
      <c r="B3539" s="34" t="s">
        <v>8053</v>
      </c>
      <c r="C3539" s="34" t="s">
        <v>452</v>
      </c>
      <c r="D3539" s="35" t="s">
        <v>107</v>
      </c>
      <c r="E3539" s="35" t="s">
        <v>107</v>
      </c>
      <c r="F3539" s="35">
        <v>1.7</v>
      </c>
      <c r="G3539" s="35">
        <v>2.2000000000000002</v>
      </c>
      <c r="H3539" s="35">
        <v>2.2999999999999998</v>
      </c>
    </row>
    <row r="3540" spans="1:15" ht="15" hidden="1" customHeight="1">
      <c r="A3540" s="34" t="s">
        <v>47</v>
      </c>
      <c r="B3540" s="34" t="s">
        <v>8054</v>
      </c>
      <c r="C3540" s="34" t="s">
        <v>399</v>
      </c>
      <c r="D3540" s="35">
        <v>21.4</v>
      </c>
      <c r="E3540" s="35">
        <v>22.2</v>
      </c>
      <c r="F3540" s="35">
        <v>22.1</v>
      </c>
      <c r="G3540" s="35">
        <v>22.4</v>
      </c>
      <c r="H3540" s="35">
        <v>22.8</v>
      </c>
      <c r="I3540" s="35" t="s">
        <v>465</v>
      </c>
      <c r="J3540" s="35" t="s">
        <v>8055</v>
      </c>
      <c r="K3540" s="36" t="s">
        <v>465</v>
      </c>
      <c r="M3540" s="34" t="s">
        <v>2981</v>
      </c>
    </row>
    <row r="3541" spans="1:15" ht="15" hidden="1" customHeight="1">
      <c r="A3541" s="34" t="s">
        <v>47</v>
      </c>
      <c r="B3541" s="34" t="s">
        <v>8056</v>
      </c>
      <c r="C3541" s="34" t="s">
        <v>457</v>
      </c>
      <c r="D3541" s="35">
        <v>2.8</v>
      </c>
      <c r="E3541" s="35">
        <v>4.5</v>
      </c>
      <c r="F3541" s="35">
        <v>6.4</v>
      </c>
      <c r="G3541" s="35">
        <v>7.6</v>
      </c>
      <c r="H3541" s="35">
        <v>8.5</v>
      </c>
      <c r="I3541" s="35" t="s">
        <v>529</v>
      </c>
      <c r="K3541" s="34" t="s">
        <v>561</v>
      </c>
      <c r="L3541" s="34" t="s">
        <v>8057</v>
      </c>
      <c r="M3541" s="34" t="s">
        <v>8058</v>
      </c>
    </row>
    <row r="3542" spans="1:15" ht="15" hidden="1" customHeight="1">
      <c r="A3542" s="34" t="s">
        <v>47</v>
      </c>
      <c r="B3542" s="34" t="s">
        <v>8059</v>
      </c>
      <c r="C3542" s="34" t="s">
        <v>399</v>
      </c>
      <c r="D3542" s="35">
        <v>2.2000000000000002</v>
      </c>
      <c r="E3542" s="35">
        <v>2.4</v>
      </c>
      <c r="F3542" s="35">
        <v>2.6</v>
      </c>
      <c r="G3542" s="35">
        <v>2.6</v>
      </c>
      <c r="H3542" s="35">
        <v>3.1</v>
      </c>
      <c r="I3542" s="35" t="s">
        <v>552</v>
      </c>
      <c r="J3542" s="35" t="s">
        <v>3160</v>
      </c>
      <c r="K3542" s="34" t="s">
        <v>552</v>
      </c>
      <c r="L3542" s="34" t="s">
        <v>8060</v>
      </c>
      <c r="M3542" s="34" t="s">
        <v>2981</v>
      </c>
    </row>
    <row r="3543" spans="1:15" ht="15" hidden="1" customHeight="1">
      <c r="A3543" s="34" t="s">
        <v>47</v>
      </c>
      <c r="B3543" s="34" t="s">
        <v>8061</v>
      </c>
      <c r="C3543" s="34" t="s">
        <v>8062</v>
      </c>
      <c r="D3543" s="35">
        <v>2.4</v>
      </c>
      <c r="E3543" s="35">
        <v>3.1</v>
      </c>
      <c r="F3543" s="35">
        <v>3.1</v>
      </c>
      <c r="G3543" s="35">
        <v>3.2</v>
      </c>
      <c r="H3543" s="35">
        <v>3.4</v>
      </c>
    </row>
    <row r="3544" spans="1:15" ht="15" hidden="1" customHeight="1">
      <c r="A3544" s="34" t="s">
        <v>47</v>
      </c>
      <c r="B3544" s="34" t="s">
        <v>8063</v>
      </c>
      <c r="C3544" s="34" t="s">
        <v>2733</v>
      </c>
      <c r="D3544" s="35">
        <v>3.2</v>
      </c>
      <c r="E3544" s="35">
        <v>4.2</v>
      </c>
      <c r="F3544" s="35">
        <v>5</v>
      </c>
      <c r="G3544" s="35">
        <v>5.2</v>
      </c>
      <c r="H3544" s="35">
        <v>5.2</v>
      </c>
      <c r="I3544" s="35" t="s">
        <v>552</v>
      </c>
      <c r="M3544" s="34" t="s">
        <v>2981</v>
      </c>
    </row>
    <row r="3545" spans="1:15" ht="15" hidden="1" customHeight="1">
      <c r="A3545" s="34" t="s">
        <v>47</v>
      </c>
      <c r="B3545" s="34" t="s">
        <v>8064</v>
      </c>
      <c r="C3545" s="34" t="s">
        <v>2733</v>
      </c>
      <c r="D3545" s="35">
        <v>2</v>
      </c>
      <c r="E3545" s="35">
        <v>3</v>
      </c>
      <c r="F3545" s="35">
        <v>3.8</v>
      </c>
      <c r="G3545" s="35">
        <v>4</v>
      </c>
      <c r="H3545" s="35">
        <v>4.3</v>
      </c>
      <c r="I3545" s="35" t="s">
        <v>8065</v>
      </c>
      <c r="K3545" s="36" t="s">
        <v>465</v>
      </c>
      <c r="M3545" s="34" t="s">
        <v>8066</v>
      </c>
    </row>
    <row r="3546" spans="1:15" ht="15" hidden="1" customHeight="1">
      <c r="A3546" s="34" t="s">
        <v>47</v>
      </c>
      <c r="B3546" s="34" t="s">
        <v>8067</v>
      </c>
      <c r="C3546" s="34" t="s">
        <v>745</v>
      </c>
      <c r="D3546" s="35" t="s">
        <v>107</v>
      </c>
      <c r="E3546" s="35" t="s">
        <v>107</v>
      </c>
      <c r="F3546" s="35">
        <v>1.9</v>
      </c>
      <c r="G3546" s="35" t="s">
        <v>2988</v>
      </c>
      <c r="H3546" s="35" t="s">
        <v>2989</v>
      </c>
    </row>
    <row r="3547" spans="1:15" ht="15" hidden="1" customHeight="1">
      <c r="A3547" s="34" t="s">
        <v>47</v>
      </c>
      <c r="B3547" s="34" t="s">
        <v>8068</v>
      </c>
      <c r="C3547" s="34" t="s">
        <v>745</v>
      </c>
      <c r="D3547" s="35" t="s">
        <v>107</v>
      </c>
      <c r="E3547" s="35" t="s">
        <v>107</v>
      </c>
      <c r="F3547" s="35">
        <v>1.4</v>
      </c>
      <c r="G3547" s="35" t="s">
        <v>2988</v>
      </c>
      <c r="H3547" s="35" t="s">
        <v>2989</v>
      </c>
    </row>
    <row r="3548" spans="1:15" ht="15" hidden="1" customHeight="1">
      <c r="A3548" s="34" t="s">
        <v>47</v>
      </c>
      <c r="B3548" s="34" t="s">
        <v>8069</v>
      </c>
      <c r="C3548" s="34" t="s">
        <v>435</v>
      </c>
      <c r="D3548" s="35">
        <v>1.1000000000000001</v>
      </c>
      <c r="E3548" s="35">
        <v>1.3</v>
      </c>
      <c r="F3548" s="35">
        <v>1.3</v>
      </c>
      <c r="G3548" s="35" t="s">
        <v>2997</v>
      </c>
      <c r="H3548" s="35" t="s">
        <v>2997</v>
      </c>
      <c r="J3548" s="35" t="s">
        <v>4913</v>
      </c>
      <c r="K3548" s="36" t="s">
        <v>8070</v>
      </c>
      <c r="L3548" s="34" t="s">
        <v>3830</v>
      </c>
      <c r="M3548" s="34" t="s">
        <v>2981</v>
      </c>
    </row>
    <row r="3549" spans="1:15" ht="15" hidden="1" customHeight="1">
      <c r="A3549" s="34" t="s">
        <v>47</v>
      </c>
      <c r="B3549" s="34" t="s">
        <v>8071</v>
      </c>
      <c r="C3549" s="34" t="s">
        <v>544</v>
      </c>
      <c r="D3549" s="35">
        <v>2.2999999999999998</v>
      </c>
      <c r="E3549" s="35">
        <v>2.8</v>
      </c>
      <c r="F3549" s="35">
        <v>3</v>
      </c>
      <c r="G3549" s="35">
        <v>3</v>
      </c>
      <c r="H3549" s="35">
        <v>3.2</v>
      </c>
    </row>
    <row r="3550" spans="1:15" ht="15" hidden="1" customHeight="1">
      <c r="A3550" s="34" t="s">
        <v>47</v>
      </c>
      <c r="B3550" s="34" t="s">
        <v>8072</v>
      </c>
      <c r="C3550" s="34" t="s">
        <v>403</v>
      </c>
      <c r="D3550" s="35">
        <v>1.3</v>
      </c>
      <c r="E3550" s="35">
        <v>1.4</v>
      </c>
      <c r="F3550" s="35">
        <v>1.3</v>
      </c>
      <c r="G3550" s="35">
        <v>1.3</v>
      </c>
      <c r="H3550" s="35">
        <v>1.5</v>
      </c>
      <c r="M3550" s="34" t="s">
        <v>2981</v>
      </c>
    </row>
    <row r="3551" spans="1:15" ht="15" hidden="1" customHeight="1">
      <c r="A3551" s="34" t="s">
        <v>47</v>
      </c>
      <c r="B3551" s="34" t="s">
        <v>8073</v>
      </c>
      <c r="C3551" s="34" t="s">
        <v>403</v>
      </c>
      <c r="D3551" s="35">
        <v>2.7</v>
      </c>
      <c r="E3551" s="35">
        <v>2.8</v>
      </c>
      <c r="F3551" s="35">
        <v>2.8</v>
      </c>
      <c r="G3551" s="35" t="s">
        <v>2997</v>
      </c>
      <c r="H3551" s="35" t="s">
        <v>2997</v>
      </c>
      <c r="K3551" s="36" t="s">
        <v>8074</v>
      </c>
      <c r="L3551" s="34" t="s">
        <v>6667</v>
      </c>
      <c r="M3551" s="34" t="s">
        <v>2981</v>
      </c>
      <c r="O3551" s="34" t="s">
        <v>2995</v>
      </c>
    </row>
    <row r="3552" spans="1:15" ht="15" hidden="1" customHeight="1">
      <c r="A3552" s="34" t="s">
        <v>47</v>
      </c>
      <c r="B3552" s="34" t="s">
        <v>8075</v>
      </c>
      <c r="C3552" s="34" t="s">
        <v>435</v>
      </c>
      <c r="D3552" s="35" t="s">
        <v>107</v>
      </c>
      <c r="E3552" s="35" t="s">
        <v>107</v>
      </c>
      <c r="F3552" s="35">
        <v>1.4</v>
      </c>
      <c r="G3552" s="35">
        <v>1.4</v>
      </c>
      <c r="H3552" s="35">
        <v>1.4</v>
      </c>
    </row>
    <row r="3553" spans="1:15" ht="15" hidden="1" customHeight="1">
      <c r="A3553" s="34" t="s">
        <v>47</v>
      </c>
      <c r="B3553" s="34" t="s">
        <v>8076</v>
      </c>
      <c r="C3553" s="34" t="s">
        <v>393</v>
      </c>
      <c r="D3553" s="35" t="s">
        <v>107</v>
      </c>
      <c r="E3553" s="35" t="s">
        <v>107</v>
      </c>
      <c r="F3553" s="35">
        <v>1.2</v>
      </c>
      <c r="G3553" s="35">
        <v>1.3</v>
      </c>
      <c r="H3553" s="35">
        <v>1.2</v>
      </c>
      <c r="L3553" s="34" t="s">
        <v>3329</v>
      </c>
    </row>
    <row r="3554" spans="1:15" ht="15" hidden="1" customHeight="1">
      <c r="A3554" s="34" t="s">
        <v>47</v>
      </c>
      <c r="B3554" s="34" t="s">
        <v>8077</v>
      </c>
      <c r="C3554" s="34" t="s">
        <v>679</v>
      </c>
      <c r="D3554" s="35" t="s">
        <v>107</v>
      </c>
      <c r="E3554" s="35" t="s">
        <v>107</v>
      </c>
      <c r="F3554" s="35">
        <v>2.5</v>
      </c>
      <c r="G3554" s="35">
        <v>2.6</v>
      </c>
      <c r="H3554" s="35">
        <v>2.8</v>
      </c>
      <c r="J3554" s="35" t="s">
        <v>3081</v>
      </c>
    </row>
    <row r="3555" spans="1:15" ht="15" hidden="1" customHeight="1">
      <c r="A3555" s="34" t="s">
        <v>47</v>
      </c>
      <c r="B3555" s="34" t="s">
        <v>8078</v>
      </c>
      <c r="C3555" s="34" t="s">
        <v>920</v>
      </c>
      <c r="D3555" s="35" t="s">
        <v>107</v>
      </c>
      <c r="E3555" s="35" t="s">
        <v>107</v>
      </c>
      <c r="F3555" s="35">
        <v>1.8</v>
      </c>
      <c r="G3555" s="35" t="s">
        <v>2988</v>
      </c>
      <c r="H3555" s="35" t="s">
        <v>2989</v>
      </c>
      <c r="M3555" s="34" t="s">
        <v>1660</v>
      </c>
    </row>
    <row r="3556" spans="1:15" ht="15" hidden="1" customHeight="1">
      <c r="A3556" s="34" t="s">
        <v>47</v>
      </c>
      <c r="B3556" s="34" t="s">
        <v>8079</v>
      </c>
      <c r="C3556" s="34" t="s">
        <v>403</v>
      </c>
      <c r="D3556" s="35" t="s">
        <v>107</v>
      </c>
      <c r="E3556" s="35" t="s">
        <v>107</v>
      </c>
      <c r="F3556" s="35">
        <v>1.4</v>
      </c>
      <c r="G3556" s="35">
        <v>1.3</v>
      </c>
      <c r="H3556" s="35">
        <v>1.3</v>
      </c>
    </row>
    <row r="3557" spans="1:15" ht="15" hidden="1" customHeight="1">
      <c r="A3557" s="34" t="s">
        <v>47</v>
      </c>
      <c r="B3557" s="34" t="s">
        <v>8080</v>
      </c>
      <c r="C3557" s="34" t="s">
        <v>435</v>
      </c>
      <c r="D3557" s="35" t="s">
        <v>107</v>
      </c>
      <c r="E3557" s="35" t="s">
        <v>107</v>
      </c>
      <c r="F3557" s="35">
        <v>1.3</v>
      </c>
      <c r="G3557" s="35">
        <v>1.2</v>
      </c>
      <c r="H3557" s="35">
        <v>1.2</v>
      </c>
    </row>
    <row r="3558" spans="1:15" ht="15" hidden="1" customHeight="1">
      <c r="A3558" s="34" t="s">
        <v>47</v>
      </c>
      <c r="B3558" s="34" t="s">
        <v>8081</v>
      </c>
      <c r="C3558" s="34" t="s">
        <v>745</v>
      </c>
      <c r="D3558" s="35" t="s">
        <v>107</v>
      </c>
      <c r="E3558" s="35" t="s">
        <v>107</v>
      </c>
      <c r="F3558" s="35">
        <v>2.2000000000000002</v>
      </c>
      <c r="G3558" s="35">
        <v>2.2000000000000002</v>
      </c>
      <c r="H3558" s="35">
        <v>2.2000000000000002</v>
      </c>
      <c r="I3558" s="35" t="s">
        <v>1188</v>
      </c>
    </row>
    <row r="3559" spans="1:15" ht="15" hidden="1" customHeight="1">
      <c r="A3559" s="34" t="s">
        <v>47</v>
      </c>
      <c r="B3559" s="34" t="s">
        <v>8082</v>
      </c>
      <c r="C3559" s="34" t="s">
        <v>745</v>
      </c>
      <c r="D3559" s="35" t="s">
        <v>107</v>
      </c>
      <c r="E3559" s="35" t="s">
        <v>107</v>
      </c>
      <c r="F3559" s="35" t="s">
        <v>107</v>
      </c>
      <c r="G3559" s="35">
        <v>1.9</v>
      </c>
      <c r="H3559" s="35" t="s">
        <v>2997</v>
      </c>
      <c r="J3559" s="35" t="s">
        <v>3978</v>
      </c>
      <c r="L3559" s="36" t="s">
        <v>8083</v>
      </c>
    </row>
    <row r="3560" spans="1:15" ht="15" hidden="1" customHeight="1">
      <c r="A3560" s="34" t="s">
        <v>47</v>
      </c>
      <c r="B3560" s="34" t="s">
        <v>8084</v>
      </c>
      <c r="C3560" s="34" t="s">
        <v>745</v>
      </c>
      <c r="D3560" s="35" t="s">
        <v>107</v>
      </c>
      <c r="E3560" s="35" t="s">
        <v>107</v>
      </c>
      <c r="F3560" s="35" t="s">
        <v>107</v>
      </c>
      <c r="G3560" s="35">
        <v>1.1000000000000001</v>
      </c>
      <c r="H3560" s="35" t="s">
        <v>2997</v>
      </c>
      <c r="J3560" s="35" t="s">
        <v>8085</v>
      </c>
      <c r="L3560" s="36" t="s">
        <v>8083</v>
      </c>
    </row>
    <row r="3561" spans="1:15" ht="15" hidden="1" customHeight="1">
      <c r="A3561" s="34" t="s">
        <v>47</v>
      </c>
      <c r="B3561" s="34" t="s">
        <v>8086</v>
      </c>
      <c r="C3561" s="34" t="s">
        <v>468</v>
      </c>
      <c r="D3561" s="35" t="s">
        <v>107</v>
      </c>
      <c r="E3561" s="35" t="s">
        <v>107</v>
      </c>
      <c r="F3561" s="35">
        <v>3.7</v>
      </c>
      <c r="G3561" s="35">
        <v>6.4</v>
      </c>
      <c r="H3561" s="35">
        <v>7.9</v>
      </c>
    </row>
    <row r="3562" spans="1:15" ht="15" hidden="1" customHeight="1">
      <c r="A3562" s="34" t="s">
        <v>47</v>
      </c>
      <c r="B3562" s="34" t="s">
        <v>8087</v>
      </c>
      <c r="C3562" s="34" t="s">
        <v>468</v>
      </c>
      <c r="D3562" s="35" t="s">
        <v>107</v>
      </c>
      <c r="E3562" s="35" t="s">
        <v>107</v>
      </c>
      <c r="F3562" s="35">
        <v>1.7</v>
      </c>
      <c r="G3562" s="35">
        <v>1.8</v>
      </c>
      <c r="H3562" s="35">
        <v>2</v>
      </c>
    </row>
    <row r="3563" spans="1:15" ht="15" hidden="1" customHeight="1">
      <c r="A3563" s="34" t="s">
        <v>47</v>
      </c>
      <c r="B3563" s="34" t="s">
        <v>8088</v>
      </c>
      <c r="C3563" s="34" t="s">
        <v>393</v>
      </c>
      <c r="D3563" s="35" t="s">
        <v>107</v>
      </c>
      <c r="E3563" s="35" t="s">
        <v>107</v>
      </c>
      <c r="F3563" s="35">
        <v>2.2999999999999998</v>
      </c>
      <c r="G3563" s="35">
        <v>2.2999999999999998</v>
      </c>
      <c r="H3563" s="35">
        <v>2.5</v>
      </c>
      <c r="L3563" s="34" t="s">
        <v>8089</v>
      </c>
    </row>
    <row r="3564" spans="1:15" ht="15" hidden="1" customHeight="1">
      <c r="A3564" s="34" t="s">
        <v>47</v>
      </c>
      <c r="B3564" s="34" t="s">
        <v>8090</v>
      </c>
      <c r="C3564" s="34" t="s">
        <v>393</v>
      </c>
      <c r="D3564" s="35" t="s">
        <v>107</v>
      </c>
      <c r="E3564" s="35" t="s">
        <v>107</v>
      </c>
      <c r="F3564" s="35">
        <v>2.2000000000000002</v>
      </c>
      <c r="G3564" s="35">
        <v>2.1</v>
      </c>
      <c r="H3564" s="35">
        <v>2.2999999999999998</v>
      </c>
      <c r="I3564" t="s">
        <v>1188</v>
      </c>
      <c r="L3564" s="34" t="s">
        <v>8089</v>
      </c>
    </row>
    <row r="3565" spans="1:15" ht="15" hidden="1" customHeight="1">
      <c r="A3565" s="34" t="s">
        <v>47</v>
      </c>
      <c r="B3565" s="34" t="s">
        <v>8091</v>
      </c>
      <c r="C3565" s="34" t="s">
        <v>393</v>
      </c>
      <c r="D3565" s="35" t="s">
        <v>107</v>
      </c>
      <c r="E3565" s="35" t="s">
        <v>107</v>
      </c>
      <c r="F3565" s="35">
        <v>1.8</v>
      </c>
      <c r="G3565" s="35">
        <v>1.6</v>
      </c>
      <c r="H3565" s="35">
        <v>1.7</v>
      </c>
      <c r="J3565" s="35" t="s">
        <v>3081</v>
      </c>
      <c r="L3565" s="34" t="s">
        <v>8092</v>
      </c>
    </row>
    <row r="3566" spans="1:15" ht="15" hidden="1" customHeight="1">
      <c r="A3566" s="34" t="s">
        <v>47</v>
      </c>
      <c r="B3566" s="34" t="s">
        <v>8093</v>
      </c>
      <c r="C3566" s="34" t="s">
        <v>399</v>
      </c>
      <c r="D3566" s="35">
        <v>1.9</v>
      </c>
      <c r="E3566" s="35">
        <v>1.9</v>
      </c>
      <c r="F3566" s="35">
        <v>1.9</v>
      </c>
      <c r="G3566" s="35">
        <v>2.1</v>
      </c>
      <c r="H3566" s="35">
        <v>2</v>
      </c>
      <c r="J3566" s="35" t="s">
        <v>3081</v>
      </c>
      <c r="L3566" s="34" t="s">
        <v>3081</v>
      </c>
      <c r="O3566" s="34" t="s">
        <v>4597</v>
      </c>
    </row>
    <row r="3567" spans="1:15" ht="15" hidden="1" customHeight="1">
      <c r="A3567" s="34" t="s">
        <v>47</v>
      </c>
      <c r="B3567" s="34" t="s">
        <v>8094</v>
      </c>
      <c r="C3567" s="34" t="s">
        <v>457</v>
      </c>
      <c r="D3567" s="35" t="s">
        <v>107</v>
      </c>
      <c r="E3567" s="35" t="s">
        <v>107</v>
      </c>
      <c r="F3567" s="35">
        <v>1</v>
      </c>
      <c r="G3567" s="35">
        <v>1</v>
      </c>
      <c r="H3567" s="35">
        <v>1.1000000000000001</v>
      </c>
      <c r="I3567" s="35" t="s">
        <v>8095</v>
      </c>
    </row>
    <row r="3568" spans="1:15" ht="15" hidden="1" customHeight="1">
      <c r="A3568" s="34" t="s">
        <v>47</v>
      </c>
      <c r="B3568" s="34" t="s">
        <v>8096</v>
      </c>
      <c r="C3568" s="34" t="s">
        <v>403</v>
      </c>
      <c r="D3568" s="35" t="s">
        <v>107</v>
      </c>
      <c r="E3568" s="35" t="s">
        <v>107</v>
      </c>
      <c r="F3568" s="35">
        <v>1.3</v>
      </c>
      <c r="G3568" s="35">
        <v>1.1000000000000001</v>
      </c>
      <c r="H3568" s="35">
        <v>1.3</v>
      </c>
    </row>
    <row r="3569" spans="1:15" ht="15" hidden="1" customHeight="1">
      <c r="A3569" s="34" t="s">
        <v>47</v>
      </c>
      <c r="B3569" s="34" t="s">
        <v>8097</v>
      </c>
      <c r="C3569" s="34" t="s">
        <v>403</v>
      </c>
      <c r="D3569" s="35" t="s">
        <v>107</v>
      </c>
      <c r="E3569" s="35" t="s">
        <v>107</v>
      </c>
      <c r="F3569" s="35">
        <v>1.3</v>
      </c>
      <c r="G3569" s="35">
        <v>1.2</v>
      </c>
      <c r="H3569" s="35">
        <v>1.3</v>
      </c>
    </row>
    <row r="3570" spans="1:15" ht="15" hidden="1" customHeight="1">
      <c r="A3570" s="34" t="s">
        <v>47</v>
      </c>
      <c r="B3570" s="34" t="s">
        <v>8098</v>
      </c>
      <c r="C3570" s="34" t="s">
        <v>393</v>
      </c>
      <c r="D3570" s="35" t="s">
        <v>107</v>
      </c>
      <c r="E3570" s="35" t="s">
        <v>107</v>
      </c>
      <c r="F3570" s="35">
        <v>1.7</v>
      </c>
      <c r="G3570" s="35">
        <v>1.5</v>
      </c>
      <c r="H3570" s="35">
        <v>1.7</v>
      </c>
      <c r="L3570" s="43" t="s">
        <v>8099</v>
      </c>
    </row>
    <row r="3571" spans="1:15" ht="15" hidden="1" customHeight="1">
      <c r="A3571" s="34" t="s">
        <v>47</v>
      </c>
      <c r="B3571" s="34" t="s">
        <v>8100</v>
      </c>
      <c r="C3571" s="34" t="s">
        <v>421</v>
      </c>
      <c r="D3571" s="35" t="s">
        <v>107</v>
      </c>
      <c r="E3571" s="35" t="s">
        <v>107</v>
      </c>
      <c r="F3571" s="35">
        <v>1.5</v>
      </c>
      <c r="G3571" s="35" t="s">
        <v>2997</v>
      </c>
      <c r="H3571" s="35" t="s">
        <v>2997</v>
      </c>
      <c r="L3571" s="34" t="s">
        <v>5157</v>
      </c>
      <c r="O3571" s="34" t="s">
        <v>8101</v>
      </c>
    </row>
    <row r="3572" spans="1:15" ht="15" hidden="1" customHeight="1">
      <c r="A3572" s="34" t="s">
        <v>47</v>
      </c>
      <c r="B3572" s="34" t="s">
        <v>8102</v>
      </c>
      <c r="C3572" s="34" t="s">
        <v>435</v>
      </c>
      <c r="D3572" s="35" t="s">
        <v>107</v>
      </c>
      <c r="E3572" s="35" t="s">
        <v>107</v>
      </c>
      <c r="F3572" s="35">
        <v>1.2</v>
      </c>
      <c r="G3572" s="35" t="s">
        <v>2988</v>
      </c>
      <c r="H3572" s="35" t="s">
        <v>2989</v>
      </c>
    </row>
    <row r="3573" spans="1:15" ht="15" hidden="1" customHeight="1">
      <c r="A3573" s="34" t="s">
        <v>47</v>
      </c>
      <c r="B3573" s="34" t="s">
        <v>8103</v>
      </c>
      <c r="C3573" s="34" t="s">
        <v>468</v>
      </c>
      <c r="D3573" s="35" t="s">
        <v>107</v>
      </c>
      <c r="E3573" s="35" t="s">
        <v>107</v>
      </c>
      <c r="F3573" s="35">
        <v>1.8</v>
      </c>
      <c r="G3573" s="35">
        <v>1.7</v>
      </c>
      <c r="H3573" s="35">
        <v>1.8</v>
      </c>
    </row>
    <row r="3574" spans="1:15" ht="15" hidden="1" customHeight="1">
      <c r="A3574" s="34" t="s">
        <v>47</v>
      </c>
      <c r="B3574" s="34" t="s">
        <v>8104</v>
      </c>
      <c r="C3574" s="34" t="s">
        <v>468</v>
      </c>
      <c r="D3574" s="35" t="s">
        <v>107</v>
      </c>
      <c r="E3574" s="35" t="s">
        <v>107</v>
      </c>
      <c r="F3574" s="35">
        <v>2.7</v>
      </c>
      <c r="G3574" s="35">
        <v>4.5</v>
      </c>
      <c r="H3574" s="35">
        <v>5.0999999999999996</v>
      </c>
      <c r="I3574" s="35" t="s">
        <v>440</v>
      </c>
      <c r="L3574" s="34" t="s">
        <v>8105</v>
      </c>
    </row>
    <row r="3575" spans="1:15" ht="15" hidden="1" customHeight="1">
      <c r="A3575" s="34" t="s">
        <v>47</v>
      </c>
      <c r="B3575" s="34" t="s">
        <v>8106</v>
      </c>
      <c r="C3575" s="34" t="s">
        <v>468</v>
      </c>
      <c r="D3575" s="35" t="s">
        <v>107</v>
      </c>
      <c r="E3575" s="35" t="s">
        <v>107</v>
      </c>
      <c r="F3575" s="35">
        <v>2.8</v>
      </c>
      <c r="G3575" s="35">
        <v>3.3</v>
      </c>
      <c r="H3575" s="35">
        <v>4.2</v>
      </c>
      <c r="L3575" s="34" t="s">
        <v>8107</v>
      </c>
    </row>
    <row r="3576" spans="1:15" ht="15" hidden="1" customHeight="1">
      <c r="A3576" s="34" t="s">
        <v>47</v>
      </c>
      <c r="B3576" s="34" t="s">
        <v>8108</v>
      </c>
      <c r="C3576" s="34" t="s">
        <v>403</v>
      </c>
      <c r="D3576" s="35" t="s">
        <v>107</v>
      </c>
      <c r="E3576" s="35" t="s">
        <v>107</v>
      </c>
      <c r="F3576" s="35">
        <v>1.2</v>
      </c>
      <c r="G3576" s="35">
        <v>1</v>
      </c>
      <c r="H3576" s="35">
        <v>1.2</v>
      </c>
    </row>
    <row r="3577" spans="1:15" ht="15" hidden="1" customHeight="1">
      <c r="A3577" s="34" t="s">
        <v>47</v>
      </c>
      <c r="B3577" s="34" t="s">
        <v>8109</v>
      </c>
      <c r="C3577" s="34" t="s">
        <v>468</v>
      </c>
      <c r="D3577" s="35" t="s">
        <v>107</v>
      </c>
      <c r="E3577" s="35" t="s">
        <v>107</v>
      </c>
      <c r="F3577" s="35">
        <v>1.9</v>
      </c>
      <c r="G3577" s="35" t="s">
        <v>107</v>
      </c>
      <c r="H3577" s="35" t="s">
        <v>107</v>
      </c>
      <c r="L3577" s="34" t="s">
        <v>8110</v>
      </c>
    </row>
    <row r="3578" spans="1:15" ht="15" hidden="1" customHeight="1">
      <c r="A3578" s="34" t="s">
        <v>47</v>
      </c>
      <c r="B3578" s="34" t="s">
        <v>8111</v>
      </c>
      <c r="C3578" s="34" t="s">
        <v>439</v>
      </c>
      <c r="D3578" s="35">
        <v>1.6</v>
      </c>
      <c r="E3578" s="35">
        <v>2.1</v>
      </c>
      <c r="F3578" s="35">
        <v>2.6</v>
      </c>
      <c r="G3578" s="35">
        <v>3.2</v>
      </c>
      <c r="H3578" s="35">
        <v>2.9</v>
      </c>
      <c r="M3578" s="34" t="s">
        <v>8112</v>
      </c>
      <c r="N3578" s="34" t="s">
        <v>8113</v>
      </c>
    </row>
    <row r="3579" spans="1:15" ht="15" hidden="1" customHeight="1">
      <c r="A3579" s="34" t="s">
        <v>47</v>
      </c>
      <c r="B3579" s="34" t="s">
        <v>8114</v>
      </c>
      <c r="C3579" s="34" t="s">
        <v>422</v>
      </c>
      <c r="D3579" s="35" t="s">
        <v>107</v>
      </c>
      <c r="E3579" s="35" t="s">
        <v>107</v>
      </c>
      <c r="F3579" s="35">
        <v>3.7</v>
      </c>
      <c r="G3579" s="35">
        <v>4.5</v>
      </c>
      <c r="H3579" s="35">
        <v>6.4</v>
      </c>
    </row>
    <row r="3580" spans="1:15" ht="15" hidden="1" customHeight="1">
      <c r="A3580" s="34" t="s">
        <v>47</v>
      </c>
      <c r="B3580" s="34" t="s">
        <v>8115</v>
      </c>
      <c r="C3580" s="34" t="s">
        <v>393</v>
      </c>
      <c r="D3580" s="35" t="s">
        <v>107</v>
      </c>
      <c r="E3580" s="35" t="s">
        <v>107</v>
      </c>
      <c r="F3580" s="35">
        <v>2.2000000000000002</v>
      </c>
      <c r="G3580" s="35">
        <v>2.2999999999999998</v>
      </c>
      <c r="H3580" s="35" t="s">
        <v>2989</v>
      </c>
      <c r="L3580" s="34" t="s">
        <v>3329</v>
      </c>
    </row>
    <row r="3581" spans="1:15" ht="15" hidden="1" customHeight="1">
      <c r="A3581" s="34" t="s">
        <v>47</v>
      </c>
      <c r="B3581" s="34" t="s">
        <v>8116</v>
      </c>
      <c r="C3581" s="34" t="s">
        <v>389</v>
      </c>
      <c r="D3581" s="35" t="s">
        <v>107</v>
      </c>
      <c r="E3581" s="35" t="s">
        <v>107</v>
      </c>
      <c r="F3581" s="35">
        <v>1.6</v>
      </c>
      <c r="G3581" s="35">
        <v>2.2000000000000002</v>
      </c>
      <c r="H3581" s="35">
        <v>2.2000000000000002</v>
      </c>
      <c r="L3581" s="34" t="s">
        <v>3081</v>
      </c>
    </row>
    <row r="3582" spans="1:15" ht="15" hidden="1" customHeight="1">
      <c r="A3582" s="34" t="s">
        <v>47</v>
      </c>
      <c r="B3582" s="34" t="s">
        <v>8117</v>
      </c>
      <c r="C3582" s="34" t="s">
        <v>393</v>
      </c>
      <c r="D3582" s="35" t="s">
        <v>107</v>
      </c>
      <c r="E3582" s="35" t="s">
        <v>107</v>
      </c>
      <c r="F3582" s="35">
        <v>2</v>
      </c>
      <c r="G3582" s="35" t="s">
        <v>2997</v>
      </c>
      <c r="H3582" s="35" t="s">
        <v>2997</v>
      </c>
      <c r="L3582" s="36" t="s">
        <v>8118</v>
      </c>
    </row>
    <row r="3583" spans="1:15" ht="15" hidden="1" customHeight="1">
      <c r="A3583" s="34" t="s">
        <v>47</v>
      </c>
      <c r="B3583" s="34" t="s">
        <v>8119</v>
      </c>
      <c r="C3583" s="34" t="s">
        <v>742</v>
      </c>
      <c r="D3583" s="35" t="s">
        <v>107</v>
      </c>
      <c r="E3583" s="35" t="s">
        <v>107</v>
      </c>
      <c r="F3583" s="35">
        <v>2.2000000000000002</v>
      </c>
      <c r="G3583" s="35">
        <v>3.1</v>
      </c>
      <c r="H3583" s="35">
        <v>4</v>
      </c>
      <c r="I3583" s="35" t="s">
        <v>537</v>
      </c>
      <c r="K3583" s="36" t="s">
        <v>537</v>
      </c>
    </row>
    <row r="3584" spans="1:15" ht="15" hidden="1" customHeight="1">
      <c r="A3584" s="34" t="s">
        <v>47</v>
      </c>
      <c r="B3584" s="34" t="s">
        <v>8120</v>
      </c>
      <c r="C3584" s="34" t="s">
        <v>393</v>
      </c>
      <c r="D3584" s="35" t="s">
        <v>107</v>
      </c>
      <c r="E3584" s="35" t="s">
        <v>107</v>
      </c>
      <c r="F3584" s="35">
        <v>1.7</v>
      </c>
      <c r="G3584" s="35">
        <v>1.9</v>
      </c>
      <c r="H3584" s="35">
        <v>1.9</v>
      </c>
      <c r="L3584" s="43" t="s">
        <v>8121</v>
      </c>
    </row>
    <row r="3585" spans="1:14" ht="15" hidden="1" customHeight="1">
      <c r="A3585" s="34" t="s">
        <v>47</v>
      </c>
      <c r="B3585" s="34" t="s">
        <v>8122</v>
      </c>
      <c r="C3585" s="34" t="s">
        <v>393</v>
      </c>
      <c r="D3585" s="35" t="s">
        <v>107</v>
      </c>
      <c r="E3585" s="35" t="s">
        <v>107</v>
      </c>
      <c r="F3585" s="35">
        <v>1.7</v>
      </c>
      <c r="G3585" s="35">
        <v>1.8</v>
      </c>
      <c r="H3585" s="35">
        <v>1.8</v>
      </c>
      <c r="L3585" s="43" t="s">
        <v>8121</v>
      </c>
    </row>
    <row r="3586" spans="1:14" ht="15" hidden="1" customHeight="1">
      <c r="A3586" s="34" t="s">
        <v>47</v>
      </c>
      <c r="B3586" s="34" t="s">
        <v>8123</v>
      </c>
      <c r="C3586" s="34" t="s">
        <v>1123</v>
      </c>
      <c r="D3586" s="35" t="s">
        <v>107</v>
      </c>
      <c r="E3586" s="35" t="s">
        <v>107</v>
      </c>
      <c r="F3586" s="35">
        <v>1.7</v>
      </c>
      <c r="G3586" s="35" t="s">
        <v>2988</v>
      </c>
      <c r="H3586" s="35" t="s">
        <v>2989</v>
      </c>
      <c r="L3586" s="43" t="s">
        <v>8124</v>
      </c>
    </row>
    <row r="3587" spans="1:14" ht="15" hidden="1" customHeight="1">
      <c r="A3587" s="34" t="s">
        <v>47</v>
      </c>
      <c r="B3587" s="34" t="s">
        <v>8123</v>
      </c>
      <c r="C3587" s="34" t="s">
        <v>8125</v>
      </c>
      <c r="D3587" s="35" t="s">
        <v>107</v>
      </c>
      <c r="E3587" s="35" t="s">
        <v>107</v>
      </c>
      <c r="F3587" s="35" t="s">
        <v>107</v>
      </c>
      <c r="G3587" s="35">
        <v>1.9</v>
      </c>
      <c r="H3587" s="35">
        <v>2.4</v>
      </c>
      <c r="I3587" s="35" t="s">
        <v>488</v>
      </c>
      <c r="J3587" s="35" t="s">
        <v>8126</v>
      </c>
    </row>
    <row r="3588" spans="1:14" ht="15" hidden="1" customHeight="1">
      <c r="A3588" s="34" t="s">
        <v>47</v>
      </c>
      <c r="B3588" s="34" t="s">
        <v>8127</v>
      </c>
      <c r="C3588" s="34" t="s">
        <v>2453</v>
      </c>
      <c r="D3588" s="35" t="s">
        <v>107</v>
      </c>
      <c r="E3588" s="35" t="s">
        <v>107</v>
      </c>
      <c r="F3588" s="35">
        <v>2.2999999999999998</v>
      </c>
      <c r="G3588" s="35">
        <v>2.9</v>
      </c>
      <c r="H3588" s="35">
        <v>2.9</v>
      </c>
      <c r="I3588" s="35" t="s">
        <v>537</v>
      </c>
    </row>
    <row r="3589" spans="1:14" ht="15" hidden="1" customHeight="1">
      <c r="A3589" s="34" t="s">
        <v>47</v>
      </c>
      <c r="B3589" s="34" t="s">
        <v>8128</v>
      </c>
      <c r="C3589" s="34" t="s">
        <v>2453</v>
      </c>
      <c r="D3589" s="35" t="s">
        <v>107</v>
      </c>
      <c r="E3589" s="35" t="s">
        <v>107</v>
      </c>
      <c r="F3589" s="35">
        <v>1.5</v>
      </c>
      <c r="G3589" s="35">
        <v>1.5</v>
      </c>
      <c r="H3589" s="35">
        <v>1.5</v>
      </c>
      <c r="I3589" s="35" t="s">
        <v>537</v>
      </c>
    </row>
    <row r="3590" spans="1:14" ht="15" hidden="1" customHeight="1">
      <c r="A3590" s="34" t="s">
        <v>47</v>
      </c>
      <c r="B3590" s="34" t="s">
        <v>8129</v>
      </c>
      <c r="C3590" s="34" t="s">
        <v>2453</v>
      </c>
      <c r="D3590" s="35" t="s">
        <v>107</v>
      </c>
      <c r="E3590" s="35" t="s">
        <v>107</v>
      </c>
      <c r="F3590" s="35">
        <v>1.3</v>
      </c>
      <c r="G3590" s="35">
        <v>1.4</v>
      </c>
      <c r="H3590" s="35" t="s">
        <v>2997</v>
      </c>
      <c r="I3590" s="35" t="s">
        <v>537</v>
      </c>
      <c r="J3590" s="35" t="s">
        <v>3886</v>
      </c>
    </row>
    <row r="3591" spans="1:14" ht="15" hidden="1" customHeight="1">
      <c r="A3591" s="34" t="s">
        <v>47</v>
      </c>
      <c r="B3591" s="34" t="s">
        <v>8130</v>
      </c>
      <c r="C3591" s="34" t="s">
        <v>2453</v>
      </c>
      <c r="D3591" s="35" t="s">
        <v>107</v>
      </c>
      <c r="E3591" s="35" t="s">
        <v>107</v>
      </c>
      <c r="F3591" s="35">
        <v>1.2</v>
      </c>
      <c r="G3591" s="35">
        <v>1</v>
      </c>
      <c r="H3591" s="35">
        <v>1</v>
      </c>
      <c r="J3591" s="35" t="s">
        <v>3081</v>
      </c>
      <c r="L3591" s="34" t="s">
        <v>3081</v>
      </c>
    </row>
    <row r="3592" spans="1:14" ht="15" hidden="1" customHeight="1">
      <c r="A3592" s="34" t="s">
        <v>47</v>
      </c>
      <c r="B3592" s="34" t="s">
        <v>8131</v>
      </c>
      <c r="C3592" s="34" t="s">
        <v>403</v>
      </c>
      <c r="D3592" s="35" t="s">
        <v>107</v>
      </c>
      <c r="E3592" s="35" t="s">
        <v>107</v>
      </c>
      <c r="F3592" s="35">
        <v>1.3</v>
      </c>
      <c r="G3592" s="35">
        <v>1.2</v>
      </c>
      <c r="H3592" s="35">
        <v>1.3</v>
      </c>
      <c r="I3592" s="35" t="s">
        <v>440</v>
      </c>
    </row>
    <row r="3593" spans="1:14" ht="15" hidden="1" customHeight="1">
      <c r="A3593" s="34" t="s">
        <v>47</v>
      </c>
      <c r="B3593" s="34" t="s">
        <v>8132</v>
      </c>
      <c r="C3593" s="34" t="s">
        <v>1621</v>
      </c>
      <c r="D3593" s="35">
        <v>2.9</v>
      </c>
      <c r="E3593" s="35">
        <v>3</v>
      </c>
      <c r="F3593" s="35">
        <v>3.1</v>
      </c>
      <c r="G3593" s="35">
        <v>3.2</v>
      </c>
      <c r="H3593" s="35">
        <v>3.2</v>
      </c>
      <c r="I3593" s="35" t="s">
        <v>666</v>
      </c>
      <c r="M3593" s="34" t="s">
        <v>2981</v>
      </c>
      <c r="N3593" s="34" t="s">
        <v>2981</v>
      </c>
    </row>
    <row r="3594" spans="1:14" ht="15" hidden="1" customHeight="1">
      <c r="A3594" s="34" t="s">
        <v>47</v>
      </c>
      <c r="B3594" s="34" t="s">
        <v>8133</v>
      </c>
      <c r="C3594" s="34" t="s">
        <v>484</v>
      </c>
      <c r="D3594" s="35" t="s">
        <v>107</v>
      </c>
      <c r="E3594" s="35" t="s">
        <v>107</v>
      </c>
      <c r="F3594" s="35">
        <v>1.3</v>
      </c>
      <c r="G3594" s="35">
        <v>1.3</v>
      </c>
      <c r="H3594" s="35">
        <v>1.3</v>
      </c>
    </row>
    <row r="3595" spans="1:14" ht="15" hidden="1" customHeight="1">
      <c r="A3595" s="34" t="s">
        <v>47</v>
      </c>
      <c r="B3595" s="34" t="s">
        <v>8134</v>
      </c>
      <c r="C3595" s="34" t="s">
        <v>468</v>
      </c>
      <c r="D3595" s="35" t="s">
        <v>107</v>
      </c>
      <c r="E3595" s="35" t="s">
        <v>107</v>
      </c>
      <c r="F3595" s="35">
        <v>1.5</v>
      </c>
      <c r="G3595" s="35" t="s">
        <v>2988</v>
      </c>
      <c r="H3595" s="35" t="s">
        <v>2997</v>
      </c>
    </row>
    <row r="3596" spans="1:14" ht="15" hidden="1" customHeight="1">
      <c r="A3596" s="34" t="s">
        <v>47</v>
      </c>
      <c r="B3596" s="34" t="s">
        <v>8135</v>
      </c>
      <c r="C3596" s="34" t="s">
        <v>468</v>
      </c>
      <c r="D3596" s="35" t="s">
        <v>107</v>
      </c>
      <c r="E3596" s="35" t="s">
        <v>107</v>
      </c>
      <c r="F3596" s="35">
        <v>1.5</v>
      </c>
      <c r="G3596" s="35">
        <v>1.6</v>
      </c>
      <c r="H3596" s="35">
        <v>1.6</v>
      </c>
    </row>
    <row r="3597" spans="1:14" ht="15" hidden="1" customHeight="1">
      <c r="A3597" s="34" t="s">
        <v>47</v>
      </c>
      <c r="B3597" s="34" t="s">
        <v>8136</v>
      </c>
      <c r="C3597" s="34" t="s">
        <v>468</v>
      </c>
      <c r="D3597" s="35" t="s">
        <v>107</v>
      </c>
      <c r="E3597" s="35" t="s">
        <v>107</v>
      </c>
      <c r="F3597" s="35">
        <v>1.1000000000000001</v>
      </c>
      <c r="G3597" s="35">
        <v>1.1000000000000001</v>
      </c>
      <c r="H3597" s="35" t="s">
        <v>2997</v>
      </c>
    </row>
    <row r="3598" spans="1:14" ht="15" hidden="1" customHeight="1">
      <c r="A3598" s="34" t="s">
        <v>47</v>
      </c>
      <c r="B3598" s="34" t="s">
        <v>8137</v>
      </c>
      <c r="C3598" s="34" t="s">
        <v>468</v>
      </c>
      <c r="D3598" s="35" t="s">
        <v>107</v>
      </c>
      <c r="E3598" s="35" t="s">
        <v>107</v>
      </c>
      <c r="F3598" s="35">
        <v>1.2</v>
      </c>
      <c r="G3598" s="35">
        <v>1.1000000000000001</v>
      </c>
      <c r="H3598" s="35">
        <v>1.2</v>
      </c>
    </row>
    <row r="3599" spans="1:14" ht="15" hidden="1" customHeight="1">
      <c r="A3599" s="34" t="s">
        <v>47</v>
      </c>
      <c r="B3599" s="34" t="s">
        <v>8138</v>
      </c>
      <c r="C3599" s="34" t="s">
        <v>435</v>
      </c>
      <c r="D3599" s="35" t="s">
        <v>107</v>
      </c>
      <c r="E3599" s="35" t="s">
        <v>107</v>
      </c>
      <c r="F3599" s="35">
        <v>1</v>
      </c>
      <c r="G3599" s="35" t="s">
        <v>2988</v>
      </c>
      <c r="H3599" s="35" t="s">
        <v>2989</v>
      </c>
    </row>
    <row r="3600" spans="1:14" ht="15" hidden="1" customHeight="1">
      <c r="A3600" s="34" t="s">
        <v>47</v>
      </c>
      <c r="B3600" s="34" t="s">
        <v>8139</v>
      </c>
      <c r="C3600" s="34" t="s">
        <v>403</v>
      </c>
      <c r="D3600" s="35" t="s">
        <v>107</v>
      </c>
      <c r="E3600" s="35" t="s">
        <v>107</v>
      </c>
      <c r="F3600" s="35">
        <v>3.5</v>
      </c>
      <c r="G3600" s="35">
        <v>3.8</v>
      </c>
      <c r="H3600" s="35">
        <v>3.9</v>
      </c>
      <c r="M3600" s="34" t="s">
        <v>471</v>
      </c>
    </row>
    <row r="3601" spans="1:14" ht="15" hidden="1" customHeight="1">
      <c r="A3601" s="34" t="s">
        <v>47</v>
      </c>
      <c r="B3601" s="34" t="s">
        <v>8140</v>
      </c>
      <c r="C3601" s="34" t="s">
        <v>468</v>
      </c>
      <c r="D3601" s="35" t="s">
        <v>107</v>
      </c>
      <c r="E3601" s="35" t="s">
        <v>107</v>
      </c>
      <c r="F3601" s="35">
        <v>1.1000000000000001</v>
      </c>
      <c r="G3601" s="35">
        <v>1.2</v>
      </c>
      <c r="H3601" s="35">
        <v>1.3</v>
      </c>
    </row>
    <row r="3602" spans="1:14" ht="15" hidden="1" customHeight="1">
      <c r="A3602" s="34" t="s">
        <v>47</v>
      </c>
      <c r="B3602" s="34" t="s">
        <v>8141</v>
      </c>
      <c r="C3602" s="34" t="s">
        <v>393</v>
      </c>
      <c r="D3602" s="35" t="s">
        <v>107</v>
      </c>
      <c r="E3602" s="35" t="s">
        <v>107</v>
      </c>
      <c r="F3602" s="35">
        <v>1.3</v>
      </c>
      <c r="G3602" s="35">
        <v>1.5</v>
      </c>
      <c r="H3602" s="35">
        <v>1.5</v>
      </c>
      <c r="L3602" s="34" t="s">
        <v>3329</v>
      </c>
    </row>
    <row r="3603" spans="1:14" ht="15" hidden="1" customHeight="1">
      <c r="A3603" s="34" t="s">
        <v>47</v>
      </c>
      <c r="B3603" s="34" t="s">
        <v>8142</v>
      </c>
      <c r="C3603" s="34" t="s">
        <v>468</v>
      </c>
      <c r="D3603" s="35" t="s">
        <v>107</v>
      </c>
      <c r="E3603" s="35" t="s">
        <v>107</v>
      </c>
      <c r="F3603" s="35">
        <v>1</v>
      </c>
      <c r="G3603" s="35">
        <v>1.3</v>
      </c>
      <c r="H3603" s="35">
        <v>1.4</v>
      </c>
    </row>
    <row r="3604" spans="1:14" ht="15" hidden="1" customHeight="1">
      <c r="A3604" s="34" t="s">
        <v>47</v>
      </c>
      <c r="B3604" s="34" t="s">
        <v>8143</v>
      </c>
      <c r="C3604" s="34" t="s">
        <v>393</v>
      </c>
      <c r="D3604" s="35">
        <v>1</v>
      </c>
      <c r="E3604" s="35">
        <v>2.7</v>
      </c>
      <c r="F3604" s="35">
        <v>3.4</v>
      </c>
      <c r="G3604" s="35">
        <v>3.8</v>
      </c>
      <c r="H3604" s="35">
        <v>3.9</v>
      </c>
      <c r="L3604" s="34" t="s">
        <v>3329</v>
      </c>
      <c r="N3604" s="34" t="s">
        <v>2981</v>
      </c>
    </row>
    <row r="3605" spans="1:14" ht="15" hidden="1" customHeight="1">
      <c r="A3605" s="34" t="s">
        <v>47</v>
      </c>
      <c r="B3605" s="34" t="s">
        <v>8144</v>
      </c>
      <c r="C3605" s="34" t="s">
        <v>468</v>
      </c>
      <c r="D3605" s="35" t="s">
        <v>107</v>
      </c>
      <c r="E3605" s="35" t="s">
        <v>107</v>
      </c>
      <c r="F3605" s="35">
        <v>1.3</v>
      </c>
      <c r="G3605" s="35">
        <v>1.5</v>
      </c>
      <c r="H3605" s="35">
        <v>1.7</v>
      </c>
      <c r="I3605" s="35" t="s">
        <v>440</v>
      </c>
    </row>
    <row r="3606" spans="1:14" ht="15" hidden="1" customHeight="1">
      <c r="A3606" s="34" t="s">
        <v>47</v>
      </c>
      <c r="B3606" s="34" t="s">
        <v>8145</v>
      </c>
      <c r="C3606" s="34" t="s">
        <v>1986</v>
      </c>
      <c r="D3606" s="35" t="s">
        <v>107</v>
      </c>
      <c r="E3606" s="35" t="s">
        <v>107</v>
      </c>
      <c r="F3606" s="35">
        <v>1.6</v>
      </c>
      <c r="G3606" s="35">
        <v>1.7</v>
      </c>
      <c r="H3606" s="35">
        <v>1.7</v>
      </c>
      <c r="J3606" s="35" t="s">
        <v>3081</v>
      </c>
    </row>
    <row r="3607" spans="1:14" ht="15" hidden="1" customHeight="1">
      <c r="A3607" s="34" t="s">
        <v>47</v>
      </c>
      <c r="B3607" s="34" t="s">
        <v>8146</v>
      </c>
      <c r="C3607" s="34" t="s">
        <v>468</v>
      </c>
      <c r="D3607" s="35" t="s">
        <v>107</v>
      </c>
      <c r="E3607" s="35" t="s">
        <v>107</v>
      </c>
      <c r="F3607" s="35">
        <v>1.7</v>
      </c>
      <c r="G3607" s="35">
        <v>2</v>
      </c>
      <c r="H3607" s="35">
        <v>2</v>
      </c>
    </row>
    <row r="3608" spans="1:14" ht="15" hidden="1" customHeight="1">
      <c r="A3608" s="34" t="s">
        <v>47</v>
      </c>
      <c r="B3608" s="34" t="s">
        <v>8147</v>
      </c>
      <c r="C3608" s="34" t="s">
        <v>8148</v>
      </c>
      <c r="D3608" s="35" t="s">
        <v>107</v>
      </c>
      <c r="E3608" s="35" t="s">
        <v>107</v>
      </c>
      <c r="F3608" s="35">
        <v>1.2</v>
      </c>
      <c r="G3608" s="35">
        <v>1.3</v>
      </c>
      <c r="H3608" s="35">
        <v>1.5</v>
      </c>
    </row>
    <row r="3609" spans="1:14" ht="15" hidden="1" customHeight="1">
      <c r="A3609" s="34" t="s">
        <v>47</v>
      </c>
      <c r="B3609" s="34" t="s">
        <v>8149</v>
      </c>
      <c r="C3609" s="43" t="s">
        <v>667</v>
      </c>
      <c r="D3609" s="35" t="s">
        <v>107</v>
      </c>
      <c r="E3609" s="35" t="s">
        <v>107</v>
      </c>
      <c r="F3609" s="35">
        <v>1.5</v>
      </c>
      <c r="G3609" s="35">
        <v>1.5</v>
      </c>
      <c r="H3609" s="35">
        <v>1.6</v>
      </c>
      <c r="L3609" s="43" t="s">
        <v>8150</v>
      </c>
    </row>
    <row r="3610" spans="1:14" ht="15" hidden="1" customHeight="1">
      <c r="A3610" s="34" t="s">
        <v>47</v>
      </c>
      <c r="B3610" s="34" t="s">
        <v>8151</v>
      </c>
      <c r="C3610" s="34" t="s">
        <v>403</v>
      </c>
      <c r="D3610" s="35" t="s">
        <v>107</v>
      </c>
      <c r="E3610" s="35" t="s">
        <v>107</v>
      </c>
      <c r="F3610" s="35">
        <v>1.7</v>
      </c>
      <c r="G3610" s="35">
        <v>1.9</v>
      </c>
      <c r="H3610" s="35">
        <v>2</v>
      </c>
      <c r="M3610" s="34" t="s">
        <v>2981</v>
      </c>
    </row>
    <row r="3611" spans="1:14" ht="15" hidden="1" customHeight="1">
      <c r="A3611" s="34" t="s">
        <v>47</v>
      </c>
      <c r="B3611" s="34" t="s">
        <v>8152</v>
      </c>
      <c r="C3611" s="37" t="s">
        <v>468</v>
      </c>
      <c r="D3611" s="35" t="s">
        <v>107</v>
      </c>
      <c r="E3611" s="35" t="s">
        <v>107</v>
      </c>
      <c r="F3611" s="35">
        <v>2.6</v>
      </c>
      <c r="G3611" s="35">
        <v>4.0999999999999996</v>
      </c>
      <c r="H3611" s="35">
        <v>4.4000000000000004</v>
      </c>
      <c r="I3611" s="35" t="s">
        <v>2126</v>
      </c>
    </row>
    <row r="3612" spans="1:14" ht="15" hidden="1" customHeight="1">
      <c r="A3612" s="34" t="s">
        <v>47</v>
      </c>
      <c r="B3612" s="34" t="s">
        <v>8153</v>
      </c>
      <c r="C3612" s="34" t="s">
        <v>1030</v>
      </c>
      <c r="D3612" s="35" t="s">
        <v>107</v>
      </c>
      <c r="E3612" s="35" t="s">
        <v>107</v>
      </c>
      <c r="F3612" s="35">
        <v>2</v>
      </c>
      <c r="G3612" s="35">
        <v>2.2999999999999998</v>
      </c>
      <c r="H3612" s="35">
        <v>2.6</v>
      </c>
    </row>
    <row r="3613" spans="1:14" ht="15" hidden="1" customHeight="1">
      <c r="A3613" s="34" t="s">
        <v>47</v>
      </c>
      <c r="B3613" s="34" t="s">
        <v>8154</v>
      </c>
      <c r="C3613" s="34" t="s">
        <v>435</v>
      </c>
      <c r="D3613" s="35" t="s">
        <v>107</v>
      </c>
      <c r="E3613" s="35" t="s">
        <v>107</v>
      </c>
      <c r="F3613" s="35">
        <v>1</v>
      </c>
      <c r="G3613" s="35">
        <v>1.2</v>
      </c>
      <c r="H3613" s="35">
        <v>1.2</v>
      </c>
    </row>
    <row r="3614" spans="1:14" ht="15" hidden="1" customHeight="1">
      <c r="A3614" s="34" t="s">
        <v>47</v>
      </c>
      <c r="B3614" s="34" t="s">
        <v>8155</v>
      </c>
      <c r="C3614" s="34" t="s">
        <v>435</v>
      </c>
      <c r="D3614" s="35" t="s">
        <v>107</v>
      </c>
      <c r="E3614" s="35" t="s">
        <v>107</v>
      </c>
      <c r="F3614" s="35">
        <v>1.9</v>
      </c>
      <c r="G3614" s="35">
        <v>2.4</v>
      </c>
      <c r="H3614" s="35">
        <v>2.6</v>
      </c>
    </row>
    <row r="3615" spans="1:14" ht="15" hidden="1" customHeight="1">
      <c r="A3615" s="34" t="s">
        <v>47</v>
      </c>
      <c r="B3615" s="34" t="s">
        <v>8156</v>
      </c>
      <c r="C3615" s="34" t="s">
        <v>393</v>
      </c>
      <c r="D3615" s="35">
        <v>2.5</v>
      </c>
      <c r="E3615" s="35">
        <v>2.8</v>
      </c>
      <c r="F3615" s="35" t="s">
        <v>2988</v>
      </c>
      <c r="G3615" s="35">
        <v>3.2</v>
      </c>
      <c r="H3615" s="35">
        <v>3.2</v>
      </c>
      <c r="L3615" s="43" t="s">
        <v>8089</v>
      </c>
      <c r="N3615" s="34" t="s">
        <v>2981</v>
      </c>
    </row>
    <row r="3616" spans="1:14" ht="15" hidden="1" customHeight="1">
      <c r="A3616" s="34" t="s">
        <v>47</v>
      </c>
      <c r="B3616" s="34" t="s">
        <v>8157</v>
      </c>
      <c r="C3616" s="34" t="s">
        <v>393</v>
      </c>
      <c r="D3616" s="35" t="s">
        <v>107</v>
      </c>
      <c r="E3616" s="35" t="s">
        <v>107</v>
      </c>
      <c r="F3616" s="35">
        <v>1.6</v>
      </c>
      <c r="G3616" s="35">
        <v>1.7</v>
      </c>
      <c r="H3616" s="35">
        <v>1.7</v>
      </c>
      <c r="L3616" s="34" t="s">
        <v>3329</v>
      </c>
    </row>
    <row r="3617" spans="1:15" ht="15" hidden="1" customHeight="1">
      <c r="A3617" s="34" t="s">
        <v>47</v>
      </c>
      <c r="B3617" s="34" t="s">
        <v>8158</v>
      </c>
      <c r="C3617" s="34" t="s">
        <v>390</v>
      </c>
      <c r="D3617" s="35" t="s">
        <v>107</v>
      </c>
      <c r="E3617" s="35" t="s">
        <v>107</v>
      </c>
      <c r="F3617" s="35">
        <v>1.4</v>
      </c>
      <c r="G3617" s="35">
        <v>1.5</v>
      </c>
      <c r="H3617" s="35">
        <v>1.5</v>
      </c>
      <c r="I3617" s="35" t="s">
        <v>2126</v>
      </c>
      <c r="K3617" s="36" t="s">
        <v>2126</v>
      </c>
    </row>
    <row r="3618" spans="1:15" ht="15" hidden="1" customHeight="1">
      <c r="A3618" s="34" t="s">
        <v>47</v>
      </c>
      <c r="B3618" s="34" t="s">
        <v>8159</v>
      </c>
      <c r="C3618" s="34" t="s">
        <v>468</v>
      </c>
      <c r="D3618" s="35" t="s">
        <v>107</v>
      </c>
      <c r="E3618" s="35" t="s">
        <v>107</v>
      </c>
      <c r="F3618" s="35">
        <v>1.3</v>
      </c>
      <c r="G3618" s="35">
        <v>2</v>
      </c>
      <c r="H3618" s="35">
        <v>2.1</v>
      </c>
    </row>
    <row r="3619" spans="1:15" ht="15" hidden="1" customHeight="1">
      <c r="A3619" s="34" t="s">
        <v>47</v>
      </c>
      <c r="B3619" s="34" t="s">
        <v>8160</v>
      </c>
      <c r="C3619" s="34" t="s">
        <v>468</v>
      </c>
      <c r="D3619" s="35" t="s">
        <v>107</v>
      </c>
      <c r="E3619" s="35" t="s">
        <v>107</v>
      </c>
      <c r="F3619" s="35">
        <v>4.4000000000000004</v>
      </c>
      <c r="G3619" s="35">
        <v>7.5</v>
      </c>
      <c r="H3619" s="35">
        <v>9.3000000000000007</v>
      </c>
      <c r="I3619" s="35" t="s">
        <v>8161</v>
      </c>
    </row>
    <row r="3620" spans="1:15" ht="15" hidden="1" customHeight="1">
      <c r="A3620" s="34" t="s">
        <v>47</v>
      </c>
      <c r="B3620" s="34" t="s">
        <v>8162</v>
      </c>
      <c r="C3620" s="34" t="s">
        <v>468</v>
      </c>
      <c r="D3620" s="35" t="s">
        <v>107</v>
      </c>
      <c r="E3620" s="35" t="s">
        <v>107</v>
      </c>
      <c r="F3620" s="35">
        <v>2.2000000000000002</v>
      </c>
      <c r="G3620" s="35">
        <v>3.5</v>
      </c>
      <c r="H3620" s="35">
        <v>3.9</v>
      </c>
    </row>
    <row r="3621" spans="1:15" ht="15" hidden="1" customHeight="1">
      <c r="A3621" s="34" t="s">
        <v>47</v>
      </c>
      <c r="B3621" s="34" t="s">
        <v>8163</v>
      </c>
      <c r="C3621" s="34" t="s">
        <v>449</v>
      </c>
      <c r="D3621" s="35" t="s">
        <v>107</v>
      </c>
      <c r="E3621" s="35" t="s">
        <v>107</v>
      </c>
      <c r="F3621" s="35">
        <v>1.2</v>
      </c>
      <c r="G3621" s="35">
        <v>1.5</v>
      </c>
      <c r="H3621" s="35">
        <v>1.6</v>
      </c>
    </row>
    <row r="3622" spans="1:15" ht="15" hidden="1" customHeight="1">
      <c r="A3622" s="34" t="s">
        <v>47</v>
      </c>
      <c r="B3622" s="34" t="s">
        <v>8164</v>
      </c>
      <c r="C3622" s="34" t="s">
        <v>449</v>
      </c>
      <c r="D3622" s="35" t="s">
        <v>107</v>
      </c>
      <c r="E3622" s="35" t="s">
        <v>107</v>
      </c>
      <c r="F3622" s="35">
        <v>1</v>
      </c>
      <c r="G3622" s="35">
        <v>1.3</v>
      </c>
      <c r="H3622" s="35">
        <v>1.4</v>
      </c>
    </row>
    <row r="3623" spans="1:15" ht="15" hidden="1" customHeight="1">
      <c r="A3623" s="34" t="s">
        <v>47</v>
      </c>
      <c r="B3623" s="34" t="s">
        <v>8165</v>
      </c>
      <c r="C3623" s="34" t="s">
        <v>449</v>
      </c>
      <c r="D3623" s="35" t="s">
        <v>107</v>
      </c>
      <c r="E3623" s="35" t="s">
        <v>107</v>
      </c>
      <c r="F3623" s="35" t="s">
        <v>107</v>
      </c>
      <c r="G3623" s="35">
        <v>1</v>
      </c>
      <c r="H3623" s="35">
        <v>1.6</v>
      </c>
    </row>
    <row r="3624" spans="1:15" ht="15" hidden="1" customHeight="1">
      <c r="A3624" s="34" t="s">
        <v>47</v>
      </c>
      <c r="B3624" s="34" t="s">
        <v>8166</v>
      </c>
      <c r="C3624" s="34" t="s">
        <v>449</v>
      </c>
      <c r="D3624" s="35" t="s">
        <v>107</v>
      </c>
      <c r="E3624" s="35" t="s">
        <v>107</v>
      </c>
      <c r="F3624" s="35" t="s">
        <v>107</v>
      </c>
      <c r="G3624" s="35" t="s">
        <v>107</v>
      </c>
      <c r="H3624" s="35">
        <v>1</v>
      </c>
    </row>
    <row r="3625" spans="1:15" ht="15" hidden="1" customHeight="1">
      <c r="A3625" s="34" t="s">
        <v>47</v>
      </c>
      <c r="B3625" s="34" t="s">
        <v>8167</v>
      </c>
      <c r="C3625" s="34" t="s">
        <v>449</v>
      </c>
      <c r="D3625" s="35" t="s">
        <v>107</v>
      </c>
      <c r="E3625" s="35" t="s">
        <v>107</v>
      </c>
      <c r="F3625" s="35" t="s">
        <v>107</v>
      </c>
      <c r="G3625" s="35" t="s">
        <v>107</v>
      </c>
      <c r="H3625" s="35">
        <v>1</v>
      </c>
    </row>
    <row r="3626" spans="1:15" ht="15" hidden="1" customHeight="1">
      <c r="A3626" s="34" t="s">
        <v>47</v>
      </c>
      <c r="B3626" s="34" t="s">
        <v>8168</v>
      </c>
      <c r="C3626" s="34" t="s">
        <v>403</v>
      </c>
      <c r="D3626" s="35" t="s">
        <v>107</v>
      </c>
      <c r="E3626" s="35" t="s">
        <v>107</v>
      </c>
      <c r="F3626" s="35">
        <v>1.6</v>
      </c>
      <c r="G3626" s="35" t="s">
        <v>2997</v>
      </c>
      <c r="H3626" s="35" t="s">
        <v>2997</v>
      </c>
      <c r="K3626" s="36" t="s">
        <v>424</v>
      </c>
      <c r="L3626" s="36" t="s">
        <v>4039</v>
      </c>
      <c r="M3626" s="34" t="s">
        <v>424</v>
      </c>
    </row>
    <row r="3627" spans="1:15" ht="15" hidden="1" customHeight="1">
      <c r="A3627" s="34" t="s">
        <v>47</v>
      </c>
      <c r="B3627" s="34" t="s">
        <v>8169</v>
      </c>
      <c r="C3627" s="34" t="s">
        <v>393</v>
      </c>
      <c r="D3627" s="35" t="s">
        <v>107</v>
      </c>
      <c r="E3627" s="35" t="s">
        <v>107</v>
      </c>
      <c r="F3627" s="35">
        <v>1.3</v>
      </c>
      <c r="G3627" s="35" t="s">
        <v>2988</v>
      </c>
      <c r="H3627" s="35" t="s">
        <v>2989</v>
      </c>
      <c r="L3627" s="34" t="s">
        <v>3329</v>
      </c>
    </row>
    <row r="3628" spans="1:15" ht="15" hidden="1" customHeight="1">
      <c r="A3628" s="34" t="s">
        <v>47</v>
      </c>
      <c r="B3628" s="34" t="s">
        <v>8170</v>
      </c>
      <c r="C3628" s="34" t="s">
        <v>439</v>
      </c>
      <c r="D3628" s="35" t="s">
        <v>107</v>
      </c>
      <c r="E3628" s="35" t="s">
        <v>107</v>
      </c>
      <c r="F3628" s="35">
        <v>1.3</v>
      </c>
      <c r="G3628" s="35">
        <v>1.6</v>
      </c>
      <c r="H3628" s="35">
        <v>1.5</v>
      </c>
    </row>
    <row r="3629" spans="1:15" ht="15" hidden="1" customHeight="1">
      <c r="A3629" s="34" t="s">
        <v>47</v>
      </c>
      <c r="B3629" s="34" t="s">
        <v>8171</v>
      </c>
      <c r="C3629" s="34" t="s">
        <v>468</v>
      </c>
      <c r="D3629" s="35" t="s">
        <v>107</v>
      </c>
      <c r="E3629" s="35" t="s">
        <v>107</v>
      </c>
      <c r="F3629" s="35">
        <v>1.1000000000000001</v>
      </c>
      <c r="G3629" s="35">
        <v>1.2</v>
      </c>
      <c r="H3629" s="35">
        <v>1.4</v>
      </c>
      <c r="K3629" s="36" t="s">
        <v>465</v>
      </c>
    </row>
    <row r="3630" spans="1:15" ht="15" hidden="1" customHeight="1">
      <c r="A3630" s="34" t="s">
        <v>47</v>
      </c>
      <c r="B3630" s="34" t="s">
        <v>8172</v>
      </c>
      <c r="C3630" s="34" t="s">
        <v>457</v>
      </c>
      <c r="D3630" s="35">
        <v>1.8</v>
      </c>
      <c r="E3630" s="35" t="s">
        <v>3039</v>
      </c>
      <c r="F3630" s="35" t="s">
        <v>2997</v>
      </c>
      <c r="G3630" s="35" t="s">
        <v>2997</v>
      </c>
      <c r="H3630" s="35" t="s">
        <v>2997</v>
      </c>
      <c r="L3630" s="36" t="s">
        <v>4908</v>
      </c>
      <c r="O3630" s="34" t="s">
        <v>8173</v>
      </c>
    </row>
    <row r="3631" spans="1:15" ht="15" hidden="1" customHeight="1">
      <c r="A3631" s="34" t="s">
        <v>47</v>
      </c>
      <c r="B3631" s="34" t="s">
        <v>8174</v>
      </c>
      <c r="C3631" s="34" t="s">
        <v>393</v>
      </c>
      <c r="D3631" s="35" t="s">
        <v>107</v>
      </c>
      <c r="E3631" s="35" t="s">
        <v>107</v>
      </c>
      <c r="F3631" s="35">
        <v>1</v>
      </c>
      <c r="G3631" s="35" t="s">
        <v>2988</v>
      </c>
      <c r="H3631" s="35" t="s">
        <v>2989</v>
      </c>
      <c r="L3631" s="34" t="s">
        <v>3329</v>
      </c>
    </row>
    <row r="3632" spans="1:15" ht="15" hidden="1" customHeight="1">
      <c r="A3632" s="34" t="s">
        <v>47</v>
      </c>
      <c r="B3632" s="34" t="s">
        <v>8175</v>
      </c>
      <c r="C3632" s="34" t="s">
        <v>468</v>
      </c>
      <c r="D3632" s="35" t="s">
        <v>107</v>
      </c>
      <c r="E3632" s="35" t="s">
        <v>107</v>
      </c>
      <c r="F3632" s="35">
        <v>1.2</v>
      </c>
      <c r="G3632" s="35" t="s">
        <v>2997</v>
      </c>
      <c r="H3632" s="35" t="s">
        <v>2997</v>
      </c>
      <c r="J3632" s="35" t="s">
        <v>8176</v>
      </c>
      <c r="L3632" s="36" t="s">
        <v>3559</v>
      </c>
    </row>
    <row r="3633" spans="1:15" ht="15" hidden="1" customHeight="1">
      <c r="A3633" s="34" t="s">
        <v>47</v>
      </c>
      <c r="B3633" s="34" t="s">
        <v>8177</v>
      </c>
      <c r="C3633" s="34" t="s">
        <v>454</v>
      </c>
      <c r="D3633" s="35" t="s">
        <v>107</v>
      </c>
      <c r="E3633" s="35" t="s">
        <v>107</v>
      </c>
      <c r="F3633" s="35" t="s">
        <v>107</v>
      </c>
      <c r="G3633" s="35">
        <v>1.1000000000000001</v>
      </c>
      <c r="H3633" s="35">
        <v>1.1000000000000001</v>
      </c>
    </row>
    <row r="3634" spans="1:15" ht="15" hidden="1" customHeight="1">
      <c r="A3634" s="34" t="s">
        <v>47</v>
      </c>
      <c r="B3634" s="34" t="s">
        <v>8178</v>
      </c>
      <c r="C3634" s="34" t="s">
        <v>435</v>
      </c>
      <c r="D3634" s="35" t="s">
        <v>107</v>
      </c>
      <c r="E3634" s="35" t="s">
        <v>107</v>
      </c>
      <c r="F3634" s="35" t="s">
        <v>107</v>
      </c>
      <c r="G3634" s="35">
        <v>2</v>
      </c>
      <c r="H3634" s="35" t="s">
        <v>2989</v>
      </c>
      <c r="L3634" s="36" t="s">
        <v>8179</v>
      </c>
    </row>
    <row r="3635" spans="1:15" ht="15" hidden="1" customHeight="1">
      <c r="A3635" s="34" t="s">
        <v>47</v>
      </c>
      <c r="B3635" s="34" t="s">
        <v>8180</v>
      </c>
      <c r="C3635" s="34" t="s">
        <v>468</v>
      </c>
      <c r="D3635" s="35" t="s">
        <v>107</v>
      </c>
      <c r="E3635" s="35" t="s">
        <v>107</v>
      </c>
      <c r="F3635" s="35" t="s">
        <v>107</v>
      </c>
      <c r="G3635" s="35">
        <v>3</v>
      </c>
      <c r="H3635" s="35" t="s">
        <v>2989</v>
      </c>
      <c r="L3635" s="36" t="s">
        <v>8179</v>
      </c>
    </row>
    <row r="3636" spans="1:15" ht="15" hidden="1" customHeight="1">
      <c r="A3636" s="34" t="s">
        <v>47</v>
      </c>
      <c r="B3636" s="34" t="s">
        <v>8181</v>
      </c>
      <c r="C3636" s="34" t="s">
        <v>504</v>
      </c>
      <c r="D3636" s="35" t="s">
        <v>107</v>
      </c>
      <c r="E3636" s="35" t="s">
        <v>107</v>
      </c>
      <c r="F3636" s="35" t="s">
        <v>107</v>
      </c>
      <c r="G3636" s="35">
        <v>1</v>
      </c>
      <c r="H3636" s="35" t="s">
        <v>2989</v>
      </c>
      <c r="L3636" s="36" t="s">
        <v>8182</v>
      </c>
    </row>
    <row r="3637" spans="1:15" ht="15" hidden="1" customHeight="1">
      <c r="A3637" s="34" t="s">
        <v>47</v>
      </c>
      <c r="B3637" s="34" t="s">
        <v>8183</v>
      </c>
      <c r="C3637" s="34" t="s">
        <v>452</v>
      </c>
      <c r="D3637" s="35" t="s">
        <v>107</v>
      </c>
      <c r="E3637" s="35" t="s">
        <v>107</v>
      </c>
      <c r="F3637" s="35" t="s">
        <v>107</v>
      </c>
      <c r="G3637" s="35">
        <v>1</v>
      </c>
      <c r="H3637" s="35">
        <v>1.1000000000000001</v>
      </c>
      <c r="I3637" s="35" t="s">
        <v>537</v>
      </c>
      <c r="L3637" s="36" t="s">
        <v>8184</v>
      </c>
    </row>
    <row r="3638" spans="1:15" ht="15" hidden="1" customHeight="1">
      <c r="A3638" s="34" t="s">
        <v>47</v>
      </c>
      <c r="B3638" s="34" t="s">
        <v>8185</v>
      </c>
      <c r="C3638" s="34" t="s">
        <v>403</v>
      </c>
      <c r="D3638" s="35" t="s">
        <v>107</v>
      </c>
      <c r="E3638" s="35" t="s">
        <v>107</v>
      </c>
      <c r="F3638" s="35" t="s">
        <v>107</v>
      </c>
      <c r="G3638" s="35">
        <v>2.7</v>
      </c>
      <c r="H3638" s="35">
        <v>2.2999999999999998</v>
      </c>
      <c r="I3638" s="35" t="s">
        <v>537</v>
      </c>
      <c r="L3638" s="36" t="s">
        <v>8186</v>
      </c>
    </row>
    <row r="3639" spans="1:15" ht="15" hidden="1" customHeight="1">
      <c r="A3639" s="34" t="s">
        <v>47</v>
      </c>
      <c r="B3639" s="34" t="s">
        <v>8187</v>
      </c>
      <c r="C3639" s="34" t="s">
        <v>449</v>
      </c>
      <c r="D3639" s="35" t="s">
        <v>107</v>
      </c>
      <c r="E3639" s="35" t="s">
        <v>107</v>
      </c>
      <c r="F3639" s="35" t="s">
        <v>107</v>
      </c>
      <c r="G3639" s="35">
        <v>1.2</v>
      </c>
      <c r="H3639" s="35">
        <v>1.2</v>
      </c>
      <c r="I3639" s="35" t="s">
        <v>537</v>
      </c>
      <c r="K3639" s="36" t="s">
        <v>537</v>
      </c>
      <c r="L3639" s="36" t="s">
        <v>8188</v>
      </c>
    </row>
    <row r="3640" spans="1:15" ht="15" hidden="1" customHeight="1">
      <c r="A3640" s="34" t="s">
        <v>47</v>
      </c>
      <c r="B3640" s="34" t="s">
        <v>8189</v>
      </c>
      <c r="C3640" s="34" t="s">
        <v>1123</v>
      </c>
      <c r="D3640" s="35" t="s">
        <v>107</v>
      </c>
      <c r="E3640" s="35" t="s">
        <v>107</v>
      </c>
      <c r="F3640" s="35" t="s">
        <v>107</v>
      </c>
      <c r="G3640" s="35">
        <v>1.3</v>
      </c>
      <c r="H3640" s="35">
        <v>1.3</v>
      </c>
      <c r="J3640" s="35" t="s">
        <v>3081</v>
      </c>
      <c r="L3640" s="36" t="s">
        <v>8190</v>
      </c>
    </row>
    <row r="3641" spans="1:15" ht="15" hidden="1" customHeight="1">
      <c r="A3641" s="34" t="s">
        <v>47</v>
      </c>
      <c r="B3641" s="34" t="s">
        <v>8191</v>
      </c>
      <c r="C3641" s="34" t="s">
        <v>457</v>
      </c>
      <c r="D3641" s="35" t="s">
        <v>107</v>
      </c>
      <c r="E3641" s="35" t="s">
        <v>107</v>
      </c>
      <c r="F3641" s="35">
        <v>1.4</v>
      </c>
      <c r="G3641" s="35">
        <v>1.3</v>
      </c>
      <c r="H3641" s="35">
        <v>1.5</v>
      </c>
      <c r="I3641" s="35" t="s">
        <v>1188</v>
      </c>
    </row>
    <row r="3642" spans="1:15" ht="15" hidden="1" customHeight="1">
      <c r="A3642" s="34" t="s">
        <v>47</v>
      </c>
      <c r="B3642" s="34" t="s">
        <v>8192</v>
      </c>
      <c r="C3642" s="34" t="s">
        <v>403</v>
      </c>
      <c r="D3642" s="35">
        <v>1.5</v>
      </c>
      <c r="E3642" s="35" t="s">
        <v>2988</v>
      </c>
      <c r="F3642" s="35" t="s">
        <v>2997</v>
      </c>
      <c r="G3642" s="35" t="s">
        <v>2997</v>
      </c>
      <c r="H3642" s="35" t="s">
        <v>2997</v>
      </c>
      <c r="O3642" s="34" t="s">
        <v>7136</v>
      </c>
    </row>
    <row r="3643" spans="1:15" ht="15" hidden="1" customHeight="1">
      <c r="A3643" s="34" t="s">
        <v>47</v>
      </c>
      <c r="B3643" s="34" t="s">
        <v>8193</v>
      </c>
      <c r="C3643" s="34" t="s">
        <v>449</v>
      </c>
      <c r="D3643" s="35" t="s">
        <v>107</v>
      </c>
      <c r="E3643" s="35" t="s">
        <v>107</v>
      </c>
      <c r="F3643" s="35" t="s">
        <v>107</v>
      </c>
      <c r="G3643" s="35">
        <v>1.3</v>
      </c>
      <c r="H3643" s="35">
        <v>1.5</v>
      </c>
    </row>
    <row r="3644" spans="1:15" ht="15" hidden="1" customHeight="1">
      <c r="A3644" s="34" t="s">
        <v>47</v>
      </c>
      <c r="B3644" s="34" t="s">
        <v>8194</v>
      </c>
      <c r="C3644" s="34" t="s">
        <v>477</v>
      </c>
      <c r="D3644" s="35" t="s">
        <v>107</v>
      </c>
      <c r="E3644" s="35" t="s">
        <v>107</v>
      </c>
      <c r="F3644" s="35" t="s">
        <v>107</v>
      </c>
      <c r="G3644" s="35">
        <v>1</v>
      </c>
      <c r="H3644" s="35">
        <v>1.1000000000000001</v>
      </c>
    </row>
    <row r="3645" spans="1:15" ht="15" hidden="1" customHeight="1">
      <c r="A3645" s="34" t="s">
        <v>47</v>
      </c>
      <c r="B3645" s="34" t="s">
        <v>8195</v>
      </c>
      <c r="C3645" s="11" t="s">
        <v>833</v>
      </c>
      <c r="D3645" s="35" t="s">
        <v>107</v>
      </c>
      <c r="E3645" s="35" t="s">
        <v>107</v>
      </c>
      <c r="F3645" s="35" t="s">
        <v>107</v>
      </c>
      <c r="G3645" s="35">
        <v>1.3</v>
      </c>
      <c r="H3645" s="35">
        <v>1.2</v>
      </c>
      <c r="I3645" s="35" t="s">
        <v>440</v>
      </c>
      <c r="L3645" s="36" t="s">
        <v>583</v>
      </c>
    </row>
    <row r="3646" spans="1:15" ht="15" hidden="1" customHeight="1">
      <c r="A3646" s="34" t="s">
        <v>47</v>
      </c>
      <c r="B3646" s="34" t="s">
        <v>8196</v>
      </c>
      <c r="C3646" s="34" t="s">
        <v>468</v>
      </c>
      <c r="D3646" s="35" t="s">
        <v>107</v>
      </c>
      <c r="E3646" s="35" t="s">
        <v>107</v>
      </c>
      <c r="F3646" s="35" t="s">
        <v>107</v>
      </c>
      <c r="G3646" s="35">
        <v>1.2</v>
      </c>
      <c r="H3646" s="35">
        <v>1.3</v>
      </c>
    </row>
    <row r="3647" spans="1:15" ht="15" hidden="1" customHeight="1">
      <c r="A3647" s="34" t="s">
        <v>47</v>
      </c>
      <c r="B3647" s="34" t="s">
        <v>8197</v>
      </c>
      <c r="C3647" s="34" t="s">
        <v>457</v>
      </c>
      <c r="D3647" s="35" t="s">
        <v>107</v>
      </c>
      <c r="E3647" s="35" t="s">
        <v>107</v>
      </c>
      <c r="F3647" s="35" t="s">
        <v>107</v>
      </c>
      <c r="G3647" s="35">
        <v>1.1000000000000001</v>
      </c>
      <c r="H3647" s="35">
        <v>1.1000000000000001</v>
      </c>
    </row>
    <row r="3648" spans="1:15" ht="15" hidden="1" customHeight="1">
      <c r="A3648" s="34" t="s">
        <v>47</v>
      </c>
      <c r="B3648" s="34" t="s">
        <v>8198</v>
      </c>
      <c r="C3648" s="34" t="s">
        <v>435</v>
      </c>
      <c r="D3648" s="35" t="s">
        <v>107</v>
      </c>
      <c r="E3648" s="35" t="s">
        <v>107</v>
      </c>
      <c r="F3648" s="35" t="s">
        <v>107</v>
      </c>
      <c r="G3648" s="35">
        <v>1</v>
      </c>
      <c r="H3648" s="35" t="s">
        <v>2989</v>
      </c>
    </row>
    <row r="3649" spans="1:15" ht="15" hidden="1" customHeight="1">
      <c r="A3649" s="34" t="s">
        <v>47</v>
      </c>
      <c r="B3649" s="34" t="s">
        <v>8199</v>
      </c>
      <c r="C3649" s="34" t="s">
        <v>385</v>
      </c>
      <c r="D3649" s="35" t="s">
        <v>107</v>
      </c>
      <c r="E3649" s="35" t="s">
        <v>107</v>
      </c>
      <c r="F3649" s="35" t="s">
        <v>107</v>
      </c>
      <c r="G3649" s="35">
        <v>1</v>
      </c>
      <c r="H3649" s="35">
        <v>1.4</v>
      </c>
    </row>
    <row r="3650" spans="1:15" ht="15" hidden="1" customHeight="1">
      <c r="A3650" s="34" t="s">
        <v>47</v>
      </c>
      <c r="B3650" s="34" t="s">
        <v>8200</v>
      </c>
      <c r="C3650" s="34" t="s">
        <v>435</v>
      </c>
      <c r="D3650" s="35" t="s">
        <v>107</v>
      </c>
      <c r="E3650" s="35" t="s">
        <v>107</v>
      </c>
      <c r="F3650" s="35" t="s">
        <v>107</v>
      </c>
      <c r="G3650" s="35">
        <v>1</v>
      </c>
      <c r="H3650" s="35">
        <v>1.2</v>
      </c>
    </row>
    <row r="3651" spans="1:15" ht="15" hidden="1" customHeight="1">
      <c r="A3651" s="34" t="s">
        <v>47</v>
      </c>
      <c r="B3651" s="34" t="s">
        <v>8201</v>
      </c>
      <c r="C3651" s="34" t="s">
        <v>1431</v>
      </c>
      <c r="D3651" s="35" t="s">
        <v>107</v>
      </c>
      <c r="E3651" s="35" t="s">
        <v>107</v>
      </c>
      <c r="F3651" s="35" t="s">
        <v>107</v>
      </c>
      <c r="G3651" s="35" t="s">
        <v>107</v>
      </c>
      <c r="H3651" s="35">
        <v>1</v>
      </c>
    </row>
    <row r="3652" spans="1:15" ht="15" hidden="1" customHeight="1">
      <c r="A3652" s="34" t="s">
        <v>47</v>
      </c>
      <c r="B3652" s="34" t="s">
        <v>8202</v>
      </c>
      <c r="C3652" s="34" t="s">
        <v>477</v>
      </c>
      <c r="D3652" s="35" t="s">
        <v>107</v>
      </c>
      <c r="E3652" s="35" t="s">
        <v>107</v>
      </c>
      <c r="F3652" s="35" t="s">
        <v>107</v>
      </c>
      <c r="G3652" s="35" t="s">
        <v>107</v>
      </c>
      <c r="H3652" s="35">
        <v>1.1000000000000001</v>
      </c>
    </row>
    <row r="3653" spans="1:15" ht="15" hidden="1" customHeight="1">
      <c r="A3653" s="34" t="s">
        <v>47</v>
      </c>
      <c r="B3653" s="34" t="s">
        <v>8203</v>
      </c>
      <c r="C3653" s="34" t="s">
        <v>569</v>
      </c>
      <c r="D3653" s="35">
        <v>2.4</v>
      </c>
      <c r="E3653" s="35">
        <v>4.2</v>
      </c>
      <c r="F3653" s="35">
        <v>5.2</v>
      </c>
      <c r="G3653" s="35">
        <v>6</v>
      </c>
      <c r="H3653" s="35">
        <v>6.4</v>
      </c>
      <c r="L3653" s="34" t="s">
        <v>8105</v>
      </c>
    </row>
    <row r="3654" spans="1:15" ht="15" hidden="1" customHeight="1">
      <c r="A3654" s="34" t="s">
        <v>47</v>
      </c>
      <c r="B3654" s="34" t="s">
        <v>8204</v>
      </c>
      <c r="C3654" s="34" t="s">
        <v>403</v>
      </c>
      <c r="D3654" s="35" t="s">
        <v>107</v>
      </c>
      <c r="E3654" s="35" t="s">
        <v>107</v>
      </c>
      <c r="F3654" s="35" t="s">
        <v>107</v>
      </c>
      <c r="G3654" s="35" t="s">
        <v>107</v>
      </c>
      <c r="H3654" s="35">
        <v>1</v>
      </c>
    </row>
    <row r="3655" spans="1:15" ht="15" hidden="1" customHeight="1">
      <c r="A3655" s="34" t="s">
        <v>47</v>
      </c>
      <c r="B3655" s="34" t="s">
        <v>8205</v>
      </c>
      <c r="C3655" s="34" t="s">
        <v>403</v>
      </c>
      <c r="D3655" s="35" t="s">
        <v>107</v>
      </c>
      <c r="E3655" s="35" t="s">
        <v>107</v>
      </c>
      <c r="F3655" s="35" t="s">
        <v>107</v>
      </c>
      <c r="G3655" s="35" t="s">
        <v>107</v>
      </c>
      <c r="H3655" s="35">
        <v>1</v>
      </c>
    </row>
    <row r="3656" spans="1:15" ht="15" hidden="1" customHeight="1">
      <c r="A3656" s="34" t="s">
        <v>47</v>
      </c>
      <c r="B3656" s="34" t="s">
        <v>8206</v>
      </c>
      <c r="C3656" s="34" t="s">
        <v>457</v>
      </c>
      <c r="D3656" s="35" t="s">
        <v>107</v>
      </c>
      <c r="E3656" s="35" t="s">
        <v>107</v>
      </c>
      <c r="F3656" s="35" t="s">
        <v>107</v>
      </c>
      <c r="G3656" s="35" t="s">
        <v>107</v>
      </c>
      <c r="H3656" s="35">
        <v>1.3</v>
      </c>
      <c r="I3656" s="35" t="s">
        <v>3004</v>
      </c>
    </row>
    <row r="3657" spans="1:15" ht="15" hidden="1" customHeight="1">
      <c r="A3657" s="34" t="s">
        <v>47</v>
      </c>
      <c r="B3657" s="34" t="s">
        <v>8207</v>
      </c>
      <c r="C3657" s="34" t="s">
        <v>403</v>
      </c>
      <c r="D3657" s="35" t="s">
        <v>107</v>
      </c>
      <c r="E3657" s="35" t="s">
        <v>107</v>
      </c>
      <c r="F3657" s="35" t="s">
        <v>107</v>
      </c>
      <c r="G3657" s="35" t="s">
        <v>107</v>
      </c>
      <c r="H3657" s="35">
        <v>1.6</v>
      </c>
    </row>
    <row r="3658" spans="1:15" ht="15" hidden="1" customHeight="1">
      <c r="A3658" s="34" t="s">
        <v>47</v>
      </c>
      <c r="B3658" s="34" t="s">
        <v>8208</v>
      </c>
      <c r="C3658" s="34" t="s">
        <v>403</v>
      </c>
      <c r="D3658" s="35" t="s">
        <v>107</v>
      </c>
      <c r="E3658" s="35" t="s">
        <v>107</v>
      </c>
      <c r="F3658" s="35" t="s">
        <v>107</v>
      </c>
      <c r="G3658" s="35" t="s">
        <v>107</v>
      </c>
      <c r="H3658" s="35">
        <v>1</v>
      </c>
    </row>
    <row r="3659" spans="1:15" ht="15" hidden="1" customHeight="1">
      <c r="A3659" s="34" t="s">
        <v>47</v>
      </c>
      <c r="B3659" s="34" t="s">
        <v>8209</v>
      </c>
      <c r="C3659" s="34" t="s">
        <v>384</v>
      </c>
      <c r="D3659" s="35" t="s">
        <v>107</v>
      </c>
      <c r="E3659" s="35" t="s">
        <v>107</v>
      </c>
      <c r="F3659" s="35" t="s">
        <v>107</v>
      </c>
      <c r="G3659" s="35" t="s">
        <v>107</v>
      </c>
      <c r="H3659" s="35">
        <v>1</v>
      </c>
    </row>
    <row r="3660" spans="1:15" ht="15" hidden="1" customHeight="1">
      <c r="A3660" s="34" t="s">
        <v>47</v>
      </c>
      <c r="B3660" s="34" t="s">
        <v>8210</v>
      </c>
      <c r="C3660" s="34" t="s">
        <v>3158</v>
      </c>
      <c r="D3660" s="35" t="s">
        <v>107</v>
      </c>
      <c r="E3660" s="35" t="s">
        <v>107</v>
      </c>
      <c r="F3660" s="35" t="s">
        <v>107</v>
      </c>
      <c r="G3660" s="35" t="s">
        <v>107</v>
      </c>
      <c r="H3660" s="35">
        <v>1</v>
      </c>
    </row>
    <row r="3661" spans="1:15" ht="15" hidden="1" customHeight="1">
      <c r="A3661" s="34" t="s">
        <v>47</v>
      </c>
      <c r="B3661" s="34" t="s">
        <v>8211</v>
      </c>
      <c r="C3661" s="34" t="s">
        <v>833</v>
      </c>
      <c r="D3661" s="35" t="s">
        <v>107</v>
      </c>
      <c r="E3661" s="35" t="s">
        <v>107</v>
      </c>
      <c r="F3661" s="35" t="s">
        <v>107</v>
      </c>
      <c r="G3661" s="35" t="s">
        <v>107</v>
      </c>
      <c r="H3661" s="35">
        <v>1</v>
      </c>
    </row>
    <row r="3662" spans="1:15" ht="15" hidden="1" customHeight="1">
      <c r="A3662" s="34" t="s">
        <v>47</v>
      </c>
      <c r="B3662" s="34" t="s">
        <v>8212</v>
      </c>
      <c r="C3662" s="34" t="s">
        <v>468</v>
      </c>
      <c r="D3662" s="35" t="s">
        <v>107</v>
      </c>
      <c r="E3662" s="35" t="s">
        <v>107</v>
      </c>
      <c r="F3662" s="35" t="s">
        <v>107</v>
      </c>
      <c r="G3662" s="35" t="s">
        <v>107</v>
      </c>
      <c r="H3662" s="35">
        <v>1.4</v>
      </c>
    </row>
    <row r="3663" spans="1:15" ht="15" hidden="1" customHeight="1">
      <c r="A3663" s="34" t="s">
        <v>47</v>
      </c>
      <c r="B3663" s="34" t="s">
        <v>8213</v>
      </c>
      <c r="C3663" s="34" t="s">
        <v>435</v>
      </c>
      <c r="D3663" s="35" t="s">
        <v>107</v>
      </c>
      <c r="E3663" s="35" t="s">
        <v>107</v>
      </c>
      <c r="F3663" s="35" t="s">
        <v>107</v>
      </c>
      <c r="G3663" s="35" t="s">
        <v>107</v>
      </c>
      <c r="H3663" s="35">
        <v>1.2</v>
      </c>
      <c r="J3663" s="35" t="s">
        <v>8214</v>
      </c>
    </row>
    <row r="3664" spans="1:15" ht="15" hidden="1" customHeight="1">
      <c r="A3664" s="34" t="s">
        <v>47</v>
      </c>
      <c r="B3664" s="34" t="s">
        <v>8215</v>
      </c>
      <c r="C3664" s="34" t="s">
        <v>1621</v>
      </c>
      <c r="D3664" s="35">
        <v>2.9</v>
      </c>
      <c r="E3664" s="35" t="s">
        <v>3039</v>
      </c>
      <c r="F3664" s="35">
        <v>1.3</v>
      </c>
      <c r="G3664" s="35" t="s">
        <v>107</v>
      </c>
      <c r="H3664" s="35" t="s">
        <v>2997</v>
      </c>
      <c r="L3664" s="34" t="s">
        <v>8216</v>
      </c>
      <c r="O3664" s="34" t="s">
        <v>8217</v>
      </c>
    </row>
    <row r="3665" spans="1:15" ht="15" hidden="1" customHeight="1">
      <c r="A3665" s="34" t="s">
        <v>47</v>
      </c>
      <c r="B3665" s="34" t="s">
        <v>8218</v>
      </c>
      <c r="C3665" s="34" t="s">
        <v>1107</v>
      </c>
      <c r="D3665" s="35" t="s">
        <v>107</v>
      </c>
      <c r="E3665" s="35" t="s">
        <v>107</v>
      </c>
      <c r="F3665" s="35" t="s">
        <v>107</v>
      </c>
      <c r="G3665" s="35" t="s">
        <v>107</v>
      </c>
      <c r="H3665" s="35">
        <v>1.3</v>
      </c>
    </row>
    <row r="3666" spans="1:15" ht="15" hidden="1" customHeight="1">
      <c r="A3666" s="34" t="s">
        <v>47</v>
      </c>
      <c r="B3666" s="34" t="s">
        <v>8219</v>
      </c>
      <c r="C3666" s="34" t="s">
        <v>435</v>
      </c>
      <c r="D3666" s="35" t="s">
        <v>107</v>
      </c>
      <c r="E3666" s="35" t="s">
        <v>107</v>
      </c>
      <c r="F3666" s="35" t="s">
        <v>107</v>
      </c>
      <c r="G3666" s="35" t="s">
        <v>107</v>
      </c>
      <c r="H3666" s="35">
        <v>1</v>
      </c>
      <c r="I3666" s="35" t="s">
        <v>440</v>
      </c>
    </row>
    <row r="3667" spans="1:15" ht="15" hidden="1" customHeight="1">
      <c r="A3667" s="34" t="s">
        <v>47</v>
      </c>
      <c r="B3667" s="34" t="s">
        <v>8220</v>
      </c>
      <c r="C3667" s="34" t="s">
        <v>439</v>
      </c>
      <c r="D3667" s="35" t="s">
        <v>107</v>
      </c>
      <c r="E3667" s="35" t="s">
        <v>107</v>
      </c>
      <c r="F3667" s="35" t="s">
        <v>107</v>
      </c>
      <c r="G3667" s="35" t="s">
        <v>107</v>
      </c>
      <c r="H3667" s="35">
        <v>1.2</v>
      </c>
      <c r="I3667" s="35" t="s">
        <v>440</v>
      </c>
    </row>
    <row r="3668" spans="1:15" ht="15" hidden="1" customHeight="1">
      <c r="A3668" s="34" t="s">
        <v>47</v>
      </c>
      <c r="B3668" s="34" t="s">
        <v>8221</v>
      </c>
      <c r="C3668" s="34" t="s">
        <v>1621</v>
      </c>
      <c r="D3668" s="35" t="s">
        <v>107</v>
      </c>
      <c r="E3668" s="35" t="s">
        <v>107</v>
      </c>
      <c r="F3668" s="35">
        <v>1.7</v>
      </c>
      <c r="G3668" s="35" t="s">
        <v>107</v>
      </c>
      <c r="H3668" s="35" t="s">
        <v>2997</v>
      </c>
      <c r="L3668" s="34" t="s">
        <v>8216</v>
      </c>
    </row>
    <row r="3669" spans="1:15" ht="15" hidden="1" customHeight="1">
      <c r="A3669" s="34" t="s">
        <v>47</v>
      </c>
      <c r="B3669" s="34" t="s">
        <v>8222</v>
      </c>
      <c r="C3669" s="34" t="s">
        <v>1621</v>
      </c>
      <c r="D3669" s="35" t="s">
        <v>107</v>
      </c>
      <c r="E3669" s="35" t="s">
        <v>107</v>
      </c>
      <c r="F3669" s="35">
        <v>1.1000000000000001</v>
      </c>
      <c r="G3669" s="35" t="s">
        <v>107</v>
      </c>
      <c r="H3669" s="35" t="s">
        <v>2997</v>
      </c>
      <c r="L3669" s="34" t="s">
        <v>8216</v>
      </c>
      <c r="O3669" s="34" t="s">
        <v>3393</v>
      </c>
    </row>
    <row r="3670" spans="1:15" ht="15" hidden="1" customHeight="1">
      <c r="A3670" s="34" t="s">
        <v>47</v>
      </c>
      <c r="B3670" s="34" t="s">
        <v>8223</v>
      </c>
      <c r="C3670" s="34" t="s">
        <v>393</v>
      </c>
      <c r="D3670" s="35">
        <v>2.1</v>
      </c>
      <c r="E3670" s="35" t="s">
        <v>2988</v>
      </c>
      <c r="F3670" s="35" t="s">
        <v>2997</v>
      </c>
      <c r="G3670" s="35" t="s">
        <v>2997</v>
      </c>
      <c r="H3670" s="35" t="s">
        <v>2997</v>
      </c>
      <c r="L3670" s="34" t="s">
        <v>3329</v>
      </c>
      <c r="O3670" s="34" t="s">
        <v>8224</v>
      </c>
    </row>
    <row r="3671" spans="1:15" ht="15" hidden="1" customHeight="1">
      <c r="A3671" s="34" t="s">
        <v>47</v>
      </c>
      <c r="B3671" s="34" t="s">
        <v>8225</v>
      </c>
      <c r="C3671" s="34" t="s">
        <v>449</v>
      </c>
      <c r="D3671" s="35">
        <v>3.2</v>
      </c>
      <c r="E3671" s="35" t="s">
        <v>2988</v>
      </c>
      <c r="F3671" s="35">
        <v>3.7</v>
      </c>
      <c r="G3671" s="35">
        <v>5.0999999999999996</v>
      </c>
      <c r="H3671" s="35">
        <v>5.0999999999999996</v>
      </c>
      <c r="I3671" s="35" t="s">
        <v>3427</v>
      </c>
      <c r="J3671" s="35" t="s">
        <v>3160</v>
      </c>
      <c r="K3671" s="36" t="s">
        <v>8226</v>
      </c>
      <c r="L3671" s="34" t="s">
        <v>6856</v>
      </c>
    </row>
    <row r="3672" spans="1:15" ht="15" hidden="1" customHeight="1">
      <c r="A3672" s="34" t="s">
        <v>47</v>
      </c>
      <c r="B3672" s="34" t="s">
        <v>8227</v>
      </c>
      <c r="C3672" s="34" t="s">
        <v>667</v>
      </c>
      <c r="D3672" s="35">
        <v>2.6</v>
      </c>
      <c r="E3672" s="35">
        <v>2.7</v>
      </c>
      <c r="F3672" s="35">
        <v>2.8</v>
      </c>
      <c r="G3672" s="35">
        <v>2.2999999999999998</v>
      </c>
      <c r="H3672" s="35">
        <v>2.2000000000000002</v>
      </c>
      <c r="J3672" s="35" t="s">
        <v>6979</v>
      </c>
      <c r="L3672" s="34" t="s">
        <v>8228</v>
      </c>
      <c r="O3672" s="34" t="s">
        <v>8229</v>
      </c>
    </row>
    <row r="3673" spans="1:15" ht="15" hidden="1" customHeight="1">
      <c r="A3673" s="34" t="s">
        <v>47</v>
      </c>
      <c r="B3673" s="34" t="s">
        <v>8230</v>
      </c>
      <c r="C3673" s="34" t="s">
        <v>403</v>
      </c>
      <c r="D3673" s="35">
        <v>2.7</v>
      </c>
      <c r="E3673" s="35" t="s">
        <v>3039</v>
      </c>
      <c r="F3673" s="35" t="s">
        <v>2997</v>
      </c>
      <c r="G3673" s="35" t="s">
        <v>2997</v>
      </c>
      <c r="H3673" s="35" t="s">
        <v>2997</v>
      </c>
      <c r="L3673" s="36" t="s">
        <v>3722</v>
      </c>
      <c r="O3673" s="34" t="s">
        <v>8231</v>
      </c>
    </row>
    <row r="3674" spans="1:15" ht="15" hidden="1" customHeight="1">
      <c r="A3674" s="34" t="s">
        <v>47</v>
      </c>
      <c r="B3674" s="34" t="s">
        <v>8232</v>
      </c>
      <c r="C3674" s="34" t="s">
        <v>393</v>
      </c>
      <c r="D3674" s="35">
        <v>1.2</v>
      </c>
      <c r="E3674" s="35" t="s">
        <v>2988</v>
      </c>
      <c r="F3674" s="35">
        <v>3</v>
      </c>
      <c r="G3674" s="35">
        <v>3.2</v>
      </c>
      <c r="H3674" s="35">
        <v>3.3</v>
      </c>
      <c r="I3674" s="35" t="s">
        <v>2126</v>
      </c>
      <c r="L3674" s="34" t="s">
        <v>3329</v>
      </c>
      <c r="M3674" s="36" t="s">
        <v>7492</v>
      </c>
    </row>
    <row r="3675" spans="1:15" ht="15" hidden="1" customHeight="1">
      <c r="A3675" s="34" t="s">
        <v>47</v>
      </c>
      <c r="B3675" s="34" t="s">
        <v>8233</v>
      </c>
      <c r="C3675" s="34" t="s">
        <v>393</v>
      </c>
      <c r="D3675" s="35">
        <v>2</v>
      </c>
      <c r="E3675" s="35" t="s">
        <v>2988</v>
      </c>
      <c r="F3675" s="35" t="s">
        <v>2988</v>
      </c>
      <c r="G3675" s="35" t="s">
        <v>2988</v>
      </c>
      <c r="H3675" s="35" t="s">
        <v>2989</v>
      </c>
      <c r="L3675" s="34" t="s">
        <v>3329</v>
      </c>
    </row>
    <row r="3676" spans="1:15" ht="15" hidden="1" customHeight="1">
      <c r="A3676" s="34" t="s">
        <v>47</v>
      </c>
      <c r="B3676" s="34" t="s">
        <v>8234</v>
      </c>
      <c r="C3676" s="34" t="s">
        <v>439</v>
      </c>
      <c r="D3676" s="35">
        <v>1</v>
      </c>
      <c r="E3676" s="35">
        <v>2.4</v>
      </c>
      <c r="F3676" s="35">
        <v>3.6</v>
      </c>
      <c r="G3676" s="35">
        <v>4.2</v>
      </c>
      <c r="H3676" s="35">
        <v>4.5</v>
      </c>
      <c r="I3676" s="35" t="s">
        <v>440</v>
      </c>
      <c r="K3676" s="36" t="s">
        <v>440</v>
      </c>
      <c r="M3676" s="36" t="s">
        <v>7492</v>
      </c>
    </row>
    <row r="3677" spans="1:15" ht="15" hidden="1" customHeight="1">
      <c r="A3677" s="34" t="s">
        <v>47</v>
      </c>
      <c r="B3677" s="34" t="s">
        <v>8235</v>
      </c>
      <c r="C3677" s="34" t="s">
        <v>393</v>
      </c>
      <c r="D3677" s="35">
        <v>1.2</v>
      </c>
      <c r="E3677" s="35">
        <v>1.7</v>
      </c>
      <c r="F3677" s="35">
        <v>2.2999999999999998</v>
      </c>
      <c r="G3677" s="35">
        <v>2.2999999999999998</v>
      </c>
      <c r="H3677" s="35">
        <v>2.4</v>
      </c>
      <c r="L3677" s="34" t="s">
        <v>3329</v>
      </c>
    </row>
    <row r="3678" spans="1:15" ht="15" hidden="1" customHeight="1">
      <c r="A3678" s="34" t="s">
        <v>47</v>
      </c>
      <c r="B3678" s="34" t="s">
        <v>8236</v>
      </c>
      <c r="C3678" s="34" t="s">
        <v>403</v>
      </c>
      <c r="D3678" s="35">
        <v>3</v>
      </c>
      <c r="E3678" s="35">
        <v>3.2</v>
      </c>
      <c r="F3678" s="35">
        <v>3.5</v>
      </c>
      <c r="G3678" s="35">
        <v>3.5</v>
      </c>
      <c r="H3678" s="35">
        <v>3.5</v>
      </c>
      <c r="I3678" s="35" t="s">
        <v>529</v>
      </c>
      <c r="M3678" s="34" t="s">
        <v>2981</v>
      </c>
    </row>
    <row r="3679" spans="1:15" ht="15" hidden="1" customHeight="1">
      <c r="A3679" s="34" t="s">
        <v>47</v>
      </c>
      <c r="B3679" s="34" t="s">
        <v>8237</v>
      </c>
      <c r="C3679" s="34" t="s">
        <v>403</v>
      </c>
      <c r="D3679" s="35">
        <v>2.7</v>
      </c>
      <c r="E3679" s="35">
        <v>2.9</v>
      </c>
      <c r="F3679" s="35">
        <v>3.2</v>
      </c>
      <c r="G3679" s="35">
        <v>3.4</v>
      </c>
      <c r="H3679" s="35">
        <v>3.4</v>
      </c>
      <c r="I3679" s="35" t="s">
        <v>465</v>
      </c>
      <c r="M3679" s="34" t="s">
        <v>2981</v>
      </c>
      <c r="N3679" s="34" t="s">
        <v>2981</v>
      </c>
      <c r="O3679" s="34" t="s">
        <v>2995</v>
      </c>
    </row>
    <row r="3680" spans="1:15" ht="15" hidden="1" customHeight="1">
      <c r="A3680" s="34" t="s">
        <v>47</v>
      </c>
      <c r="B3680" s="34" t="s">
        <v>8238</v>
      </c>
      <c r="C3680" s="34" t="s">
        <v>468</v>
      </c>
      <c r="D3680" s="35">
        <v>1.1000000000000001</v>
      </c>
      <c r="E3680" s="35">
        <v>2.1</v>
      </c>
      <c r="F3680" s="35">
        <v>3.5</v>
      </c>
      <c r="G3680" s="35">
        <v>4.4000000000000004</v>
      </c>
      <c r="H3680" s="35">
        <v>5.9</v>
      </c>
      <c r="I3680" s="35" t="s">
        <v>552</v>
      </c>
      <c r="J3680" s="35" t="s">
        <v>3160</v>
      </c>
      <c r="K3680" s="36" t="s">
        <v>552</v>
      </c>
      <c r="M3680" s="34" t="s">
        <v>8239</v>
      </c>
      <c r="N3680" s="34" t="s">
        <v>552</v>
      </c>
    </row>
    <row r="3681" spans="1:15" ht="15" hidden="1" customHeight="1">
      <c r="A3681" s="34" t="s">
        <v>47</v>
      </c>
      <c r="B3681" s="34" t="s">
        <v>8240</v>
      </c>
      <c r="C3681" s="34" t="s">
        <v>468</v>
      </c>
      <c r="D3681" s="35">
        <v>1.6</v>
      </c>
      <c r="E3681" s="35">
        <v>2.5</v>
      </c>
      <c r="F3681" s="35">
        <v>3.7</v>
      </c>
      <c r="G3681" s="35">
        <v>4.9000000000000004</v>
      </c>
      <c r="H3681" s="35">
        <v>5.4</v>
      </c>
      <c r="I3681" s="35" t="s">
        <v>7961</v>
      </c>
      <c r="L3681" s="34" t="s">
        <v>8241</v>
      </c>
      <c r="M3681" s="34" t="s">
        <v>552</v>
      </c>
    </row>
    <row r="3682" spans="1:15" ht="15" hidden="1" customHeight="1">
      <c r="A3682" s="34" t="s">
        <v>47</v>
      </c>
      <c r="B3682" s="34" t="s">
        <v>8242</v>
      </c>
      <c r="C3682" s="34" t="s">
        <v>393</v>
      </c>
      <c r="D3682" s="35">
        <v>3.1</v>
      </c>
      <c r="E3682" s="35">
        <v>3.8</v>
      </c>
      <c r="F3682" s="35">
        <v>4.0999999999999996</v>
      </c>
      <c r="G3682" s="35">
        <v>4.7</v>
      </c>
      <c r="H3682" s="35">
        <v>4.9000000000000004</v>
      </c>
      <c r="I3682" s="35" t="s">
        <v>5722</v>
      </c>
      <c r="L3682" s="34" t="s">
        <v>3329</v>
      </c>
      <c r="M3682" s="34" t="s">
        <v>552</v>
      </c>
      <c r="N3682" s="34" t="s">
        <v>8243</v>
      </c>
    </row>
    <row r="3683" spans="1:15" ht="15" hidden="1" customHeight="1">
      <c r="A3683" s="34" t="s">
        <v>47</v>
      </c>
      <c r="B3683" s="34" t="s">
        <v>8244</v>
      </c>
      <c r="C3683" s="34" t="s">
        <v>439</v>
      </c>
      <c r="D3683" s="35">
        <v>3.5</v>
      </c>
      <c r="E3683" s="35">
        <v>4.2</v>
      </c>
      <c r="F3683" s="35">
        <v>5.4</v>
      </c>
      <c r="G3683" s="35">
        <v>6.4</v>
      </c>
      <c r="H3683" s="35">
        <v>7.3</v>
      </c>
      <c r="I3683" s="35" t="s">
        <v>8245</v>
      </c>
      <c r="O3683" s="34" t="s">
        <v>8246</v>
      </c>
    </row>
    <row r="3684" spans="1:15" ht="15" hidden="1" customHeight="1">
      <c r="A3684" s="34" t="s">
        <v>47</v>
      </c>
      <c r="B3684" s="34" t="s">
        <v>8247</v>
      </c>
      <c r="C3684" s="34" t="s">
        <v>386</v>
      </c>
      <c r="D3684" s="35">
        <v>6.5</v>
      </c>
      <c r="E3684" s="35">
        <v>6.6</v>
      </c>
      <c r="F3684" s="35">
        <v>6.7</v>
      </c>
      <c r="G3684" s="35">
        <v>7</v>
      </c>
      <c r="H3684" s="35">
        <v>7</v>
      </c>
      <c r="O3684" s="34" t="s">
        <v>8246</v>
      </c>
    </row>
    <row r="3685" spans="1:15" ht="15" hidden="1" customHeight="1">
      <c r="A3685" s="34" t="s">
        <v>47</v>
      </c>
      <c r="B3685" s="34" t="s">
        <v>8248</v>
      </c>
      <c r="C3685" s="34" t="s">
        <v>386</v>
      </c>
      <c r="D3685" s="35" t="s">
        <v>107</v>
      </c>
      <c r="E3685" s="35" t="s">
        <v>107</v>
      </c>
      <c r="F3685" s="35">
        <v>1.3</v>
      </c>
      <c r="G3685" s="35">
        <v>1.4</v>
      </c>
      <c r="H3685" s="35">
        <v>1.5</v>
      </c>
    </row>
    <row r="3686" spans="1:15" ht="15" hidden="1" customHeight="1">
      <c r="A3686" s="34" t="s">
        <v>47</v>
      </c>
      <c r="B3686" s="34" t="s">
        <v>8249</v>
      </c>
      <c r="C3686" s="34" t="s">
        <v>386</v>
      </c>
      <c r="D3686" s="35">
        <v>2</v>
      </c>
      <c r="E3686" s="35" t="s">
        <v>3039</v>
      </c>
      <c r="F3686" s="35" t="s">
        <v>2997</v>
      </c>
      <c r="G3686" s="35" t="s">
        <v>2997</v>
      </c>
      <c r="H3686" s="35" t="s">
        <v>2997</v>
      </c>
      <c r="J3686" s="35" t="s">
        <v>3978</v>
      </c>
      <c r="L3686" s="36" t="s">
        <v>4908</v>
      </c>
      <c r="O3686" s="34" t="s">
        <v>8250</v>
      </c>
    </row>
    <row r="3687" spans="1:15" ht="15" hidden="1" customHeight="1">
      <c r="A3687" s="34" t="s">
        <v>47</v>
      </c>
      <c r="B3687" s="34" t="s">
        <v>8251</v>
      </c>
      <c r="C3687" s="34" t="s">
        <v>403</v>
      </c>
      <c r="D3687" s="35">
        <v>2.5</v>
      </c>
      <c r="E3687" s="35">
        <v>2.7</v>
      </c>
      <c r="F3687" s="35">
        <v>2.9</v>
      </c>
      <c r="G3687" s="35">
        <v>3.1</v>
      </c>
      <c r="H3687" s="35">
        <v>3.1</v>
      </c>
      <c r="I3687" s="35" t="s">
        <v>440</v>
      </c>
      <c r="M3687" s="34" t="s">
        <v>663</v>
      </c>
      <c r="N3687" s="34" t="s">
        <v>663</v>
      </c>
      <c r="O3687" s="34" t="s">
        <v>2995</v>
      </c>
    </row>
    <row r="3688" spans="1:15" ht="15" hidden="1" customHeight="1">
      <c r="A3688" s="34" t="s">
        <v>47</v>
      </c>
      <c r="B3688" s="34" t="s">
        <v>8252</v>
      </c>
      <c r="C3688" s="34" t="s">
        <v>484</v>
      </c>
      <c r="D3688" s="35">
        <v>8.8000000000000007</v>
      </c>
      <c r="E3688" s="35">
        <v>9.5</v>
      </c>
      <c r="F3688" s="35">
        <v>10</v>
      </c>
      <c r="G3688" s="35">
        <v>11</v>
      </c>
      <c r="H3688" s="35">
        <v>11.5</v>
      </c>
      <c r="M3688" s="34" t="s">
        <v>663</v>
      </c>
      <c r="N3688" s="34" t="s">
        <v>663</v>
      </c>
      <c r="O3688" s="34" t="s">
        <v>2995</v>
      </c>
    </row>
    <row r="3689" spans="1:15" ht="15" hidden="1" customHeight="1">
      <c r="A3689" s="34" t="s">
        <v>47</v>
      </c>
      <c r="B3689" s="34" t="s">
        <v>8253</v>
      </c>
      <c r="C3689" s="34" t="s">
        <v>484</v>
      </c>
      <c r="D3689" s="35" t="s">
        <v>107</v>
      </c>
      <c r="E3689" s="35" t="s">
        <v>107</v>
      </c>
      <c r="F3689" s="35">
        <v>1.7</v>
      </c>
      <c r="G3689" s="35">
        <v>1.8</v>
      </c>
      <c r="H3689" s="35" t="s">
        <v>2997</v>
      </c>
    </row>
    <row r="3690" spans="1:15" ht="15" hidden="1" customHeight="1">
      <c r="A3690" s="34" t="s">
        <v>47</v>
      </c>
      <c r="B3690" s="34" t="s">
        <v>8254</v>
      </c>
      <c r="C3690" t="s">
        <v>2021</v>
      </c>
      <c r="D3690" s="35">
        <v>2.7</v>
      </c>
      <c r="E3690" s="35">
        <v>3.5</v>
      </c>
      <c r="F3690" s="35">
        <v>4.4000000000000004</v>
      </c>
      <c r="G3690" s="35">
        <v>4.8</v>
      </c>
      <c r="H3690" s="35">
        <v>4.9000000000000004</v>
      </c>
      <c r="I3690" s="35" t="s">
        <v>440</v>
      </c>
      <c r="L3690" s="34" t="s">
        <v>8255</v>
      </c>
      <c r="N3690" s="34" t="s">
        <v>8256</v>
      </c>
    </row>
    <row r="3691" spans="1:15" ht="15" hidden="1" customHeight="1">
      <c r="A3691" s="34" t="s">
        <v>47</v>
      </c>
      <c r="B3691" s="34" t="s">
        <v>8257</v>
      </c>
      <c r="C3691" s="34" t="s">
        <v>403</v>
      </c>
      <c r="D3691" s="35">
        <v>1.2</v>
      </c>
      <c r="E3691" s="35">
        <v>1.2</v>
      </c>
      <c r="F3691" s="35" t="s">
        <v>2988</v>
      </c>
      <c r="G3691" s="35" t="s">
        <v>2997</v>
      </c>
      <c r="H3691" s="35" t="s">
        <v>2997</v>
      </c>
      <c r="L3691" s="34" t="s">
        <v>5162</v>
      </c>
      <c r="O3691" s="34" t="s">
        <v>8258</v>
      </c>
    </row>
    <row r="3692" spans="1:15" ht="15" hidden="1" customHeight="1">
      <c r="A3692" s="34" t="s">
        <v>47</v>
      </c>
      <c r="B3692" s="34" t="s">
        <v>8259</v>
      </c>
      <c r="C3692" s="34" t="s">
        <v>403</v>
      </c>
      <c r="D3692" s="35">
        <v>3.1</v>
      </c>
      <c r="E3692" s="35">
        <v>2.8</v>
      </c>
      <c r="F3692" s="35">
        <v>2.9</v>
      </c>
      <c r="G3692" s="35" t="s">
        <v>2997</v>
      </c>
      <c r="H3692" s="35" t="s">
        <v>2997</v>
      </c>
      <c r="L3692" s="34" t="s">
        <v>6885</v>
      </c>
      <c r="M3692" s="34" t="s">
        <v>2981</v>
      </c>
      <c r="O3692" s="34" t="s">
        <v>2995</v>
      </c>
    </row>
    <row r="3693" spans="1:15" ht="15" hidden="1" customHeight="1">
      <c r="A3693" s="34" t="s">
        <v>47</v>
      </c>
      <c r="B3693" s="34" t="s">
        <v>8260</v>
      </c>
      <c r="C3693" s="34" t="s">
        <v>403</v>
      </c>
      <c r="D3693" s="35" t="s">
        <v>107</v>
      </c>
      <c r="E3693" s="35" t="s">
        <v>107</v>
      </c>
      <c r="F3693" s="35">
        <v>1.7</v>
      </c>
      <c r="G3693" s="35" t="s">
        <v>2988</v>
      </c>
      <c r="H3693" s="35" t="s">
        <v>2989</v>
      </c>
    </row>
    <row r="3694" spans="1:15" ht="15" hidden="1" customHeight="1">
      <c r="A3694" s="34" t="s">
        <v>47</v>
      </c>
      <c r="B3694" s="34" t="s">
        <v>8261</v>
      </c>
      <c r="C3694" s="34" t="s">
        <v>403</v>
      </c>
      <c r="D3694" s="35">
        <v>2.2000000000000002</v>
      </c>
      <c r="E3694" s="35">
        <v>2.6</v>
      </c>
      <c r="F3694" s="35">
        <v>3</v>
      </c>
      <c r="G3694" s="35">
        <v>3</v>
      </c>
      <c r="H3694" s="35">
        <v>3</v>
      </c>
      <c r="I3694" s="35" t="s">
        <v>465</v>
      </c>
      <c r="K3694" s="36" t="s">
        <v>3879</v>
      </c>
      <c r="M3694" s="34" t="s">
        <v>2981</v>
      </c>
      <c r="O3694" s="34" t="s">
        <v>2995</v>
      </c>
    </row>
    <row r="3695" spans="1:15" ht="15" hidden="1" customHeight="1">
      <c r="A3695" s="34" t="s">
        <v>47</v>
      </c>
      <c r="B3695" s="34" t="s">
        <v>8262</v>
      </c>
      <c r="C3695" s="34" t="s">
        <v>403</v>
      </c>
      <c r="D3695" s="35">
        <v>1.8</v>
      </c>
      <c r="E3695" s="35">
        <v>2</v>
      </c>
      <c r="F3695" s="35">
        <v>2.2000000000000002</v>
      </c>
      <c r="G3695" s="35" t="s">
        <v>2997</v>
      </c>
      <c r="H3695" s="35" t="s">
        <v>2997</v>
      </c>
      <c r="J3695" s="35" t="s">
        <v>6938</v>
      </c>
      <c r="L3695" s="34" t="s">
        <v>6203</v>
      </c>
      <c r="O3695" s="34" t="s">
        <v>2995</v>
      </c>
    </row>
    <row r="3696" spans="1:15" ht="15" hidden="1" customHeight="1">
      <c r="A3696" s="34" t="s">
        <v>47</v>
      </c>
      <c r="B3696" s="34" t="s">
        <v>8263</v>
      </c>
      <c r="C3696" s="34" t="s">
        <v>403</v>
      </c>
      <c r="D3696" s="35">
        <v>4</v>
      </c>
      <c r="E3696" s="35" t="s">
        <v>2988</v>
      </c>
      <c r="F3696" s="35">
        <v>4.2</v>
      </c>
      <c r="G3696" s="35">
        <v>4.2</v>
      </c>
      <c r="H3696" s="35">
        <v>4.3</v>
      </c>
      <c r="I3696" s="35" t="s">
        <v>8264</v>
      </c>
      <c r="K3696" s="36" t="s">
        <v>440</v>
      </c>
      <c r="L3696" s="34" t="s">
        <v>4968</v>
      </c>
      <c r="O3696" s="34" t="s">
        <v>2995</v>
      </c>
    </row>
    <row r="3697" spans="1:15" ht="15" hidden="1" customHeight="1">
      <c r="A3697" s="34" t="s">
        <v>47</v>
      </c>
      <c r="B3697" s="34" t="s">
        <v>8265</v>
      </c>
      <c r="C3697" s="34" t="s">
        <v>393</v>
      </c>
      <c r="D3697" s="35">
        <v>1</v>
      </c>
      <c r="E3697" s="35">
        <v>1.9</v>
      </c>
      <c r="F3697" s="35">
        <v>3</v>
      </c>
      <c r="G3697" s="35">
        <v>3.6</v>
      </c>
      <c r="H3697" s="35">
        <v>4.0999999999999996</v>
      </c>
      <c r="L3697" s="34" t="s">
        <v>3329</v>
      </c>
      <c r="M3697" s="34" t="s">
        <v>947</v>
      </c>
    </row>
    <row r="3698" spans="1:15" ht="15" hidden="1" customHeight="1">
      <c r="A3698" s="34" t="s">
        <v>47</v>
      </c>
      <c r="B3698" s="34" t="s">
        <v>8266</v>
      </c>
      <c r="C3698" s="34" t="s">
        <v>457</v>
      </c>
      <c r="D3698" s="35">
        <v>2.7</v>
      </c>
      <c r="E3698" s="35">
        <v>2.5</v>
      </c>
      <c r="F3698" s="35" t="s">
        <v>2988</v>
      </c>
      <c r="G3698" s="35" t="s">
        <v>2988</v>
      </c>
      <c r="H3698" s="35" t="s">
        <v>2989</v>
      </c>
      <c r="O3698" s="34" t="s">
        <v>4639</v>
      </c>
    </row>
    <row r="3699" spans="1:15" ht="15" hidden="1" customHeight="1">
      <c r="A3699" s="34" t="s">
        <v>47</v>
      </c>
      <c r="B3699" s="34" t="s">
        <v>8267</v>
      </c>
      <c r="C3699" s="34" t="s">
        <v>457</v>
      </c>
      <c r="D3699" s="35" t="s">
        <v>107</v>
      </c>
      <c r="E3699" s="35">
        <v>1.5</v>
      </c>
      <c r="F3699" s="35" t="s">
        <v>2988</v>
      </c>
      <c r="G3699" s="35" t="s">
        <v>2988</v>
      </c>
      <c r="H3699" s="35" t="s">
        <v>2989</v>
      </c>
    </row>
    <row r="3700" spans="1:15" ht="15" hidden="1" customHeight="1">
      <c r="A3700" s="34" t="s">
        <v>47</v>
      </c>
      <c r="B3700" s="34" t="s">
        <v>8268</v>
      </c>
      <c r="C3700" s="34" t="s">
        <v>403</v>
      </c>
      <c r="D3700" s="35">
        <v>1.3</v>
      </c>
      <c r="E3700" s="35" t="s">
        <v>2988</v>
      </c>
      <c r="F3700" s="35">
        <v>1.8</v>
      </c>
      <c r="G3700" s="35">
        <v>2.7</v>
      </c>
      <c r="H3700" s="35">
        <v>2.2000000000000002</v>
      </c>
      <c r="O3700" s="34" t="s">
        <v>8269</v>
      </c>
    </row>
    <row r="3701" spans="1:15" ht="15" hidden="1" customHeight="1">
      <c r="A3701" s="34" t="s">
        <v>47</v>
      </c>
      <c r="B3701" s="34" t="s">
        <v>8270</v>
      </c>
      <c r="C3701" s="43" t="s">
        <v>403</v>
      </c>
      <c r="D3701" s="35" t="s">
        <v>107</v>
      </c>
      <c r="E3701" s="35" t="s">
        <v>107</v>
      </c>
      <c r="F3701" s="35" t="s">
        <v>107</v>
      </c>
      <c r="G3701" s="35">
        <v>1.8</v>
      </c>
      <c r="H3701" s="35">
        <v>1.8</v>
      </c>
      <c r="L3701" s="36" t="s">
        <v>8271</v>
      </c>
    </row>
    <row r="3702" spans="1:15" ht="15" hidden="1" customHeight="1">
      <c r="A3702" s="34" t="s">
        <v>47</v>
      </c>
      <c r="B3702" s="34" t="s">
        <v>8272</v>
      </c>
      <c r="C3702" s="34" t="s">
        <v>393</v>
      </c>
      <c r="D3702" s="35">
        <v>1</v>
      </c>
      <c r="E3702" s="35">
        <v>1.3</v>
      </c>
      <c r="F3702" s="35">
        <v>2</v>
      </c>
      <c r="G3702" s="35" t="s">
        <v>2997</v>
      </c>
      <c r="H3702" s="35" t="s">
        <v>2997</v>
      </c>
      <c r="L3702" s="34" t="s">
        <v>8273</v>
      </c>
      <c r="O3702" s="34" t="s">
        <v>8274</v>
      </c>
    </row>
    <row r="3703" spans="1:15" ht="15" hidden="1" customHeight="1">
      <c r="A3703" s="34" t="s">
        <v>47</v>
      </c>
      <c r="B3703" s="34" t="s">
        <v>8275</v>
      </c>
      <c r="C3703" s="34" t="s">
        <v>389</v>
      </c>
      <c r="D3703" s="35">
        <v>1.7</v>
      </c>
      <c r="E3703" s="35">
        <v>1.5</v>
      </c>
      <c r="F3703" s="35" t="s">
        <v>2988</v>
      </c>
      <c r="G3703" s="35" t="s">
        <v>2988</v>
      </c>
      <c r="H3703" s="35" t="s">
        <v>2989</v>
      </c>
      <c r="O3703" s="34" t="s">
        <v>4019</v>
      </c>
    </row>
    <row r="3704" spans="1:15" ht="15" hidden="1" customHeight="1">
      <c r="A3704" s="34" t="s">
        <v>47</v>
      </c>
      <c r="B3704" s="34" t="s">
        <v>8276</v>
      </c>
      <c r="C3704" s="34" t="s">
        <v>389</v>
      </c>
      <c r="D3704" s="35" t="s">
        <v>107</v>
      </c>
      <c r="E3704" s="35">
        <v>2.4</v>
      </c>
      <c r="F3704" s="35">
        <v>4.5</v>
      </c>
      <c r="G3704" s="35">
        <v>5.9</v>
      </c>
      <c r="H3704" s="35">
        <v>6</v>
      </c>
    </row>
    <row r="3705" spans="1:15" ht="15" hidden="1" customHeight="1">
      <c r="A3705" s="34" t="s">
        <v>47</v>
      </c>
      <c r="B3705" s="34" t="s">
        <v>8277</v>
      </c>
      <c r="C3705" s="34" t="s">
        <v>389</v>
      </c>
      <c r="D3705" s="35" t="s">
        <v>107</v>
      </c>
      <c r="E3705" s="35">
        <v>1.1000000000000001</v>
      </c>
      <c r="F3705" s="35">
        <v>1.7</v>
      </c>
      <c r="G3705" s="35">
        <v>1.5</v>
      </c>
      <c r="H3705" s="35" t="s">
        <v>2997</v>
      </c>
      <c r="J3705" s="35" t="s">
        <v>3830</v>
      </c>
    </row>
    <row r="3706" spans="1:15" ht="15" hidden="1" customHeight="1">
      <c r="A3706" s="34" t="s">
        <v>47</v>
      </c>
      <c r="B3706" s="34" t="s">
        <v>8278</v>
      </c>
      <c r="C3706" s="34" t="s">
        <v>536</v>
      </c>
      <c r="D3706" s="35" t="s">
        <v>107</v>
      </c>
      <c r="E3706" s="35">
        <v>1.1000000000000001</v>
      </c>
      <c r="F3706" s="35">
        <v>1.8</v>
      </c>
      <c r="G3706" s="35">
        <v>1.8</v>
      </c>
      <c r="H3706" s="35">
        <v>2.2999999999999998</v>
      </c>
      <c r="I3706" s="35" t="s">
        <v>529</v>
      </c>
      <c r="J3706" s="35" t="s">
        <v>3160</v>
      </c>
      <c r="K3706" s="36" t="s">
        <v>529</v>
      </c>
      <c r="L3706" s="34" t="s">
        <v>8279</v>
      </c>
      <c r="O3706" s="34" t="s">
        <v>8246</v>
      </c>
    </row>
    <row r="3707" spans="1:15" ht="15" hidden="1" customHeight="1">
      <c r="A3707" s="34" t="s">
        <v>47</v>
      </c>
      <c r="B3707" s="34" t="s">
        <v>8280</v>
      </c>
      <c r="C3707" s="34" t="s">
        <v>468</v>
      </c>
      <c r="D3707" s="35" t="s">
        <v>107</v>
      </c>
      <c r="E3707" s="35">
        <v>2</v>
      </c>
      <c r="F3707" s="35">
        <v>3.2</v>
      </c>
      <c r="G3707" s="35">
        <v>4.5</v>
      </c>
      <c r="H3707" s="35">
        <v>5.6</v>
      </c>
      <c r="J3707" s="35" t="s">
        <v>3081</v>
      </c>
    </row>
    <row r="3708" spans="1:15" ht="15" hidden="1" customHeight="1">
      <c r="A3708" s="34" t="s">
        <v>47</v>
      </c>
      <c r="B3708" s="34" t="s">
        <v>8281</v>
      </c>
      <c r="C3708" s="34" t="s">
        <v>439</v>
      </c>
      <c r="D3708" s="35" t="s">
        <v>107</v>
      </c>
      <c r="E3708" s="35">
        <v>2</v>
      </c>
      <c r="F3708" s="35">
        <v>1.7</v>
      </c>
      <c r="G3708" s="35" t="s">
        <v>2988</v>
      </c>
      <c r="H3708" s="35">
        <v>2</v>
      </c>
    </row>
    <row r="3709" spans="1:15" ht="15" hidden="1" customHeight="1">
      <c r="A3709" s="34" t="s">
        <v>47</v>
      </c>
      <c r="B3709" s="34" t="s">
        <v>8282</v>
      </c>
      <c r="C3709" s="34" t="s">
        <v>468</v>
      </c>
      <c r="D3709" s="35" t="s">
        <v>107</v>
      </c>
      <c r="E3709" s="35">
        <v>2</v>
      </c>
      <c r="F3709" s="35">
        <v>3.2</v>
      </c>
      <c r="G3709" s="35">
        <v>5.3</v>
      </c>
      <c r="H3709" s="35">
        <v>6</v>
      </c>
    </row>
    <row r="3710" spans="1:15" ht="15" hidden="1" customHeight="1">
      <c r="A3710" s="34" t="s">
        <v>47</v>
      </c>
      <c r="B3710" s="34" t="s">
        <v>8283</v>
      </c>
      <c r="C3710" s="34" t="s">
        <v>389</v>
      </c>
      <c r="D3710" s="35" t="s">
        <v>107</v>
      </c>
      <c r="E3710" s="35">
        <v>2.8</v>
      </c>
      <c r="F3710" s="35">
        <v>4.2</v>
      </c>
      <c r="G3710" s="35">
        <v>5.8</v>
      </c>
      <c r="H3710" s="35">
        <v>5.8</v>
      </c>
    </row>
    <row r="3711" spans="1:15" ht="15" hidden="1" customHeight="1">
      <c r="A3711" s="34" t="s">
        <v>47</v>
      </c>
      <c r="B3711" s="34" t="s">
        <v>8284</v>
      </c>
      <c r="C3711" s="34" t="s">
        <v>468</v>
      </c>
      <c r="D3711" s="35" t="s">
        <v>107</v>
      </c>
      <c r="E3711" s="35">
        <v>1</v>
      </c>
      <c r="F3711" s="35">
        <v>2.2000000000000002</v>
      </c>
      <c r="G3711" s="35">
        <v>3.8</v>
      </c>
      <c r="H3711" s="35">
        <v>3</v>
      </c>
      <c r="I3711" s="35" t="s">
        <v>552</v>
      </c>
    </row>
    <row r="3712" spans="1:15" ht="15" hidden="1" customHeight="1">
      <c r="A3712" s="34" t="s">
        <v>47</v>
      </c>
      <c r="B3712" s="34" t="s">
        <v>8285</v>
      </c>
      <c r="C3712" s="34" t="s">
        <v>468</v>
      </c>
      <c r="D3712" s="35" t="s">
        <v>107</v>
      </c>
      <c r="E3712" s="35">
        <v>1.4</v>
      </c>
      <c r="F3712" s="35">
        <v>3.2</v>
      </c>
      <c r="G3712" s="35">
        <v>5.2</v>
      </c>
      <c r="H3712" s="35">
        <v>6.4</v>
      </c>
    </row>
    <row r="3713" spans="1:15" ht="15" hidden="1" customHeight="1">
      <c r="A3713" s="34" t="s">
        <v>47</v>
      </c>
      <c r="B3713" s="34" t="s">
        <v>8286</v>
      </c>
      <c r="C3713" s="34" t="s">
        <v>439</v>
      </c>
      <c r="D3713" s="35" t="s">
        <v>107</v>
      </c>
      <c r="E3713" s="35">
        <v>1.1000000000000001</v>
      </c>
      <c r="F3713" s="35">
        <v>1.2</v>
      </c>
      <c r="G3713" s="35" t="s">
        <v>2997</v>
      </c>
      <c r="H3713" s="35" t="s">
        <v>2997</v>
      </c>
      <c r="L3713" s="34" t="s">
        <v>3812</v>
      </c>
    </row>
    <row r="3714" spans="1:15" ht="15" hidden="1" customHeight="1">
      <c r="A3714" s="34" t="s">
        <v>47</v>
      </c>
      <c r="B3714" s="34" t="s">
        <v>8287</v>
      </c>
      <c r="C3714" s="34" t="s">
        <v>393</v>
      </c>
      <c r="D3714" s="35" t="s">
        <v>107</v>
      </c>
      <c r="E3714" s="35">
        <v>1.3</v>
      </c>
      <c r="F3714" s="35">
        <v>2.2000000000000002</v>
      </c>
      <c r="G3714" s="35">
        <v>2.4</v>
      </c>
      <c r="H3714" s="35">
        <v>2.7</v>
      </c>
      <c r="L3714" s="34" t="s">
        <v>3329</v>
      </c>
    </row>
    <row r="3715" spans="1:15" ht="15" hidden="1" customHeight="1">
      <c r="A3715" s="34" t="s">
        <v>47</v>
      </c>
      <c r="B3715" s="34" t="s">
        <v>8288</v>
      </c>
      <c r="C3715" s="34" t="s">
        <v>393</v>
      </c>
      <c r="D3715" s="35" t="s">
        <v>107</v>
      </c>
      <c r="E3715" s="35">
        <v>1.8</v>
      </c>
      <c r="F3715" s="35">
        <v>2</v>
      </c>
      <c r="G3715" s="35" t="s">
        <v>107</v>
      </c>
      <c r="H3715" s="35" t="s">
        <v>107</v>
      </c>
      <c r="J3715" s="35" t="s">
        <v>3256</v>
      </c>
      <c r="L3715" s="34" t="s">
        <v>8289</v>
      </c>
    </row>
    <row r="3716" spans="1:15" ht="15" hidden="1" customHeight="1">
      <c r="A3716" s="34" t="s">
        <v>47</v>
      </c>
      <c r="B3716" s="34" t="s">
        <v>8290</v>
      </c>
      <c r="C3716" s="34" t="s">
        <v>468</v>
      </c>
      <c r="D3716" s="35" t="s">
        <v>107</v>
      </c>
      <c r="E3716" s="35">
        <v>1.4</v>
      </c>
      <c r="F3716" s="35">
        <v>2.9</v>
      </c>
      <c r="G3716" s="35" t="s">
        <v>2997</v>
      </c>
      <c r="H3716" s="35" t="s">
        <v>2997</v>
      </c>
      <c r="L3716" s="34" t="s">
        <v>8291</v>
      </c>
      <c r="O3716" s="34" t="s">
        <v>8292</v>
      </c>
    </row>
    <row r="3717" spans="1:15" ht="15" hidden="1" customHeight="1">
      <c r="A3717" s="34" t="s">
        <v>47</v>
      </c>
      <c r="B3717" s="34" t="s">
        <v>8293</v>
      </c>
      <c r="C3717" s="34" t="s">
        <v>468</v>
      </c>
      <c r="D3717" s="35" t="s">
        <v>107</v>
      </c>
      <c r="E3717" s="35">
        <v>1.5</v>
      </c>
      <c r="F3717" s="35">
        <v>3.5</v>
      </c>
      <c r="G3717" s="35">
        <v>5</v>
      </c>
      <c r="H3717" s="35">
        <v>6.8</v>
      </c>
      <c r="I3717" s="35" t="s">
        <v>488</v>
      </c>
      <c r="M3717" s="34" t="s">
        <v>947</v>
      </c>
      <c r="N3717" s="34" t="s">
        <v>488</v>
      </c>
    </row>
    <row r="3718" spans="1:15" ht="15" hidden="1" customHeight="1">
      <c r="A3718" s="34" t="s">
        <v>47</v>
      </c>
      <c r="B3718" s="34" t="s">
        <v>8294</v>
      </c>
      <c r="C3718" s="34" t="s">
        <v>384</v>
      </c>
      <c r="D3718" s="35" t="s">
        <v>107</v>
      </c>
      <c r="E3718" s="35">
        <v>2.8</v>
      </c>
      <c r="F3718" s="35">
        <v>3.2</v>
      </c>
      <c r="G3718" s="35">
        <v>4.0999999999999996</v>
      </c>
      <c r="H3718" s="35">
        <v>4.9000000000000004</v>
      </c>
    </row>
    <row r="3719" spans="1:15" ht="15" hidden="1" customHeight="1">
      <c r="A3719" s="34" t="s">
        <v>47</v>
      </c>
      <c r="B3719" s="34" t="s">
        <v>8295</v>
      </c>
      <c r="C3719" s="34" t="s">
        <v>468</v>
      </c>
      <c r="D3719" s="35" t="s">
        <v>107</v>
      </c>
      <c r="E3719" s="35">
        <v>1.4</v>
      </c>
      <c r="F3719" s="35">
        <v>3</v>
      </c>
      <c r="G3719" s="35">
        <v>4.0999999999999996</v>
      </c>
      <c r="H3719" s="35">
        <v>4.5999999999999996</v>
      </c>
      <c r="I3719" s="35" t="s">
        <v>537</v>
      </c>
      <c r="K3719" s="36" t="s">
        <v>537</v>
      </c>
    </row>
    <row r="3720" spans="1:15" ht="15" hidden="1" customHeight="1">
      <c r="A3720" s="34" t="s">
        <v>47</v>
      </c>
      <c r="B3720" s="34" t="s">
        <v>8296</v>
      </c>
      <c r="C3720" s="34" t="s">
        <v>393</v>
      </c>
      <c r="D3720" s="35" t="s">
        <v>107</v>
      </c>
      <c r="E3720" s="35">
        <v>1.1000000000000001</v>
      </c>
      <c r="F3720" s="35">
        <v>1.4</v>
      </c>
      <c r="G3720" s="35">
        <v>1.3</v>
      </c>
      <c r="H3720" s="35">
        <v>1.6</v>
      </c>
      <c r="I3720" s="35" t="s">
        <v>537</v>
      </c>
      <c r="K3720" s="36" t="s">
        <v>537</v>
      </c>
      <c r="L3720" s="34" t="s">
        <v>3329</v>
      </c>
    </row>
    <row r="3721" spans="1:15" ht="15" hidden="1" customHeight="1">
      <c r="A3721" s="34" t="s">
        <v>47</v>
      </c>
      <c r="B3721" s="34" t="s">
        <v>8297</v>
      </c>
      <c r="C3721" s="34" t="s">
        <v>393</v>
      </c>
      <c r="D3721" s="35" t="s">
        <v>107</v>
      </c>
      <c r="E3721" s="35" t="s">
        <v>107</v>
      </c>
      <c r="F3721" s="35" t="s">
        <v>107</v>
      </c>
      <c r="G3721" s="35" t="s">
        <v>107</v>
      </c>
      <c r="H3721" s="35">
        <v>1</v>
      </c>
    </row>
    <row r="3722" spans="1:15" ht="15" hidden="1" customHeight="1">
      <c r="A3722" s="34" t="s">
        <v>47</v>
      </c>
      <c r="B3722" s="34" t="s">
        <v>8298</v>
      </c>
      <c r="C3722" s="34" t="s">
        <v>449</v>
      </c>
      <c r="D3722" s="35" t="s">
        <v>107</v>
      </c>
      <c r="E3722" s="35">
        <v>1.3</v>
      </c>
      <c r="F3722" s="35">
        <v>1.6</v>
      </c>
      <c r="G3722" s="35" t="s">
        <v>2997</v>
      </c>
      <c r="H3722" s="35" t="s">
        <v>2997</v>
      </c>
      <c r="L3722" s="34" t="s">
        <v>3812</v>
      </c>
      <c r="O3722" s="34" t="s">
        <v>8299</v>
      </c>
    </row>
    <row r="3723" spans="1:15" ht="15" hidden="1" customHeight="1">
      <c r="A3723" s="34" t="s">
        <v>47</v>
      </c>
      <c r="B3723" s="34" t="s">
        <v>8300</v>
      </c>
      <c r="C3723" s="34" t="s">
        <v>409</v>
      </c>
      <c r="D3723" s="35" t="s">
        <v>107</v>
      </c>
      <c r="E3723" s="35">
        <v>1</v>
      </c>
      <c r="F3723" s="35">
        <v>1.5</v>
      </c>
      <c r="G3723" s="35">
        <v>1.5</v>
      </c>
      <c r="H3723" s="35" t="s">
        <v>2997</v>
      </c>
      <c r="I3723" s="35" t="s">
        <v>424</v>
      </c>
      <c r="J3723" s="35" t="s">
        <v>3830</v>
      </c>
    </row>
    <row r="3724" spans="1:15" ht="15" hidden="1" customHeight="1">
      <c r="A3724" s="34" t="s">
        <v>47</v>
      </c>
      <c r="B3724" s="34" t="s">
        <v>8301</v>
      </c>
      <c r="C3724" s="34" t="s">
        <v>468</v>
      </c>
      <c r="D3724" s="35" t="s">
        <v>107</v>
      </c>
      <c r="E3724" s="35">
        <v>2.5</v>
      </c>
      <c r="F3724" s="35">
        <v>4.9000000000000004</v>
      </c>
      <c r="G3724" s="35">
        <v>6.8</v>
      </c>
      <c r="H3724" s="35">
        <v>8.4</v>
      </c>
      <c r="M3724" s="36" t="s">
        <v>537</v>
      </c>
    </row>
    <row r="3725" spans="1:15" ht="15" hidden="1" customHeight="1">
      <c r="A3725" s="34" t="s">
        <v>47</v>
      </c>
      <c r="B3725" s="34" t="s">
        <v>8302</v>
      </c>
      <c r="C3725" s="34" t="s">
        <v>452</v>
      </c>
      <c r="D3725" s="35" t="s">
        <v>107</v>
      </c>
      <c r="E3725" s="35">
        <v>1.5</v>
      </c>
      <c r="F3725" s="35">
        <v>3</v>
      </c>
      <c r="G3725" s="35">
        <v>3.7</v>
      </c>
      <c r="H3725" s="35">
        <v>3.5</v>
      </c>
      <c r="I3725" s="35" t="s">
        <v>521</v>
      </c>
    </row>
    <row r="3726" spans="1:15" ht="15" hidden="1" customHeight="1">
      <c r="A3726" s="34" t="s">
        <v>47</v>
      </c>
      <c r="B3726" s="34" t="s">
        <v>8303</v>
      </c>
      <c r="C3726" s="34" t="s">
        <v>602</v>
      </c>
      <c r="D3726" s="35" t="s">
        <v>107</v>
      </c>
      <c r="E3726" s="35">
        <v>2.2000000000000002</v>
      </c>
      <c r="F3726" s="35">
        <v>4.7</v>
      </c>
      <c r="G3726" s="35">
        <v>6</v>
      </c>
      <c r="H3726" s="35">
        <v>6.8</v>
      </c>
      <c r="I3726" s="35" t="s">
        <v>485</v>
      </c>
      <c r="J3726" s="35" t="s">
        <v>8304</v>
      </c>
    </row>
    <row r="3727" spans="1:15" ht="15" hidden="1" customHeight="1">
      <c r="A3727" s="34" t="s">
        <v>47</v>
      </c>
      <c r="B3727" s="34" t="s">
        <v>8305</v>
      </c>
      <c r="C3727" s="34" t="s">
        <v>468</v>
      </c>
      <c r="D3727" s="35" t="s">
        <v>107</v>
      </c>
      <c r="E3727" s="35">
        <v>1</v>
      </c>
      <c r="F3727" s="35">
        <v>2.5</v>
      </c>
      <c r="G3727" s="35" t="s">
        <v>107</v>
      </c>
      <c r="H3727" s="35" t="s">
        <v>107</v>
      </c>
      <c r="J3727" s="35" t="s">
        <v>8306</v>
      </c>
      <c r="L3727" s="34" t="s">
        <v>8307</v>
      </c>
    </row>
    <row r="3728" spans="1:15" ht="15" hidden="1" customHeight="1">
      <c r="A3728" s="34" t="s">
        <v>47</v>
      </c>
      <c r="B3728" s="34" t="s">
        <v>8308</v>
      </c>
      <c r="C3728" s="34" t="s">
        <v>403</v>
      </c>
      <c r="D3728" s="35" t="s">
        <v>107</v>
      </c>
      <c r="E3728" s="35">
        <v>2.5</v>
      </c>
      <c r="F3728" s="35">
        <v>3.2</v>
      </c>
      <c r="G3728" s="35">
        <v>3.3</v>
      </c>
      <c r="H3728" s="35" t="s">
        <v>2997</v>
      </c>
      <c r="K3728" s="34" t="s">
        <v>424</v>
      </c>
      <c r="L3728" s="34" t="s">
        <v>3081</v>
      </c>
      <c r="M3728" s="34" t="s">
        <v>2981</v>
      </c>
    </row>
    <row r="3729" spans="1:15" ht="15" hidden="1" customHeight="1">
      <c r="A3729" s="34" t="s">
        <v>47</v>
      </c>
      <c r="B3729" s="34" t="s">
        <v>8309</v>
      </c>
      <c r="C3729" s="34" t="s">
        <v>393</v>
      </c>
      <c r="D3729" s="35" t="s">
        <v>107</v>
      </c>
      <c r="E3729" s="35">
        <v>1.8</v>
      </c>
      <c r="F3729" s="35">
        <v>2.9</v>
      </c>
      <c r="G3729" s="35">
        <v>3.1</v>
      </c>
      <c r="H3729" s="35">
        <v>3.1</v>
      </c>
      <c r="I3729" s="35" t="s">
        <v>537</v>
      </c>
      <c r="J3729" s="35" t="s">
        <v>3081</v>
      </c>
      <c r="L3729" s="34" t="s">
        <v>3329</v>
      </c>
    </row>
    <row r="3730" spans="1:15" ht="15" hidden="1" customHeight="1">
      <c r="A3730" s="34" t="s">
        <v>47</v>
      </c>
      <c r="B3730" s="34" t="s">
        <v>8310</v>
      </c>
      <c r="C3730" s="34" t="s">
        <v>393</v>
      </c>
      <c r="D3730" s="35" t="s">
        <v>107</v>
      </c>
      <c r="E3730" s="35">
        <v>1</v>
      </c>
      <c r="F3730" s="35" t="s">
        <v>2997</v>
      </c>
      <c r="G3730" s="35" t="s">
        <v>2997</v>
      </c>
      <c r="H3730" s="35" t="s">
        <v>2997</v>
      </c>
      <c r="L3730" s="34" t="s">
        <v>3329</v>
      </c>
      <c r="O3730" s="34" t="s">
        <v>4097</v>
      </c>
    </row>
    <row r="3731" spans="1:15" ht="15" hidden="1" customHeight="1">
      <c r="A3731" s="34" t="s">
        <v>47</v>
      </c>
      <c r="B3731" s="34" t="s">
        <v>8311</v>
      </c>
      <c r="C3731" s="34" t="s">
        <v>468</v>
      </c>
      <c r="D3731" s="35" t="s">
        <v>107</v>
      </c>
      <c r="E3731" s="35">
        <v>1</v>
      </c>
      <c r="F3731" s="35">
        <v>2.1</v>
      </c>
      <c r="G3731" s="35">
        <v>2.7</v>
      </c>
      <c r="H3731" s="35">
        <v>2.8</v>
      </c>
      <c r="K3731" s="36" t="s">
        <v>488</v>
      </c>
      <c r="M3731" s="34" t="s">
        <v>947</v>
      </c>
      <c r="N3731" s="34" t="s">
        <v>8312</v>
      </c>
    </row>
    <row r="3732" spans="1:15" ht="15" hidden="1" customHeight="1">
      <c r="A3732" s="34" t="s">
        <v>47</v>
      </c>
      <c r="B3732" s="34" t="s">
        <v>8313</v>
      </c>
      <c r="C3732" s="34" t="s">
        <v>468</v>
      </c>
      <c r="D3732" s="35" t="s">
        <v>107</v>
      </c>
      <c r="E3732" s="35">
        <v>1.3</v>
      </c>
      <c r="F3732" s="35">
        <v>1.8</v>
      </c>
      <c r="G3732" s="35">
        <v>3.2</v>
      </c>
      <c r="H3732" s="35">
        <v>3.6</v>
      </c>
    </row>
    <row r="3733" spans="1:15" ht="15" hidden="1" customHeight="1">
      <c r="A3733" s="34" t="s">
        <v>47</v>
      </c>
      <c r="B3733" s="34" t="s">
        <v>8314</v>
      </c>
      <c r="C3733" s="34" t="s">
        <v>393</v>
      </c>
      <c r="D3733" s="35" t="s">
        <v>107</v>
      </c>
      <c r="E3733" s="35">
        <v>2</v>
      </c>
      <c r="F3733" s="35">
        <v>2.4</v>
      </c>
      <c r="G3733" s="35">
        <v>2.5</v>
      </c>
      <c r="H3733" s="35" t="s">
        <v>2997</v>
      </c>
      <c r="L3733" s="34" t="s">
        <v>3329</v>
      </c>
    </row>
    <row r="3734" spans="1:15" ht="15" hidden="1" customHeight="1">
      <c r="A3734" s="34" t="s">
        <v>47</v>
      </c>
      <c r="B3734" s="34" t="s">
        <v>8315</v>
      </c>
      <c r="C3734" s="34" t="s">
        <v>536</v>
      </c>
      <c r="D3734" s="35" t="s">
        <v>107</v>
      </c>
      <c r="E3734" s="35">
        <v>1</v>
      </c>
      <c r="F3734" s="35">
        <v>1.7</v>
      </c>
      <c r="G3734" s="35">
        <v>1.7</v>
      </c>
      <c r="H3734" s="35">
        <v>1.8</v>
      </c>
    </row>
    <row r="3735" spans="1:15" ht="15" hidden="1" customHeight="1">
      <c r="A3735" s="34" t="s">
        <v>47</v>
      </c>
      <c r="B3735" s="34" t="s">
        <v>8316</v>
      </c>
      <c r="C3735" s="34" t="s">
        <v>468</v>
      </c>
      <c r="D3735" s="35" t="s">
        <v>107</v>
      </c>
      <c r="E3735" s="35">
        <v>2.5</v>
      </c>
      <c r="F3735" s="35">
        <v>4.5</v>
      </c>
      <c r="G3735" s="35">
        <v>6.4</v>
      </c>
      <c r="H3735" s="35">
        <v>8.1999999999999993</v>
      </c>
    </row>
    <row r="3736" spans="1:15" ht="15" hidden="1" customHeight="1">
      <c r="A3736" s="34" t="s">
        <v>47</v>
      </c>
      <c r="B3736" s="34" t="s">
        <v>8317</v>
      </c>
      <c r="C3736" s="34" t="s">
        <v>422</v>
      </c>
      <c r="D3736" s="35" t="s">
        <v>107</v>
      </c>
      <c r="E3736" s="35">
        <v>1.7</v>
      </c>
      <c r="F3736" s="35">
        <v>3.9</v>
      </c>
      <c r="G3736" s="35">
        <v>5.0999999999999996</v>
      </c>
      <c r="H3736" s="35">
        <v>6.6</v>
      </c>
    </row>
    <row r="3737" spans="1:15" ht="15" hidden="1" customHeight="1">
      <c r="A3737" s="34" t="s">
        <v>47</v>
      </c>
      <c r="B3737" s="34" t="s">
        <v>8318</v>
      </c>
      <c r="C3737" s="34" t="s">
        <v>393</v>
      </c>
      <c r="D3737" s="35" t="s">
        <v>107</v>
      </c>
      <c r="E3737" s="35">
        <v>1.3</v>
      </c>
      <c r="F3737" s="35">
        <v>1.5</v>
      </c>
      <c r="G3737" s="35">
        <v>1.4</v>
      </c>
      <c r="H3737" s="35" t="s">
        <v>2997</v>
      </c>
      <c r="I3737" s="35" t="s">
        <v>440</v>
      </c>
      <c r="J3737" s="35" t="s">
        <v>8319</v>
      </c>
      <c r="K3737" s="36" t="s">
        <v>440</v>
      </c>
      <c r="L3737" s="34" t="s">
        <v>8320</v>
      </c>
      <c r="M3737" s="36" t="s">
        <v>7492</v>
      </c>
    </row>
    <row r="3738" spans="1:15" ht="15" hidden="1" customHeight="1">
      <c r="A3738" s="34" t="s">
        <v>47</v>
      </c>
      <c r="B3738" s="34" t="s">
        <v>8321</v>
      </c>
      <c r="C3738" s="34" t="s">
        <v>439</v>
      </c>
      <c r="D3738" s="35" t="s">
        <v>107</v>
      </c>
      <c r="E3738" s="35">
        <v>2.2999999999999998</v>
      </c>
      <c r="F3738" s="35">
        <v>3.5</v>
      </c>
      <c r="G3738" s="35">
        <v>3.6</v>
      </c>
      <c r="H3738" s="35">
        <v>3.6</v>
      </c>
    </row>
    <row r="3739" spans="1:15" ht="15" hidden="1" customHeight="1">
      <c r="A3739" s="34" t="s">
        <v>47</v>
      </c>
      <c r="B3739" s="34" t="s">
        <v>8322</v>
      </c>
      <c r="C3739" s="34" t="s">
        <v>393</v>
      </c>
      <c r="D3739" s="35" t="s">
        <v>107</v>
      </c>
      <c r="E3739" s="35">
        <v>2.1</v>
      </c>
      <c r="F3739" s="35">
        <v>3</v>
      </c>
      <c r="G3739" s="35">
        <v>3.2</v>
      </c>
      <c r="H3739" s="35">
        <v>3.2</v>
      </c>
      <c r="L3739" s="34" t="s">
        <v>3329</v>
      </c>
    </row>
    <row r="3740" spans="1:15" ht="15" hidden="1" customHeight="1">
      <c r="A3740" s="34" t="s">
        <v>47</v>
      </c>
      <c r="B3740" s="34" t="s">
        <v>8323</v>
      </c>
      <c r="C3740" s="34" t="s">
        <v>393</v>
      </c>
      <c r="D3740" s="35" t="s">
        <v>107</v>
      </c>
      <c r="E3740" s="35">
        <v>1.9</v>
      </c>
      <c r="F3740" s="35">
        <v>2.2000000000000002</v>
      </c>
      <c r="G3740" s="35">
        <v>2.2000000000000002</v>
      </c>
      <c r="H3740" s="35">
        <v>2.2999999999999998</v>
      </c>
      <c r="L3740" s="34" t="s">
        <v>3329</v>
      </c>
    </row>
    <row r="3741" spans="1:15" ht="15" hidden="1" customHeight="1">
      <c r="A3741" s="34" t="s">
        <v>47</v>
      </c>
      <c r="B3741" s="34" t="s">
        <v>8324</v>
      </c>
      <c r="C3741" s="34" t="s">
        <v>435</v>
      </c>
      <c r="D3741" s="35" t="s">
        <v>107</v>
      </c>
      <c r="E3741" s="35">
        <v>2.8</v>
      </c>
      <c r="F3741" s="35">
        <v>2.2999999999999998</v>
      </c>
      <c r="G3741" s="35">
        <v>2.2000000000000002</v>
      </c>
      <c r="H3741" s="35" t="s">
        <v>2997</v>
      </c>
      <c r="J3741" s="35" t="s">
        <v>5941</v>
      </c>
    </row>
    <row r="3742" spans="1:15" ht="15" hidden="1" customHeight="1">
      <c r="A3742" s="34" t="s">
        <v>47</v>
      </c>
      <c r="B3742" s="34" t="s">
        <v>8325</v>
      </c>
      <c r="C3742" s="34" t="s">
        <v>393</v>
      </c>
      <c r="D3742" s="35" t="s">
        <v>107</v>
      </c>
      <c r="E3742" s="35">
        <v>1.8</v>
      </c>
      <c r="F3742" s="35">
        <v>2.4</v>
      </c>
      <c r="G3742" s="35">
        <v>2.2999999999999998</v>
      </c>
      <c r="H3742" s="35">
        <v>2.2999999999999998</v>
      </c>
      <c r="L3742" s="34" t="s">
        <v>3329</v>
      </c>
      <c r="O3742" s="34" t="s">
        <v>8326</v>
      </c>
    </row>
    <row r="3743" spans="1:15" ht="15" hidden="1" customHeight="1">
      <c r="A3743" s="34" t="s">
        <v>47</v>
      </c>
      <c r="B3743" s="34" t="s">
        <v>8327</v>
      </c>
      <c r="C3743" s="34" t="s">
        <v>676</v>
      </c>
      <c r="D3743" s="35" t="s">
        <v>107</v>
      </c>
      <c r="E3743" s="35">
        <v>1.2</v>
      </c>
      <c r="F3743" s="35">
        <v>2.7</v>
      </c>
      <c r="G3743" s="35">
        <v>3.5</v>
      </c>
      <c r="H3743" s="35">
        <v>3.6</v>
      </c>
      <c r="I3743" s="35" t="s">
        <v>537</v>
      </c>
      <c r="K3743" s="36" t="s">
        <v>537</v>
      </c>
      <c r="M3743" s="36" t="s">
        <v>537</v>
      </c>
      <c r="O3743" s="34" t="s">
        <v>8326</v>
      </c>
    </row>
    <row r="3744" spans="1:15" ht="15" hidden="1" customHeight="1">
      <c r="A3744" s="34" t="s">
        <v>47</v>
      </c>
      <c r="B3744" s="34" t="s">
        <v>8328</v>
      </c>
      <c r="C3744" s="34" t="s">
        <v>393</v>
      </c>
      <c r="D3744" s="35" t="s">
        <v>107</v>
      </c>
      <c r="E3744" s="35">
        <v>1.2</v>
      </c>
      <c r="F3744" s="35">
        <v>2.2000000000000002</v>
      </c>
      <c r="G3744" s="35">
        <v>2.2999999999999998</v>
      </c>
      <c r="H3744" s="35">
        <v>2.2999999999999998</v>
      </c>
      <c r="L3744" s="34" t="s">
        <v>3329</v>
      </c>
      <c r="M3744" s="36" t="s">
        <v>8329</v>
      </c>
    </row>
    <row r="3745" spans="1:15" ht="15" hidden="1" customHeight="1">
      <c r="A3745" s="34" t="s">
        <v>47</v>
      </c>
      <c r="B3745" s="34" t="s">
        <v>8330</v>
      </c>
      <c r="C3745" s="34" t="s">
        <v>393</v>
      </c>
      <c r="D3745" s="35" t="s">
        <v>107</v>
      </c>
      <c r="E3745" s="35">
        <v>1</v>
      </c>
      <c r="F3745" s="35">
        <v>2.2999999999999998</v>
      </c>
      <c r="G3745" s="35">
        <v>2.5</v>
      </c>
      <c r="H3745" s="35">
        <v>2.2999999999999998</v>
      </c>
      <c r="I3745" s="35" t="s">
        <v>561</v>
      </c>
      <c r="K3745" s="36" t="s">
        <v>561</v>
      </c>
      <c r="L3745" s="34" t="s">
        <v>3329</v>
      </c>
      <c r="M3745" s="36" t="s">
        <v>7492</v>
      </c>
      <c r="O3745" s="34" t="s">
        <v>8331</v>
      </c>
    </row>
    <row r="3746" spans="1:15" ht="15" hidden="1" customHeight="1">
      <c r="A3746" s="34" t="s">
        <v>47</v>
      </c>
      <c r="B3746" s="34" t="s">
        <v>8332</v>
      </c>
      <c r="C3746" s="48" t="s">
        <v>1463</v>
      </c>
      <c r="D3746" s="35" t="s">
        <v>107</v>
      </c>
      <c r="E3746" s="35" t="s">
        <v>107</v>
      </c>
      <c r="F3746" s="35">
        <v>1.9</v>
      </c>
      <c r="G3746" s="35">
        <v>2.2999999999999998</v>
      </c>
      <c r="H3746" s="35" t="s">
        <v>2997</v>
      </c>
      <c r="O3746" s="34" t="s">
        <v>8333</v>
      </c>
    </row>
    <row r="3747" spans="1:15" ht="15" hidden="1" customHeight="1">
      <c r="A3747" s="34" t="s">
        <v>47</v>
      </c>
      <c r="B3747" s="34" t="s">
        <v>8334</v>
      </c>
      <c r="C3747" s="34" t="s">
        <v>1621</v>
      </c>
      <c r="D3747" s="35" t="s">
        <v>107</v>
      </c>
      <c r="E3747" s="35">
        <v>1.3</v>
      </c>
      <c r="F3747" s="35">
        <v>2</v>
      </c>
      <c r="G3747" s="35">
        <v>2.2000000000000002</v>
      </c>
      <c r="H3747" s="35">
        <v>2.4</v>
      </c>
      <c r="K3747" s="36" t="s">
        <v>779</v>
      </c>
    </row>
    <row r="3748" spans="1:15" ht="15" hidden="1" customHeight="1">
      <c r="A3748" s="34" t="s">
        <v>47</v>
      </c>
      <c r="B3748" s="34" t="s">
        <v>8335</v>
      </c>
      <c r="C3748" s="34" t="s">
        <v>1621</v>
      </c>
      <c r="D3748" s="35" t="s">
        <v>107</v>
      </c>
      <c r="E3748" s="35">
        <v>1.4</v>
      </c>
      <c r="F3748" s="35">
        <v>1.9</v>
      </c>
      <c r="G3748" s="35">
        <v>1.9</v>
      </c>
      <c r="H3748" s="35">
        <v>1.9</v>
      </c>
      <c r="M3748" s="36" t="s">
        <v>6284</v>
      </c>
    </row>
    <row r="3749" spans="1:15" ht="15" hidden="1" customHeight="1">
      <c r="A3749" s="34" t="s">
        <v>47</v>
      </c>
      <c r="B3749" s="34" t="s">
        <v>8336</v>
      </c>
      <c r="C3749" s="34" t="s">
        <v>393</v>
      </c>
      <c r="D3749" s="35" t="s">
        <v>107</v>
      </c>
      <c r="E3749" s="35">
        <v>2.6</v>
      </c>
      <c r="F3749" s="35">
        <v>2.5</v>
      </c>
      <c r="G3749" s="35">
        <v>2.5</v>
      </c>
      <c r="H3749" s="35">
        <v>2.5</v>
      </c>
      <c r="L3749" s="34" t="s">
        <v>3329</v>
      </c>
      <c r="O3749" s="34" t="s">
        <v>8326</v>
      </c>
    </row>
    <row r="3750" spans="1:15" ht="15" hidden="1" customHeight="1">
      <c r="A3750" s="34" t="s">
        <v>47</v>
      </c>
      <c r="B3750" s="34" t="s">
        <v>8337</v>
      </c>
      <c r="C3750" s="34" t="s">
        <v>422</v>
      </c>
      <c r="D3750" s="35" t="s">
        <v>107</v>
      </c>
      <c r="E3750" s="35">
        <v>1.7</v>
      </c>
      <c r="F3750" s="35">
        <v>4</v>
      </c>
      <c r="G3750" s="35">
        <v>5</v>
      </c>
      <c r="H3750" s="35">
        <v>5</v>
      </c>
      <c r="I3750" s="35" t="s">
        <v>537</v>
      </c>
    </row>
    <row r="3751" spans="1:15" ht="15" hidden="1" customHeight="1">
      <c r="A3751" s="34" t="s">
        <v>47</v>
      </c>
      <c r="B3751" s="34" t="s">
        <v>8338</v>
      </c>
      <c r="C3751" s="34" t="s">
        <v>479</v>
      </c>
      <c r="D3751" s="35" t="s">
        <v>107</v>
      </c>
      <c r="E3751" s="35">
        <v>2.7</v>
      </c>
      <c r="F3751" s="35">
        <v>2</v>
      </c>
      <c r="G3751" s="35">
        <v>1.9</v>
      </c>
      <c r="H3751" s="35">
        <v>1.9</v>
      </c>
      <c r="M3751" s="34" t="s">
        <v>2981</v>
      </c>
    </row>
    <row r="3752" spans="1:15" ht="15" hidden="1" customHeight="1">
      <c r="A3752" s="34" t="s">
        <v>47</v>
      </c>
      <c r="B3752" s="34" t="s">
        <v>8339</v>
      </c>
      <c r="C3752" s="34" t="s">
        <v>422</v>
      </c>
      <c r="D3752" s="35" t="s">
        <v>107</v>
      </c>
      <c r="E3752" s="35">
        <v>2.2000000000000002</v>
      </c>
      <c r="F3752" s="35">
        <v>5</v>
      </c>
      <c r="G3752" s="35">
        <v>7.6</v>
      </c>
      <c r="H3752" s="35">
        <v>10.5</v>
      </c>
      <c r="L3752" s="34" t="s">
        <v>8340</v>
      </c>
    </row>
    <row r="3753" spans="1:15" ht="15" hidden="1" customHeight="1">
      <c r="A3753" s="34" t="s">
        <v>47</v>
      </c>
      <c r="B3753" s="34" t="s">
        <v>8341</v>
      </c>
      <c r="C3753" s="34" t="s">
        <v>477</v>
      </c>
      <c r="D3753" s="35" t="s">
        <v>107</v>
      </c>
      <c r="E3753" s="35">
        <v>1.7</v>
      </c>
      <c r="F3753" s="35">
        <v>2.8</v>
      </c>
      <c r="G3753" s="35">
        <v>2.8</v>
      </c>
      <c r="H3753" s="35">
        <v>3</v>
      </c>
      <c r="O3753" s="34" t="s">
        <v>8342</v>
      </c>
    </row>
    <row r="3754" spans="1:15" ht="15" hidden="1" customHeight="1">
      <c r="A3754" s="34" t="s">
        <v>47</v>
      </c>
      <c r="B3754" s="34" t="s">
        <v>8343</v>
      </c>
      <c r="C3754" s="34" t="s">
        <v>477</v>
      </c>
      <c r="D3754" s="35" t="s">
        <v>107</v>
      </c>
      <c r="E3754" s="35" t="s">
        <v>107</v>
      </c>
      <c r="F3754" s="35">
        <v>2.6</v>
      </c>
      <c r="G3754" s="35">
        <v>2.6</v>
      </c>
      <c r="H3754" s="35">
        <v>2.6</v>
      </c>
      <c r="O3754" s="34" t="s">
        <v>8344</v>
      </c>
    </row>
    <row r="3755" spans="1:15" ht="15" hidden="1" customHeight="1">
      <c r="A3755" s="34" t="s">
        <v>47</v>
      </c>
      <c r="B3755" s="34" t="s">
        <v>8345</v>
      </c>
      <c r="C3755" s="34" t="s">
        <v>477</v>
      </c>
      <c r="D3755" s="35" t="s">
        <v>107</v>
      </c>
      <c r="E3755" s="35" t="s">
        <v>107</v>
      </c>
      <c r="F3755" s="35">
        <v>1.5</v>
      </c>
      <c r="G3755" s="35">
        <v>1.6</v>
      </c>
      <c r="H3755" s="35" t="s">
        <v>2997</v>
      </c>
      <c r="O3755" s="34" t="s">
        <v>8346</v>
      </c>
    </row>
    <row r="3756" spans="1:15" ht="15" hidden="1" customHeight="1">
      <c r="A3756" s="34" t="s">
        <v>47</v>
      </c>
      <c r="B3756" s="34" t="s">
        <v>8347</v>
      </c>
      <c r="C3756" s="34" t="s">
        <v>468</v>
      </c>
      <c r="D3756" s="35" t="s">
        <v>107</v>
      </c>
      <c r="E3756" s="35" t="s">
        <v>107</v>
      </c>
      <c r="F3756" s="35">
        <v>1.9</v>
      </c>
      <c r="G3756" s="35">
        <v>2.7</v>
      </c>
      <c r="H3756" s="35">
        <v>3.2</v>
      </c>
    </row>
    <row r="3757" spans="1:15" ht="15" hidden="1" customHeight="1">
      <c r="A3757" s="34" t="s">
        <v>47</v>
      </c>
      <c r="B3757" s="34" t="s">
        <v>8348</v>
      </c>
      <c r="C3757" s="34" t="s">
        <v>676</v>
      </c>
      <c r="D3757" s="35" t="s">
        <v>107</v>
      </c>
      <c r="E3757" s="35" t="s">
        <v>107</v>
      </c>
      <c r="F3757" s="35">
        <v>1.3</v>
      </c>
      <c r="G3757" s="35">
        <v>1.5</v>
      </c>
      <c r="H3757" s="35">
        <v>1.5</v>
      </c>
      <c r="I3757" s="35" t="s">
        <v>440</v>
      </c>
      <c r="K3757" s="34" t="s">
        <v>440</v>
      </c>
      <c r="M3757" s="36" t="s">
        <v>7492</v>
      </c>
    </row>
    <row r="3758" spans="1:15" ht="15" hidden="1" customHeight="1">
      <c r="A3758" s="34" t="s">
        <v>47</v>
      </c>
      <c r="B3758" s="34" t="s">
        <v>8349</v>
      </c>
      <c r="C3758" s="34" t="s">
        <v>435</v>
      </c>
      <c r="D3758" s="35" t="s">
        <v>107</v>
      </c>
      <c r="E3758" s="35" t="s">
        <v>107</v>
      </c>
      <c r="F3758" s="35">
        <v>1.5</v>
      </c>
      <c r="G3758" s="35">
        <v>1.5</v>
      </c>
      <c r="H3758" s="35">
        <v>1.5</v>
      </c>
    </row>
    <row r="3759" spans="1:15" ht="15" hidden="1" customHeight="1">
      <c r="A3759" s="34" t="s">
        <v>47</v>
      </c>
      <c r="B3759" s="34" t="s">
        <v>8350</v>
      </c>
      <c r="C3759" s="34" t="s">
        <v>403</v>
      </c>
      <c r="D3759" s="35" t="s">
        <v>107</v>
      </c>
      <c r="E3759" s="35" t="s">
        <v>107</v>
      </c>
      <c r="F3759" s="35">
        <v>1.7</v>
      </c>
      <c r="G3759" s="35">
        <v>1.8</v>
      </c>
      <c r="H3759" s="35" t="s">
        <v>2997</v>
      </c>
    </row>
    <row r="3760" spans="1:15" ht="15" hidden="1" customHeight="1">
      <c r="A3760" s="34" t="s">
        <v>47</v>
      </c>
      <c r="B3760" s="34" t="s">
        <v>8351</v>
      </c>
      <c r="C3760" s="34" t="s">
        <v>468</v>
      </c>
      <c r="D3760" s="35" t="s">
        <v>107</v>
      </c>
      <c r="E3760" s="35" t="s">
        <v>107</v>
      </c>
      <c r="F3760" s="35">
        <v>1.7</v>
      </c>
      <c r="G3760" s="35">
        <v>2.4</v>
      </c>
      <c r="H3760" s="35">
        <v>2</v>
      </c>
      <c r="I3760" s="35" t="s">
        <v>537</v>
      </c>
      <c r="K3760" s="36" t="s">
        <v>537</v>
      </c>
    </row>
    <row r="3761" spans="1:15" ht="15" hidden="1" customHeight="1">
      <c r="A3761" s="34" t="s">
        <v>47</v>
      </c>
      <c r="B3761" s="34" t="s">
        <v>8352</v>
      </c>
      <c r="C3761" s="34" t="s">
        <v>457</v>
      </c>
      <c r="D3761" s="35" t="s">
        <v>107</v>
      </c>
      <c r="E3761" s="35" t="s">
        <v>107</v>
      </c>
      <c r="F3761" s="35">
        <v>2.7</v>
      </c>
      <c r="G3761" s="35">
        <v>2.9</v>
      </c>
      <c r="H3761" s="35">
        <v>2.9</v>
      </c>
    </row>
    <row r="3762" spans="1:15" ht="15" hidden="1" customHeight="1">
      <c r="A3762" s="34" t="s">
        <v>47</v>
      </c>
      <c r="B3762" s="34" t="s">
        <v>8353</v>
      </c>
      <c r="C3762" s="34" t="s">
        <v>457</v>
      </c>
      <c r="D3762" s="35" t="s">
        <v>107</v>
      </c>
      <c r="E3762" s="35" t="s">
        <v>107</v>
      </c>
      <c r="F3762" s="35">
        <v>1.5</v>
      </c>
      <c r="G3762" s="35">
        <v>1.5</v>
      </c>
      <c r="H3762" s="35">
        <v>1.4</v>
      </c>
    </row>
    <row r="3763" spans="1:15" ht="15" hidden="1" customHeight="1">
      <c r="A3763" s="34" t="s">
        <v>47</v>
      </c>
      <c r="B3763" s="34" t="s">
        <v>8353</v>
      </c>
      <c r="C3763" s="34" t="s">
        <v>457</v>
      </c>
      <c r="D3763" s="35" t="s">
        <v>107</v>
      </c>
      <c r="E3763" s="35" t="s">
        <v>107</v>
      </c>
      <c r="F3763" s="35" t="s">
        <v>107</v>
      </c>
      <c r="G3763" s="35" t="s">
        <v>107</v>
      </c>
      <c r="H3763" s="35">
        <v>1.4</v>
      </c>
    </row>
    <row r="3764" spans="1:15" ht="15" hidden="1" customHeight="1">
      <c r="A3764" s="34" t="s">
        <v>47</v>
      </c>
      <c r="B3764" s="34" t="s">
        <v>8354</v>
      </c>
      <c r="C3764" s="34" t="s">
        <v>439</v>
      </c>
      <c r="D3764" s="35" t="s">
        <v>107</v>
      </c>
      <c r="E3764" s="35" t="s">
        <v>107</v>
      </c>
      <c r="F3764" s="35">
        <v>1.7</v>
      </c>
      <c r="G3764" s="35">
        <v>1.5</v>
      </c>
      <c r="H3764" s="35">
        <v>1.6</v>
      </c>
    </row>
    <row r="3765" spans="1:15" ht="15" hidden="1" customHeight="1">
      <c r="A3765" s="34" t="s">
        <v>47</v>
      </c>
      <c r="B3765" s="34" t="s">
        <v>8355</v>
      </c>
      <c r="C3765" s="34" t="s">
        <v>468</v>
      </c>
      <c r="D3765" s="35" t="s">
        <v>107</v>
      </c>
      <c r="E3765" s="35" t="s">
        <v>107</v>
      </c>
      <c r="F3765" s="35">
        <v>1.3</v>
      </c>
      <c r="G3765" s="35">
        <v>1.4</v>
      </c>
      <c r="H3765" s="35" t="s">
        <v>2989</v>
      </c>
    </row>
    <row r="3766" spans="1:15" ht="15" hidden="1" customHeight="1">
      <c r="A3766" s="34" t="s">
        <v>46</v>
      </c>
      <c r="B3766" s="34" t="s">
        <v>8356</v>
      </c>
      <c r="C3766" s="34" t="s">
        <v>2569</v>
      </c>
      <c r="D3766" s="35">
        <v>2.9</v>
      </c>
      <c r="E3766" s="35">
        <v>3.5</v>
      </c>
      <c r="F3766" s="35">
        <v>3.8</v>
      </c>
      <c r="G3766" s="35">
        <v>4.2</v>
      </c>
      <c r="H3766" s="35">
        <v>4.4000000000000004</v>
      </c>
    </row>
    <row r="3767" spans="1:15" ht="15" hidden="1" customHeight="1">
      <c r="A3767" s="34" t="s">
        <v>46</v>
      </c>
      <c r="B3767" s="34" t="s">
        <v>8357</v>
      </c>
      <c r="C3767" s="34" t="s">
        <v>2569</v>
      </c>
      <c r="D3767" s="35">
        <v>2</v>
      </c>
      <c r="E3767" s="35">
        <v>2.2999999999999998</v>
      </c>
      <c r="F3767" s="35">
        <v>2.4</v>
      </c>
      <c r="G3767" s="35">
        <v>2.5</v>
      </c>
      <c r="H3767" s="35">
        <v>2.6</v>
      </c>
    </row>
    <row r="3768" spans="1:15" ht="15" hidden="1" customHeight="1">
      <c r="A3768" s="34" t="s">
        <v>46</v>
      </c>
      <c r="B3768" s="34" t="s">
        <v>8358</v>
      </c>
      <c r="C3768" s="34" t="s">
        <v>1032</v>
      </c>
      <c r="D3768" s="35">
        <v>1.8</v>
      </c>
      <c r="E3768" s="35">
        <v>1.9</v>
      </c>
      <c r="F3768" s="35">
        <v>2</v>
      </c>
      <c r="G3768" s="35">
        <v>2.1</v>
      </c>
      <c r="H3768" s="35">
        <v>2.1</v>
      </c>
    </row>
    <row r="3769" spans="1:15" ht="15" hidden="1" customHeight="1">
      <c r="A3769" s="34" t="s">
        <v>46</v>
      </c>
      <c r="B3769" s="34" t="s">
        <v>8359</v>
      </c>
      <c r="C3769" s="34" t="s">
        <v>1032</v>
      </c>
      <c r="D3769" s="35">
        <v>2</v>
      </c>
      <c r="E3769" s="35">
        <v>2.2000000000000002</v>
      </c>
      <c r="F3769" s="35">
        <v>2.2000000000000002</v>
      </c>
      <c r="G3769" s="35">
        <v>2.4</v>
      </c>
      <c r="H3769" s="35">
        <v>2.4</v>
      </c>
      <c r="I3769" s="35" t="s">
        <v>465</v>
      </c>
      <c r="K3769" s="36" t="s">
        <v>465</v>
      </c>
      <c r="O3769" s="34" t="s">
        <v>2995</v>
      </c>
    </row>
    <row r="3770" spans="1:15" ht="15" hidden="1" customHeight="1">
      <c r="A3770" s="34" t="s">
        <v>46</v>
      </c>
      <c r="B3770" s="34" t="s">
        <v>8360</v>
      </c>
      <c r="C3770" s="34" t="s">
        <v>1032</v>
      </c>
      <c r="D3770" s="35">
        <v>2.2000000000000002</v>
      </c>
      <c r="E3770" s="35">
        <v>2.2000000000000002</v>
      </c>
      <c r="F3770" s="35">
        <v>2.4</v>
      </c>
      <c r="G3770" s="35">
        <v>2.4</v>
      </c>
      <c r="H3770" s="35">
        <v>2.5</v>
      </c>
      <c r="I3770" s="35" t="s">
        <v>465</v>
      </c>
      <c r="K3770" s="36" t="s">
        <v>465</v>
      </c>
      <c r="M3770" s="34" t="s">
        <v>2981</v>
      </c>
      <c r="N3770" s="34" t="s">
        <v>4396</v>
      </c>
      <c r="O3770" s="34" t="s">
        <v>2995</v>
      </c>
    </row>
    <row r="3771" spans="1:15" ht="15" hidden="1" customHeight="1">
      <c r="A3771" s="34" t="s">
        <v>46</v>
      </c>
      <c r="B3771" s="34" t="s">
        <v>8361</v>
      </c>
      <c r="C3771" s="34" t="s">
        <v>2569</v>
      </c>
      <c r="D3771" s="35">
        <v>2.4</v>
      </c>
      <c r="E3771" s="35">
        <v>2.2999999999999998</v>
      </c>
      <c r="F3771" s="35">
        <v>2.5</v>
      </c>
      <c r="G3771" s="35">
        <v>2.5</v>
      </c>
      <c r="H3771" s="35" t="s">
        <v>2997</v>
      </c>
      <c r="J3771" s="35" t="s">
        <v>4923</v>
      </c>
      <c r="L3771" s="34" t="s">
        <v>3081</v>
      </c>
      <c r="O3771" s="34" t="s">
        <v>8362</v>
      </c>
    </row>
    <row r="3772" spans="1:15" ht="15" hidden="1" customHeight="1">
      <c r="A3772" s="34" t="s">
        <v>46</v>
      </c>
      <c r="B3772" s="34" t="s">
        <v>8363</v>
      </c>
      <c r="C3772" s="34" t="s">
        <v>2569</v>
      </c>
      <c r="D3772" s="35" t="s">
        <v>107</v>
      </c>
      <c r="E3772" s="35">
        <v>1</v>
      </c>
      <c r="F3772" s="35" t="s">
        <v>3039</v>
      </c>
      <c r="G3772" s="35" t="s">
        <v>107</v>
      </c>
      <c r="H3772" s="35">
        <v>1.6</v>
      </c>
      <c r="I3772" s="35" t="s">
        <v>8364</v>
      </c>
    </row>
    <row r="3773" spans="1:15" ht="15" hidden="1" customHeight="1">
      <c r="A3773" s="34" t="s">
        <v>46</v>
      </c>
      <c r="B3773" s="34" t="s">
        <v>8365</v>
      </c>
      <c r="C3773" s="34" t="s">
        <v>2569</v>
      </c>
      <c r="D3773" s="35">
        <v>2.1</v>
      </c>
      <c r="E3773" s="35">
        <v>2.4</v>
      </c>
      <c r="F3773" s="35">
        <v>2.8</v>
      </c>
      <c r="G3773" s="35">
        <v>3.1</v>
      </c>
      <c r="H3773" s="35">
        <v>3.3</v>
      </c>
      <c r="I3773" s="35" t="s">
        <v>561</v>
      </c>
      <c r="K3773" s="36" t="s">
        <v>424</v>
      </c>
    </row>
    <row r="3774" spans="1:15" ht="15" hidden="1" customHeight="1">
      <c r="A3774" s="34" t="s">
        <v>46</v>
      </c>
      <c r="B3774" s="34" t="s">
        <v>8366</v>
      </c>
      <c r="C3774" s="34" t="s">
        <v>2569</v>
      </c>
      <c r="D3774" s="35">
        <v>2</v>
      </c>
      <c r="E3774" s="35">
        <v>2.9</v>
      </c>
      <c r="F3774" s="35">
        <v>3.5</v>
      </c>
      <c r="G3774" s="35">
        <v>3.8</v>
      </c>
      <c r="H3774" s="35">
        <v>4.0999999999999996</v>
      </c>
      <c r="I3774" s="35" t="s">
        <v>561</v>
      </c>
      <c r="M3774" s="34" t="s">
        <v>561</v>
      </c>
    </row>
    <row r="3775" spans="1:15" ht="15" hidden="1" customHeight="1">
      <c r="A3775" s="34" t="s">
        <v>46</v>
      </c>
      <c r="B3775" s="34" t="s">
        <v>8367</v>
      </c>
      <c r="C3775" s="34" t="s">
        <v>2569</v>
      </c>
      <c r="D3775" s="35">
        <v>1.6</v>
      </c>
      <c r="E3775" s="35">
        <v>1.2</v>
      </c>
      <c r="F3775" s="35" t="s">
        <v>2988</v>
      </c>
      <c r="G3775" s="35" t="s">
        <v>2997</v>
      </c>
      <c r="H3775" s="35" t="s">
        <v>2997</v>
      </c>
      <c r="L3775" s="34" t="s">
        <v>4701</v>
      </c>
      <c r="O3775" s="34" t="s">
        <v>8368</v>
      </c>
    </row>
    <row r="3776" spans="1:15" ht="15" hidden="1" customHeight="1">
      <c r="A3776" s="34" t="s">
        <v>46</v>
      </c>
      <c r="B3776" s="34" t="s">
        <v>8369</v>
      </c>
      <c r="C3776" s="34" t="s">
        <v>737</v>
      </c>
      <c r="D3776" s="35">
        <v>2.6</v>
      </c>
      <c r="E3776" s="35">
        <v>3.2</v>
      </c>
      <c r="F3776" s="35">
        <v>3.8</v>
      </c>
      <c r="G3776" s="35">
        <v>4.0999999999999996</v>
      </c>
      <c r="H3776" s="35">
        <v>4.2</v>
      </c>
      <c r="I3776" s="35" t="s">
        <v>561</v>
      </c>
      <c r="M3776" s="34" t="s">
        <v>561</v>
      </c>
      <c r="N3776" s="34" t="s">
        <v>8370</v>
      </c>
    </row>
    <row r="3777" spans="1:15" ht="15" hidden="1" customHeight="1">
      <c r="A3777" s="34" t="s">
        <v>46</v>
      </c>
      <c r="B3777" s="34" t="s">
        <v>8371</v>
      </c>
      <c r="C3777" s="34" t="s">
        <v>540</v>
      </c>
      <c r="D3777" s="35" t="s">
        <v>107</v>
      </c>
      <c r="E3777" s="35" t="s">
        <v>107</v>
      </c>
      <c r="F3777" s="35" t="s">
        <v>107</v>
      </c>
      <c r="G3777" s="35">
        <v>1.4</v>
      </c>
      <c r="H3777" s="35">
        <v>1.8</v>
      </c>
      <c r="J3777" s="35" t="s">
        <v>3081</v>
      </c>
    </row>
    <row r="3778" spans="1:15" ht="15" hidden="1" customHeight="1">
      <c r="A3778" s="34" t="s">
        <v>46</v>
      </c>
      <c r="B3778" s="34" t="s">
        <v>8372</v>
      </c>
      <c r="C3778" s="34" t="s">
        <v>740</v>
      </c>
      <c r="D3778" s="35" t="s">
        <v>107</v>
      </c>
      <c r="E3778" s="35" t="s">
        <v>107</v>
      </c>
      <c r="F3778" s="35" t="s">
        <v>107</v>
      </c>
      <c r="G3778" s="35">
        <v>1.2</v>
      </c>
      <c r="H3778" s="35">
        <v>1.4</v>
      </c>
      <c r="L3778" s="34" t="s">
        <v>4002</v>
      </c>
    </row>
    <row r="3779" spans="1:15" ht="15" hidden="1" customHeight="1">
      <c r="A3779" s="34" t="s">
        <v>46</v>
      </c>
      <c r="B3779" s="34" t="s">
        <v>8373</v>
      </c>
      <c r="C3779" s="34" t="s">
        <v>541</v>
      </c>
      <c r="D3779" s="35" t="s">
        <v>107</v>
      </c>
      <c r="E3779" s="35" t="s">
        <v>107</v>
      </c>
      <c r="F3779" s="35" t="s">
        <v>107</v>
      </c>
      <c r="G3779" s="35">
        <v>1.2</v>
      </c>
    </row>
    <row r="3780" spans="1:15" ht="15" hidden="1" customHeight="1">
      <c r="A3780" s="34" t="s">
        <v>46</v>
      </c>
      <c r="B3780" s="34" t="s">
        <v>8374</v>
      </c>
      <c r="C3780" s="34" t="s">
        <v>435</v>
      </c>
      <c r="D3780" s="35" t="s">
        <v>107</v>
      </c>
      <c r="E3780" s="35" t="s">
        <v>107</v>
      </c>
      <c r="F3780" s="35" t="s">
        <v>107</v>
      </c>
      <c r="G3780" s="35">
        <v>1.1000000000000001</v>
      </c>
      <c r="H3780" s="35">
        <v>1.3</v>
      </c>
      <c r="I3780" s="35" t="s">
        <v>561</v>
      </c>
      <c r="K3780" s="36" t="s">
        <v>561</v>
      </c>
      <c r="L3780" s="34" t="s">
        <v>3034</v>
      </c>
    </row>
    <row r="3781" spans="1:15" ht="15" hidden="1" customHeight="1">
      <c r="A3781" s="34" t="s">
        <v>46</v>
      </c>
      <c r="B3781" s="34" t="s">
        <v>8375</v>
      </c>
      <c r="C3781" s="34" t="s">
        <v>540</v>
      </c>
      <c r="D3781" s="35" t="s">
        <v>107</v>
      </c>
      <c r="E3781" s="35" t="s">
        <v>107</v>
      </c>
      <c r="F3781" s="35" t="s">
        <v>107</v>
      </c>
      <c r="G3781" s="35">
        <v>1</v>
      </c>
      <c r="H3781" s="35">
        <v>1.1000000000000001</v>
      </c>
      <c r="I3781" s="35" t="s">
        <v>561</v>
      </c>
    </row>
    <row r="3782" spans="1:15" ht="15" hidden="1" customHeight="1">
      <c r="A3782" s="34" t="s">
        <v>46</v>
      </c>
      <c r="B3782" s="34" t="s">
        <v>8376</v>
      </c>
      <c r="C3782" s="34" t="s">
        <v>740</v>
      </c>
      <c r="D3782" s="35" t="s">
        <v>107</v>
      </c>
      <c r="E3782" s="35" t="s">
        <v>107</v>
      </c>
      <c r="F3782" s="35" t="s">
        <v>107</v>
      </c>
      <c r="G3782" s="35">
        <v>1.3</v>
      </c>
      <c r="H3782" s="35" t="s">
        <v>2997</v>
      </c>
      <c r="J3782" s="35" t="s">
        <v>4913</v>
      </c>
      <c r="L3782" s="34" t="s">
        <v>4002</v>
      </c>
    </row>
    <row r="3783" spans="1:15" ht="15" hidden="1" customHeight="1">
      <c r="A3783" s="34" t="s">
        <v>46</v>
      </c>
      <c r="B3783" s="34" t="s">
        <v>8377</v>
      </c>
      <c r="C3783" s="34" t="s">
        <v>2569</v>
      </c>
      <c r="D3783" s="35" t="s">
        <v>107</v>
      </c>
      <c r="E3783" s="35" t="s">
        <v>107</v>
      </c>
      <c r="F3783" s="35" t="s">
        <v>107</v>
      </c>
      <c r="G3783" s="35">
        <v>1</v>
      </c>
      <c r="H3783" s="35">
        <v>1.3</v>
      </c>
    </row>
    <row r="3784" spans="1:15" ht="15" hidden="1" customHeight="1">
      <c r="A3784" s="34" t="s">
        <v>46</v>
      </c>
      <c r="B3784" s="34" t="s">
        <v>8378</v>
      </c>
      <c r="C3784" s="34" t="s">
        <v>403</v>
      </c>
      <c r="D3784" s="35" t="s">
        <v>107</v>
      </c>
      <c r="E3784" s="35" t="s">
        <v>107</v>
      </c>
      <c r="F3784" s="35" t="s">
        <v>107</v>
      </c>
      <c r="G3784" s="35">
        <v>1</v>
      </c>
      <c r="H3784" s="35">
        <v>1.3</v>
      </c>
      <c r="I3784" s="35" t="s">
        <v>561</v>
      </c>
      <c r="L3784" s="36" t="s">
        <v>3281</v>
      </c>
    </row>
    <row r="3785" spans="1:15" ht="15" hidden="1" customHeight="1">
      <c r="A3785" s="34" t="s">
        <v>46</v>
      </c>
      <c r="B3785" s="34" t="s">
        <v>8379</v>
      </c>
      <c r="C3785" s="34" t="s">
        <v>403</v>
      </c>
      <c r="D3785" s="35" t="s">
        <v>107</v>
      </c>
      <c r="E3785" s="35" t="s">
        <v>107</v>
      </c>
      <c r="F3785" s="35" t="s">
        <v>107</v>
      </c>
      <c r="G3785" s="35">
        <v>1.6</v>
      </c>
    </row>
    <row r="3786" spans="1:15" ht="15" hidden="1" customHeight="1">
      <c r="A3786" s="34" t="s">
        <v>46</v>
      </c>
      <c r="B3786" s="34" t="s">
        <v>8380</v>
      </c>
      <c r="C3786" s="34" t="s">
        <v>389</v>
      </c>
      <c r="D3786" s="35">
        <v>1.2</v>
      </c>
      <c r="E3786" s="35" t="s">
        <v>3039</v>
      </c>
      <c r="F3786" s="35" t="s">
        <v>2997</v>
      </c>
      <c r="G3786" s="35" t="s">
        <v>2997</v>
      </c>
      <c r="H3786" s="35" t="s">
        <v>2997</v>
      </c>
      <c r="I3786" s="35" t="s">
        <v>8381</v>
      </c>
      <c r="L3786" s="36" t="s">
        <v>4701</v>
      </c>
      <c r="O3786" s="34" t="s">
        <v>8382</v>
      </c>
    </row>
    <row r="3787" spans="1:15" ht="15" hidden="1" customHeight="1">
      <c r="A3787" s="37" t="s">
        <v>46</v>
      </c>
      <c r="B3787" s="37" t="s">
        <v>8383</v>
      </c>
      <c r="C3787" s="37" t="s">
        <v>2569</v>
      </c>
      <c r="D3787" s="40" t="s">
        <v>107</v>
      </c>
      <c r="E3787" s="40" t="s">
        <v>107</v>
      </c>
      <c r="F3787" s="40" t="s">
        <v>107</v>
      </c>
      <c r="G3787" s="40">
        <v>1.8</v>
      </c>
      <c r="H3787" s="40">
        <v>1.5</v>
      </c>
      <c r="I3787" s="40"/>
      <c r="J3787" s="40" t="s">
        <v>3081</v>
      </c>
      <c r="K3787" s="54"/>
      <c r="L3787" s="54" t="s">
        <v>8384</v>
      </c>
      <c r="M3787" s="37"/>
      <c r="N3787" s="37"/>
      <c r="O3787" s="37"/>
    </row>
    <row r="3788" spans="1:15" ht="15" hidden="1" customHeight="1">
      <c r="A3788" s="34" t="s">
        <v>46</v>
      </c>
      <c r="B3788" s="34" t="s">
        <v>8385</v>
      </c>
      <c r="C3788" s="34" t="s">
        <v>389</v>
      </c>
      <c r="D3788" s="35" t="s">
        <v>107</v>
      </c>
      <c r="E3788" s="35">
        <v>1.7</v>
      </c>
      <c r="F3788" s="35">
        <v>3.5</v>
      </c>
      <c r="G3788" s="35">
        <v>6.4</v>
      </c>
      <c r="H3788" s="35">
        <v>7.4</v>
      </c>
      <c r="I3788" s="35" t="s">
        <v>561</v>
      </c>
      <c r="N3788" s="34" t="s">
        <v>642</v>
      </c>
    </row>
    <row r="3789" spans="1:15" ht="15" hidden="1" customHeight="1">
      <c r="A3789" s="34" t="s">
        <v>46</v>
      </c>
      <c r="B3789" s="34" t="s">
        <v>8386</v>
      </c>
      <c r="C3789" s="34" t="s">
        <v>389</v>
      </c>
      <c r="D3789" s="35" t="s">
        <v>107</v>
      </c>
      <c r="E3789" s="35">
        <v>2.7</v>
      </c>
      <c r="F3789" s="35">
        <v>3.1</v>
      </c>
      <c r="G3789" s="35" t="s">
        <v>2997</v>
      </c>
      <c r="H3789" s="35" t="s">
        <v>2997</v>
      </c>
      <c r="L3789" s="34" t="s">
        <v>4701</v>
      </c>
    </row>
    <row r="3790" spans="1:15" ht="15" hidden="1" customHeight="1">
      <c r="A3790" s="34" t="s">
        <v>46</v>
      </c>
      <c r="B3790" s="34" t="s">
        <v>8387</v>
      </c>
      <c r="C3790" s="34" t="s">
        <v>546</v>
      </c>
      <c r="D3790" s="35">
        <v>10.6</v>
      </c>
      <c r="E3790" s="35">
        <v>10.7</v>
      </c>
      <c r="F3790" s="35">
        <v>10.9</v>
      </c>
      <c r="G3790" s="35">
        <v>11.6</v>
      </c>
      <c r="H3790" s="35">
        <v>12.2</v>
      </c>
      <c r="I3790" s="35" t="s">
        <v>7022</v>
      </c>
      <c r="M3790" s="34" t="s">
        <v>2981</v>
      </c>
      <c r="N3790" s="34" t="s">
        <v>4396</v>
      </c>
      <c r="O3790" s="34" t="s">
        <v>2995</v>
      </c>
    </row>
    <row r="3791" spans="1:15" ht="15" hidden="1" customHeight="1">
      <c r="A3791" s="34" t="s">
        <v>46</v>
      </c>
      <c r="B3791" s="34" t="s">
        <v>8388</v>
      </c>
      <c r="C3791" s="34" t="s">
        <v>2569</v>
      </c>
      <c r="D3791" s="35">
        <v>5.2</v>
      </c>
      <c r="E3791" s="35">
        <v>7.1</v>
      </c>
      <c r="F3791" s="35">
        <v>8.5</v>
      </c>
      <c r="G3791" s="35">
        <v>9.8000000000000007</v>
      </c>
      <c r="H3791" s="35">
        <v>10.9</v>
      </c>
      <c r="I3791" s="35" t="s">
        <v>8389</v>
      </c>
      <c r="K3791" s="36" t="s">
        <v>2550</v>
      </c>
      <c r="M3791" s="34" t="s">
        <v>8390</v>
      </c>
    </row>
    <row r="3792" spans="1:15" ht="15" hidden="1" customHeight="1">
      <c r="A3792" s="34" t="s">
        <v>46</v>
      </c>
      <c r="B3792" s="34" t="s">
        <v>8391</v>
      </c>
      <c r="C3792" s="34" t="s">
        <v>2569</v>
      </c>
      <c r="D3792" s="38">
        <v>3.5</v>
      </c>
      <c r="E3792" s="38">
        <v>3.5</v>
      </c>
      <c r="F3792" s="38">
        <v>3.5</v>
      </c>
      <c r="G3792" s="38">
        <v>3.5</v>
      </c>
      <c r="H3792" s="35" t="s">
        <v>2997</v>
      </c>
      <c r="I3792" s="38"/>
      <c r="J3792" s="35" t="s">
        <v>8392</v>
      </c>
      <c r="K3792" s="57"/>
    </row>
    <row r="3793" spans="1:15" ht="15" hidden="1" customHeight="1">
      <c r="A3793" s="34" t="s">
        <v>46</v>
      </c>
      <c r="B3793" s="34" t="s">
        <v>8393</v>
      </c>
      <c r="C3793" s="34" t="s">
        <v>2569</v>
      </c>
      <c r="D3793" s="35">
        <v>2.5</v>
      </c>
      <c r="E3793" s="35">
        <v>3</v>
      </c>
      <c r="F3793" s="35">
        <v>3.5</v>
      </c>
      <c r="G3793" s="35">
        <v>3.8</v>
      </c>
      <c r="H3793" s="35">
        <v>4</v>
      </c>
      <c r="I3793" s="35" t="s">
        <v>561</v>
      </c>
      <c r="K3793" s="36" t="s">
        <v>561</v>
      </c>
      <c r="M3793" s="34" t="s">
        <v>561</v>
      </c>
    </row>
    <row r="3794" spans="1:15" ht="15" hidden="1" customHeight="1">
      <c r="A3794" s="34" t="s">
        <v>46</v>
      </c>
      <c r="B3794" s="34" t="s">
        <v>8394</v>
      </c>
      <c r="C3794" s="34" t="s">
        <v>2569</v>
      </c>
      <c r="D3794" s="35">
        <v>5</v>
      </c>
      <c r="E3794" s="35">
        <v>6</v>
      </c>
      <c r="F3794" s="35">
        <v>7.5</v>
      </c>
      <c r="G3794" s="35">
        <v>7.8</v>
      </c>
      <c r="H3794" s="35">
        <v>8.1</v>
      </c>
      <c r="K3794" s="36" t="s">
        <v>465</v>
      </c>
      <c r="M3794" s="34" t="s">
        <v>2981</v>
      </c>
      <c r="N3794" s="34" t="s">
        <v>4396</v>
      </c>
      <c r="O3794" s="34" t="s">
        <v>8395</v>
      </c>
    </row>
    <row r="3795" spans="1:15" ht="15" hidden="1" customHeight="1">
      <c r="A3795" s="34" t="s">
        <v>46</v>
      </c>
      <c r="B3795" s="34" t="s">
        <v>8396</v>
      </c>
      <c r="C3795" s="34" t="s">
        <v>8397</v>
      </c>
      <c r="D3795" s="35">
        <v>6.7</v>
      </c>
      <c r="E3795" s="35">
        <v>7.4</v>
      </c>
      <c r="F3795" s="35">
        <v>8.1999999999999993</v>
      </c>
      <c r="G3795" s="35">
        <v>8</v>
      </c>
      <c r="H3795" s="35">
        <v>8.1</v>
      </c>
      <c r="I3795" s="35" t="s">
        <v>8398</v>
      </c>
      <c r="K3795" s="36" t="s">
        <v>465</v>
      </c>
      <c r="M3795" s="34" t="s">
        <v>2981</v>
      </c>
      <c r="N3795" s="34" t="s">
        <v>8399</v>
      </c>
    </row>
    <row r="3796" spans="1:15" ht="15" hidden="1" customHeight="1">
      <c r="A3796" s="34" t="s">
        <v>46</v>
      </c>
      <c r="B3796" s="34" t="s">
        <v>8400</v>
      </c>
      <c r="C3796" s="34" t="s">
        <v>667</v>
      </c>
      <c r="D3796" s="35">
        <v>1.8</v>
      </c>
      <c r="E3796" s="35">
        <v>3</v>
      </c>
      <c r="F3796" s="35">
        <v>3.6</v>
      </c>
      <c r="G3796" s="35">
        <v>3.6</v>
      </c>
      <c r="H3796" s="35">
        <v>3.9</v>
      </c>
      <c r="M3796" s="34" t="s">
        <v>2981</v>
      </c>
      <c r="N3796" s="34" t="s">
        <v>8399</v>
      </c>
    </row>
    <row r="3797" spans="1:15" ht="15" hidden="1" customHeight="1">
      <c r="A3797" s="34" t="s">
        <v>46</v>
      </c>
      <c r="B3797" s="34" t="s">
        <v>8401</v>
      </c>
      <c r="C3797" s="34" t="s">
        <v>2569</v>
      </c>
      <c r="D3797" s="35">
        <v>4</v>
      </c>
      <c r="E3797" s="35">
        <v>4.8</v>
      </c>
      <c r="F3797" s="35">
        <v>5.3</v>
      </c>
      <c r="G3797" s="35">
        <v>5.8</v>
      </c>
      <c r="H3797" s="35">
        <v>6.2</v>
      </c>
      <c r="I3797" s="35" t="s">
        <v>5286</v>
      </c>
      <c r="K3797" s="36" t="s">
        <v>465</v>
      </c>
      <c r="M3797" s="34" t="s">
        <v>2981</v>
      </c>
      <c r="N3797" s="34" t="s">
        <v>4396</v>
      </c>
    </row>
    <row r="3798" spans="1:15" ht="15" hidden="1" customHeight="1">
      <c r="A3798" s="34" t="s">
        <v>46</v>
      </c>
      <c r="B3798" s="34" t="s">
        <v>8402</v>
      </c>
      <c r="C3798" s="34" t="s">
        <v>439</v>
      </c>
      <c r="D3798" s="35">
        <v>11.3</v>
      </c>
      <c r="E3798" s="35">
        <v>13.2</v>
      </c>
      <c r="F3798" s="35">
        <v>14.8</v>
      </c>
      <c r="G3798" s="35">
        <v>16.5</v>
      </c>
      <c r="H3798" s="35">
        <v>17.600000000000001</v>
      </c>
      <c r="I3798" s="35" t="s">
        <v>465</v>
      </c>
      <c r="K3798" s="36" t="s">
        <v>465</v>
      </c>
      <c r="M3798" s="34" t="s">
        <v>2981</v>
      </c>
      <c r="N3798" s="34" t="s">
        <v>4396</v>
      </c>
      <c r="O3798" s="34" t="s">
        <v>2995</v>
      </c>
    </row>
    <row r="3799" spans="1:15" ht="15" hidden="1" customHeight="1">
      <c r="A3799" s="34" t="s">
        <v>46</v>
      </c>
      <c r="B3799" s="34" t="s">
        <v>8403</v>
      </c>
      <c r="C3799" s="34" t="s">
        <v>2569</v>
      </c>
      <c r="D3799" s="35">
        <v>4.2</v>
      </c>
      <c r="E3799" s="35">
        <v>4.9000000000000004</v>
      </c>
      <c r="F3799" s="35">
        <v>5.3</v>
      </c>
      <c r="G3799" s="35">
        <v>5.8</v>
      </c>
      <c r="H3799" s="35">
        <v>5.9</v>
      </c>
      <c r="I3799" s="35" t="s">
        <v>8404</v>
      </c>
      <c r="K3799" s="34" t="s">
        <v>3481</v>
      </c>
      <c r="M3799" s="34" t="s">
        <v>2981</v>
      </c>
      <c r="N3799" s="34" t="s">
        <v>4396</v>
      </c>
    </row>
    <row r="3800" spans="1:15" ht="15" hidden="1" customHeight="1">
      <c r="A3800" s="34" t="s">
        <v>46</v>
      </c>
      <c r="B3800" s="34" t="s">
        <v>8405</v>
      </c>
      <c r="C3800" s="34" t="s">
        <v>435</v>
      </c>
      <c r="D3800" s="35">
        <v>1.1000000000000001</v>
      </c>
      <c r="E3800" s="35">
        <v>1.2</v>
      </c>
      <c r="F3800" s="35">
        <v>1.4</v>
      </c>
      <c r="G3800" s="35">
        <v>1.4</v>
      </c>
      <c r="H3800" s="35">
        <v>1.5</v>
      </c>
      <c r="N3800" s="34" t="s">
        <v>561</v>
      </c>
    </row>
    <row r="3801" spans="1:15" ht="15" hidden="1" customHeight="1">
      <c r="A3801" s="34" t="s">
        <v>46</v>
      </c>
      <c r="B3801" s="34" t="s">
        <v>8406</v>
      </c>
      <c r="C3801" s="34" t="s">
        <v>8407</v>
      </c>
      <c r="D3801" s="35">
        <v>1.2</v>
      </c>
      <c r="E3801" s="35">
        <v>1.6</v>
      </c>
      <c r="F3801" s="35">
        <v>1.8</v>
      </c>
      <c r="G3801" s="35">
        <v>1.8</v>
      </c>
      <c r="H3801" s="35">
        <v>1.8</v>
      </c>
      <c r="I3801" s="35" t="s">
        <v>1173</v>
      </c>
      <c r="J3801" s="35" t="s">
        <v>3081</v>
      </c>
      <c r="M3801" s="34" t="s">
        <v>561</v>
      </c>
      <c r="N3801" s="34" t="s">
        <v>2550</v>
      </c>
    </row>
    <row r="3802" spans="1:15" ht="15" hidden="1" customHeight="1">
      <c r="A3802" s="34" t="s">
        <v>46</v>
      </c>
      <c r="B3802" s="34" t="s">
        <v>8408</v>
      </c>
      <c r="C3802" s="34" t="s">
        <v>389</v>
      </c>
      <c r="D3802" s="35">
        <v>2.8</v>
      </c>
      <c r="E3802" s="35">
        <v>5</v>
      </c>
      <c r="F3802" s="35">
        <v>6.9</v>
      </c>
      <c r="G3802" s="35">
        <v>9.1999999999999993</v>
      </c>
      <c r="H3802" s="35">
        <v>7.8</v>
      </c>
      <c r="J3802" s="35" t="s">
        <v>3081</v>
      </c>
      <c r="N3802" s="34" t="s">
        <v>424</v>
      </c>
      <c r="O3802" s="34" t="s">
        <v>2995</v>
      </c>
    </row>
    <row r="3803" spans="1:15" ht="15" hidden="1" customHeight="1">
      <c r="A3803" s="34" t="s">
        <v>46</v>
      </c>
      <c r="B3803" s="34" t="s">
        <v>8409</v>
      </c>
      <c r="C3803" s="34" t="s">
        <v>2569</v>
      </c>
      <c r="D3803" s="35">
        <v>5.2</v>
      </c>
      <c r="E3803" s="35">
        <v>5.5</v>
      </c>
      <c r="F3803" s="35" t="s">
        <v>2988</v>
      </c>
      <c r="G3803" s="35">
        <v>5.6</v>
      </c>
      <c r="H3803" s="35">
        <v>5.6</v>
      </c>
      <c r="I3803" s="35" t="s">
        <v>8410</v>
      </c>
      <c r="K3803" s="36" t="s">
        <v>7711</v>
      </c>
      <c r="L3803" s="34" t="s">
        <v>8411</v>
      </c>
      <c r="O3803" s="34" t="s">
        <v>2995</v>
      </c>
    </row>
    <row r="3804" spans="1:15" ht="15" hidden="1" customHeight="1">
      <c r="A3804" s="34" t="s">
        <v>46</v>
      </c>
      <c r="B3804" s="34" t="s">
        <v>8412</v>
      </c>
      <c r="C3804" s="34" t="s">
        <v>457</v>
      </c>
      <c r="D3804" s="35">
        <v>1.6</v>
      </c>
      <c r="E3804" s="35" t="s">
        <v>2988</v>
      </c>
      <c r="F3804" s="35" t="s">
        <v>2988</v>
      </c>
      <c r="G3804" s="35" t="s">
        <v>2988</v>
      </c>
      <c r="H3804" s="35" t="s">
        <v>2989</v>
      </c>
    </row>
    <row r="3805" spans="1:15" ht="15" hidden="1" customHeight="1">
      <c r="A3805" s="34" t="s">
        <v>46</v>
      </c>
      <c r="B3805" s="34" t="s">
        <v>8413</v>
      </c>
      <c r="C3805" s="34" t="s">
        <v>2569</v>
      </c>
      <c r="D3805" s="35">
        <v>1.2</v>
      </c>
      <c r="E3805" s="35">
        <v>1.3</v>
      </c>
      <c r="F3805" s="35" t="s">
        <v>2988</v>
      </c>
      <c r="G3805" s="35">
        <v>1.4</v>
      </c>
      <c r="H3805" s="35">
        <v>1.3</v>
      </c>
      <c r="I3805" s="35" t="s">
        <v>469</v>
      </c>
    </row>
    <row r="3806" spans="1:15" ht="15" hidden="1" customHeight="1">
      <c r="A3806" s="34" t="s">
        <v>46</v>
      </c>
      <c r="B3806" s="34" t="s">
        <v>8414</v>
      </c>
      <c r="C3806" s="34" t="s">
        <v>2569</v>
      </c>
      <c r="D3806" s="35">
        <v>3.4</v>
      </c>
      <c r="E3806" s="35">
        <v>3.9</v>
      </c>
      <c r="F3806" s="35">
        <v>4.2</v>
      </c>
      <c r="G3806" s="35">
        <v>5.2</v>
      </c>
      <c r="H3806" s="35">
        <v>5.6</v>
      </c>
      <c r="I3806" s="35" t="s">
        <v>8410</v>
      </c>
      <c r="J3806" s="35" t="s">
        <v>3081</v>
      </c>
      <c r="K3806" s="36" t="s">
        <v>561</v>
      </c>
      <c r="M3806" s="34" t="s">
        <v>561</v>
      </c>
      <c r="N3806" s="34" t="s">
        <v>424</v>
      </c>
    </row>
    <row r="3807" spans="1:15" ht="15" hidden="1" customHeight="1">
      <c r="A3807" s="37" t="s">
        <v>46</v>
      </c>
      <c r="B3807" s="37" t="s">
        <v>8415</v>
      </c>
      <c r="C3807" s="37" t="s">
        <v>2569</v>
      </c>
      <c r="D3807" s="40">
        <v>1.2</v>
      </c>
      <c r="E3807" s="40">
        <v>1.6</v>
      </c>
      <c r="F3807" s="40">
        <v>1.8</v>
      </c>
      <c r="G3807" s="40" t="s">
        <v>2988</v>
      </c>
      <c r="H3807" s="40" t="s">
        <v>2989</v>
      </c>
      <c r="I3807" s="40"/>
      <c r="J3807" s="40"/>
      <c r="K3807" s="54"/>
      <c r="L3807" s="37" t="s">
        <v>8416</v>
      </c>
      <c r="M3807" s="37"/>
      <c r="N3807" s="37"/>
      <c r="O3807" s="37"/>
    </row>
    <row r="3808" spans="1:15" ht="15" hidden="1" customHeight="1">
      <c r="A3808" s="34" t="s">
        <v>46</v>
      </c>
      <c r="B3808" s="34" t="s">
        <v>8417</v>
      </c>
      <c r="C3808" s="34" t="s">
        <v>2569</v>
      </c>
      <c r="D3808" s="35">
        <v>6.8</v>
      </c>
      <c r="E3808" s="35">
        <v>8.5</v>
      </c>
      <c r="F3808" s="35">
        <v>8.9</v>
      </c>
      <c r="G3808" s="35">
        <v>9</v>
      </c>
      <c r="H3808" s="35">
        <v>9</v>
      </c>
      <c r="J3808" s="35" t="s">
        <v>8418</v>
      </c>
      <c r="L3808" s="34" t="s">
        <v>3942</v>
      </c>
    </row>
    <row r="3809" spans="1:15" ht="15" hidden="1" customHeight="1">
      <c r="A3809" s="34" t="s">
        <v>46</v>
      </c>
      <c r="B3809" s="34" t="s">
        <v>8419</v>
      </c>
      <c r="C3809" s="34" t="s">
        <v>399</v>
      </c>
      <c r="D3809" s="35">
        <v>1.1000000000000001</v>
      </c>
      <c r="E3809" s="35">
        <v>1.7</v>
      </c>
      <c r="F3809" s="35">
        <v>2</v>
      </c>
      <c r="G3809" s="35">
        <v>2.4</v>
      </c>
      <c r="H3809" s="35">
        <v>2.4</v>
      </c>
      <c r="I3809" s="35" t="s">
        <v>3681</v>
      </c>
      <c r="K3809" s="36" t="s">
        <v>779</v>
      </c>
      <c r="L3809" s="34" t="s">
        <v>3479</v>
      </c>
      <c r="M3809" s="36" t="s">
        <v>3681</v>
      </c>
      <c r="N3809" s="34" t="s">
        <v>6284</v>
      </c>
      <c r="O3809" s="34" t="s">
        <v>8420</v>
      </c>
    </row>
    <row r="3810" spans="1:15" ht="15" hidden="1" customHeight="1">
      <c r="A3810" s="34" t="s">
        <v>46</v>
      </c>
      <c r="B3810" s="34" t="s">
        <v>8421</v>
      </c>
      <c r="C3810" s="34" t="s">
        <v>2569</v>
      </c>
      <c r="D3810" s="35">
        <v>2.7</v>
      </c>
      <c r="E3810" s="35">
        <v>3.8</v>
      </c>
      <c r="F3810" s="35">
        <v>4.5</v>
      </c>
      <c r="G3810" s="35">
        <v>5.0999999999999996</v>
      </c>
      <c r="H3810" s="35">
        <v>5.7</v>
      </c>
      <c r="I3810" s="35" t="s">
        <v>8422</v>
      </c>
      <c r="M3810" s="34" t="s">
        <v>561</v>
      </c>
    </row>
    <row r="3811" spans="1:15" ht="15" hidden="1" customHeight="1">
      <c r="A3811" s="34" t="s">
        <v>46</v>
      </c>
      <c r="B3811" s="34" t="s">
        <v>8423</v>
      </c>
      <c r="C3811" s="34" t="s">
        <v>2569</v>
      </c>
      <c r="D3811" s="35">
        <v>2.1</v>
      </c>
      <c r="E3811" s="35">
        <v>2.6</v>
      </c>
      <c r="F3811" s="35">
        <v>2.9</v>
      </c>
      <c r="G3811" s="35">
        <v>3.1</v>
      </c>
      <c r="H3811" s="35">
        <v>3.4</v>
      </c>
      <c r="I3811" s="35" t="s">
        <v>8422</v>
      </c>
    </row>
    <row r="3812" spans="1:15" ht="15" hidden="1" customHeight="1">
      <c r="A3812" s="34" t="s">
        <v>46</v>
      </c>
      <c r="B3812" s="34" t="s">
        <v>8424</v>
      </c>
      <c r="C3812" s="34" t="s">
        <v>403</v>
      </c>
      <c r="D3812" s="35">
        <v>1.3</v>
      </c>
      <c r="E3812" s="35" t="s">
        <v>3039</v>
      </c>
      <c r="F3812" s="35" t="s">
        <v>2988</v>
      </c>
      <c r="G3812" s="35" t="s">
        <v>2997</v>
      </c>
      <c r="H3812" s="35" t="s">
        <v>2997</v>
      </c>
      <c r="L3812" s="36" t="s">
        <v>4701</v>
      </c>
      <c r="O3812" s="34" t="s">
        <v>4067</v>
      </c>
    </row>
    <row r="3813" spans="1:15" ht="15" hidden="1" customHeight="1">
      <c r="A3813" s="34" t="s">
        <v>46</v>
      </c>
      <c r="B3813" s="34" t="s">
        <v>8425</v>
      </c>
      <c r="C3813" s="34" t="s">
        <v>454</v>
      </c>
      <c r="D3813" s="35">
        <v>49.7</v>
      </c>
      <c r="E3813" s="35">
        <v>48.9</v>
      </c>
      <c r="F3813" s="35">
        <v>48</v>
      </c>
      <c r="G3813" s="35">
        <v>48.4</v>
      </c>
      <c r="H3813" s="35" t="s">
        <v>2997</v>
      </c>
      <c r="I3813" s="35" t="s">
        <v>465</v>
      </c>
      <c r="J3813" s="35" t="s">
        <v>8426</v>
      </c>
      <c r="K3813" s="36" t="s">
        <v>465</v>
      </c>
      <c r="M3813" s="34" t="s">
        <v>8427</v>
      </c>
      <c r="N3813" s="34" t="s">
        <v>4396</v>
      </c>
      <c r="O3813" s="34" t="s">
        <v>8428</v>
      </c>
    </row>
    <row r="3814" spans="1:15" ht="15" hidden="1" customHeight="1">
      <c r="A3814" s="34" t="s">
        <v>46</v>
      </c>
      <c r="B3814" s="34" t="s">
        <v>8429</v>
      </c>
      <c r="C3814" s="34" t="s">
        <v>1318</v>
      </c>
      <c r="D3814" s="35">
        <v>1.3</v>
      </c>
      <c r="E3814" s="35">
        <v>1.3</v>
      </c>
      <c r="F3814" s="35">
        <v>1.3</v>
      </c>
      <c r="G3814" s="35" t="s">
        <v>2997</v>
      </c>
      <c r="H3814" s="35" t="s">
        <v>2997</v>
      </c>
      <c r="L3814" s="34" t="s">
        <v>3830</v>
      </c>
    </row>
    <row r="3815" spans="1:15" ht="15" hidden="1" customHeight="1">
      <c r="A3815" s="34" t="s">
        <v>46</v>
      </c>
      <c r="B3815" s="34" t="s">
        <v>8430</v>
      </c>
      <c r="C3815" s="34" t="s">
        <v>1318</v>
      </c>
      <c r="D3815" s="35" t="s">
        <v>107</v>
      </c>
      <c r="E3815" s="35" t="s">
        <v>107</v>
      </c>
      <c r="F3815" s="35">
        <v>1.1000000000000001</v>
      </c>
      <c r="G3815" s="35">
        <v>1.5</v>
      </c>
      <c r="H3815" s="35">
        <v>1.9</v>
      </c>
    </row>
    <row r="3816" spans="1:15" ht="15" hidden="1" customHeight="1">
      <c r="A3816" s="34" t="s">
        <v>46</v>
      </c>
      <c r="B3816" s="34" t="s">
        <v>8431</v>
      </c>
      <c r="C3816" s="34" t="s">
        <v>2569</v>
      </c>
      <c r="D3816" s="35">
        <v>1.1000000000000001</v>
      </c>
      <c r="E3816" s="35">
        <v>1.5</v>
      </c>
      <c r="F3816" s="35">
        <v>1.7</v>
      </c>
      <c r="G3816" s="35">
        <v>1.9</v>
      </c>
      <c r="H3816" s="35">
        <v>2.1</v>
      </c>
      <c r="O3816" s="34" t="s">
        <v>8432</v>
      </c>
    </row>
    <row r="3817" spans="1:15" ht="15" hidden="1" customHeight="1">
      <c r="A3817" s="34" t="s">
        <v>46</v>
      </c>
      <c r="B3817" s="34" t="s">
        <v>8433</v>
      </c>
      <c r="C3817" s="34" t="s">
        <v>2569</v>
      </c>
      <c r="D3817" s="35">
        <v>3.5</v>
      </c>
      <c r="E3817" s="35">
        <v>4.2</v>
      </c>
      <c r="F3817" s="35">
        <v>4.9000000000000004</v>
      </c>
      <c r="G3817" s="35">
        <v>5.6</v>
      </c>
      <c r="H3817" s="35">
        <v>5.6</v>
      </c>
      <c r="N3817" s="37" t="s">
        <v>8434</v>
      </c>
    </row>
    <row r="3818" spans="1:15" ht="15" hidden="1" customHeight="1">
      <c r="A3818" s="34" t="s">
        <v>46</v>
      </c>
      <c r="B3818" s="34" t="s">
        <v>8435</v>
      </c>
      <c r="C3818" s="34" t="s">
        <v>2569</v>
      </c>
      <c r="D3818" s="35">
        <v>1.2</v>
      </c>
      <c r="E3818" s="35">
        <v>1.2</v>
      </c>
      <c r="F3818" s="35">
        <v>1.5</v>
      </c>
      <c r="G3818" s="35">
        <v>1.5</v>
      </c>
      <c r="M3818" s="34" t="s">
        <v>533</v>
      </c>
      <c r="N3818" s="34" t="s">
        <v>533</v>
      </c>
    </row>
    <row r="3819" spans="1:15" ht="15" hidden="1" customHeight="1">
      <c r="A3819" s="34" t="s">
        <v>46</v>
      </c>
      <c r="B3819" s="34" t="s">
        <v>8436</v>
      </c>
      <c r="C3819" s="34" t="s">
        <v>2569</v>
      </c>
      <c r="D3819" s="35">
        <v>14.7</v>
      </c>
      <c r="E3819" s="35" t="s">
        <v>2988</v>
      </c>
      <c r="F3819" s="35" t="s">
        <v>2988</v>
      </c>
      <c r="G3819" s="35" t="s">
        <v>2997</v>
      </c>
      <c r="H3819" s="35" t="s">
        <v>2997</v>
      </c>
      <c r="K3819" s="36" t="s">
        <v>465</v>
      </c>
      <c r="L3819" s="36" t="s">
        <v>8437</v>
      </c>
    </row>
    <row r="3820" spans="1:15" ht="15" hidden="1" customHeight="1">
      <c r="A3820" s="34" t="s">
        <v>46</v>
      </c>
      <c r="B3820" s="34" t="s">
        <v>8438</v>
      </c>
      <c r="C3820" s="34" t="s">
        <v>2569</v>
      </c>
      <c r="D3820" s="35" t="s">
        <v>107</v>
      </c>
      <c r="E3820" s="35">
        <v>2.2000000000000002</v>
      </c>
      <c r="F3820" s="35">
        <v>2.5</v>
      </c>
      <c r="G3820" s="35">
        <v>2.8</v>
      </c>
      <c r="H3820" s="35">
        <v>3</v>
      </c>
      <c r="I3820" s="35" t="s">
        <v>561</v>
      </c>
      <c r="L3820" s="34" t="s">
        <v>3081</v>
      </c>
      <c r="N3820" s="34" t="s">
        <v>465</v>
      </c>
      <c r="O3820" s="34" t="s">
        <v>8439</v>
      </c>
    </row>
    <row r="3821" spans="1:15" ht="15" hidden="1" customHeight="1">
      <c r="A3821" s="34" t="s">
        <v>46</v>
      </c>
      <c r="B3821" s="34" t="s">
        <v>8440</v>
      </c>
      <c r="C3821" s="34" t="s">
        <v>2569</v>
      </c>
      <c r="D3821" s="35" t="s">
        <v>107</v>
      </c>
      <c r="E3821" s="35">
        <v>1</v>
      </c>
      <c r="F3821" s="35">
        <v>1.6</v>
      </c>
      <c r="G3821" s="35">
        <v>2</v>
      </c>
      <c r="H3821" s="35">
        <v>2.2000000000000002</v>
      </c>
    </row>
    <row r="3822" spans="1:15" ht="15" hidden="1" customHeight="1">
      <c r="A3822" s="34" t="s">
        <v>46</v>
      </c>
      <c r="B3822" s="34" t="s">
        <v>8441</v>
      </c>
      <c r="C3822" s="34" t="s">
        <v>670</v>
      </c>
      <c r="D3822" s="35" t="s">
        <v>107</v>
      </c>
      <c r="E3822" s="35" t="s">
        <v>107</v>
      </c>
      <c r="F3822" s="35" t="s">
        <v>107</v>
      </c>
      <c r="G3822" s="35" t="s">
        <v>107</v>
      </c>
      <c r="H3822" s="35" t="s">
        <v>107</v>
      </c>
      <c r="L3822" s="34" t="s">
        <v>8442</v>
      </c>
      <c r="N3822" s="34" t="s">
        <v>533</v>
      </c>
      <c r="O3822" s="34" t="s">
        <v>8443</v>
      </c>
    </row>
    <row r="3823" spans="1:15" ht="15" hidden="1" customHeight="1">
      <c r="A3823" s="34" t="s">
        <v>46</v>
      </c>
      <c r="B3823" s="34" t="s">
        <v>8444</v>
      </c>
      <c r="C3823" s="34" t="s">
        <v>2569</v>
      </c>
      <c r="D3823" s="35" t="s">
        <v>107</v>
      </c>
      <c r="E3823" s="35">
        <v>1</v>
      </c>
      <c r="F3823" s="35">
        <v>1.1000000000000001</v>
      </c>
      <c r="G3823" s="35">
        <v>1.3</v>
      </c>
      <c r="H3823" s="35">
        <v>1.3</v>
      </c>
      <c r="J3823" s="35" t="s">
        <v>3081</v>
      </c>
    </row>
    <row r="3824" spans="1:15" ht="15" hidden="1" customHeight="1">
      <c r="A3824" s="34" t="s">
        <v>46</v>
      </c>
      <c r="B3824" s="34" t="s">
        <v>8445</v>
      </c>
      <c r="C3824" s="34" t="s">
        <v>403</v>
      </c>
      <c r="D3824" s="35" t="s">
        <v>107</v>
      </c>
      <c r="E3824" s="35">
        <v>1.4</v>
      </c>
      <c r="F3824" s="35">
        <v>1.6</v>
      </c>
      <c r="G3824" s="35">
        <v>1.7</v>
      </c>
      <c r="H3824" s="35">
        <v>2</v>
      </c>
      <c r="I3824" s="35" t="s">
        <v>7022</v>
      </c>
      <c r="K3824" s="36" t="s">
        <v>465</v>
      </c>
    </row>
    <row r="3825" spans="1:15" ht="15" hidden="1" customHeight="1">
      <c r="A3825" s="34" t="s">
        <v>46</v>
      </c>
      <c r="B3825" s="34" t="s">
        <v>8446</v>
      </c>
      <c r="C3825" s="34" t="s">
        <v>667</v>
      </c>
      <c r="D3825" s="35" t="s">
        <v>107</v>
      </c>
      <c r="E3825" s="35">
        <v>1.2</v>
      </c>
      <c r="F3825" s="35">
        <v>2.4</v>
      </c>
      <c r="G3825" s="35">
        <v>3</v>
      </c>
      <c r="H3825" s="35">
        <v>3.5</v>
      </c>
      <c r="I3825" s="35" t="s">
        <v>561</v>
      </c>
      <c r="K3825" s="36" t="s">
        <v>561</v>
      </c>
    </row>
    <row r="3826" spans="1:15" ht="15" hidden="1" customHeight="1">
      <c r="A3826" s="34" t="s">
        <v>46</v>
      </c>
      <c r="B3826" s="34" t="s">
        <v>8447</v>
      </c>
      <c r="C3826" s="34" t="s">
        <v>2569</v>
      </c>
      <c r="D3826" s="35" t="s">
        <v>107</v>
      </c>
      <c r="E3826" s="35">
        <v>1.6</v>
      </c>
      <c r="F3826" s="35">
        <v>1.6</v>
      </c>
      <c r="G3826" s="35">
        <v>2.2999999999999998</v>
      </c>
      <c r="H3826" s="35">
        <v>2.2999999999999998</v>
      </c>
      <c r="I3826" s="35" t="s">
        <v>561</v>
      </c>
      <c r="K3826" s="36" t="s">
        <v>424</v>
      </c>
      <c r="M3826" s="36" t="s">
        <v>7700</v>
      </c>
      <c r="N3826" s="34" t="s">
        <v>8448</v>
      </c>
    </row>
    <row r="3827" spans="1:15" ht="15" hidden="1" customHeight="1">
      <c r="A3827" s="34" t="s">
        <v>46</v>
      </c>
      <c r="B3827" s="34" t="s">
        <v>8449</v>
      </c>
      <c r="C3827" s="34" t="s">
        <v>2569</v>
      </c>
      <c r="D3827" s="35" t="s">
        <v>107</v>
      </c>
      <c r="E3827" s="35">
        <v>2.4</v>
      </c>
      <c r="F3827" s="35">
        <v>2.4</v>
      </c>
      <c r="G3827" s="35">
        <v>2.5</v>
      </c>
      <c r="H3827" s="35">
        <v>2.6</v>
      </c>
      <c r="M3827" s="34" t="s">
        <v>561</v>
      </c>
      <c r="O3827" s="34" t="s">
        <v>3281</v>
      </c>
    </row>
    <row r="3828" spans="1:15" ht="15" hidden="1" customHeight="1">
      <c r="A3828" s="34" t="s">
        <v>46</v>
      </c>
      <c r="B3828" s="34" t="s">
        <v>8450</v>
      </c>
      <c r="C3828" s="34" t="s">
        <v>389</v>
      </c>
      <c r="D3828" s="35" t="s">
        <v>107</v>
      </c>
      <c r="E3828" s="35">
        <v>2.4</v>
      </c>
      <c r="F3828" s="35">
        <v>4.2</v>
      </c>
      <c r="G3828" s="35">
        <v>5.3</v>
      </c>
      <c r="H3828" s="35">
        <v>5.3</v>
      </c>
      <c r="I3828" s="35" t="s">
        <v>561</v>
      </c>
      <c r="K3828" t="s">
        <v>779</v>
      </c>
      <c r="M3828" s="36" t="s">
        <v>3681</v>
      </c>
    </row>
    <row r="3829" spans="1:15" ht="15" hidden="1" customHeight="1">
      <c r="A3829" s="34" t="s">
        <v>46</v>
      </c>
      <c r="B3829" s="34" t="s">
        <v>8451</v>
      </c>
      <c r="C3829" s="34" t="s">
        <v>389</v>
      </c>
      <c r="D3829" s="35" t="s">
        <v>107</v>
      </c>
      <c r="E3829" s="35">
        <v>1.1000000000000001</v>
      </c>
      <c r="F3829" s="35">
        <v>1.2</v>
      </c>
      <c r="G3829" s="35" t="s">
        <v>2997</v>
      </c>
      <c r="H3829" s="35" t="s">
        <v>2997</v>
      </c>
      <c r="J3829" s="35" t="s">
        <v>3812</v>
      </c>
      <c r="L3829" s="34" t="s">
        <v>3812</v>
      </c>
      <c r="O3829" s="34" t="s">
        <v>3206</v>
      </c>
    </row>
    <row r="3830" spans="1:15" ht="15" hidden="1" customHeight="1">
      <c r="A3830" s="34" t="s">
        <v>46</v>
      </c>
      <c r="B3830" s="34" t="s">
        <v>8452</v>
      </c>
      <c r="C3830" s="34" t="s">
        <v>623</v>
      </c>
      <c r="D3830" s="35" t="s">
        <v>107</v>
      </c>
      <c r="E3830" s="35">
        <v>2</v>
      </c>
      <c r="F3830" s="35">
        <v>1.7</v>
      </c>
      <c r="G3830" s="35">
        <v>1.6</v>
      </c>
      <c r="H3830" s="35">
        <v>1.6</v>
      </c>
      <c r="I3830" s="35" t="s">
        <v>561</v>
      </c>
      <c r="L3830" s="34" t="s">
        <v>8453</v>
      </c>
      <c r="O3830" s="34" t="s">
        <v>8454</v>
      </c>
    </row>
    <row r="3831" spans="1:15" ht="15" hidden="1" customHeight="1">
      <c r="A3831" s="34" t="s">
        <v>46</v>
      </c>
      <c r="B3831" s="34" t="s">
        <v>8455</v>
      </c>
      <c r="C3831" s="34" t="s">
        <v>2569</v>
      </c>
      <c r="D3831" s="35" t="s">
        <v>107</v>
      </c>
      <c r="E3831" s="35">
        <v>1.7</v>
      </c>
      <c r="F3831" s="35">
        <v>1.9</v>
      </c>
      <c r="G3831" s="35">
        <v>2.1</v>
      </c>
      <c r="H3831" s="35">
        <v>2.4</v>
      </c>
      <c r="K3831" s="36" t="s">
        <v>561</v>
      </c>
      <c r="M3831" s="34" t="s">
        <v>561</v>
      </c>
    </row>
    <row r="3832" spans="1:15" ht="15" hidden="1" customHeight="1">
      <c r="A3832" s="34" t="s">
        <v>46</v>
      </c>
      <c r="B3832" s="34" t="s">
        <v>8456</v>
      </c>
      <c r="C3832" s="34" t="s">
        <v>540</v>
      </c>
      <c r="D3832" s="35" t="s">
        <v>107</v>
      </c>
      <c r="E3832" s="35">
        <v>1.1000000000000001</v>
      </c>
      <c r="F3832" s="35">
        <v>2.5</v>
      </c>
      <c r="G3832" s="35">
        <v>3.4</v>
      </c>
      <c r="H3832" s="35">
        <v>4.3</v>
      </c>
      <c r="J3832" s="35" t="s">
        <v>3081</v>
      </c>
      <c r="O3832" s="34" t="s">
        <v>8457</v>
      </c>
    </row>
    <row r="3833" spans="1:15" ht="15" hidden="1" customHeight="1">
      <c r="A3833" s="34" t="s">
        <v>46</v>
      </c>
      <c r="B3833" s="34" t="s">
        <v>8458</v>
      </c>
      <c r="C3833" s="34" t="s">
        <v>2569</v>
      </c>
      <c r="D3833" s="35" t="s">
        <v>107</v>
      </c>
      <c r="E3833" s="35">
        <v>2.4</v>
      </c>
      <c r="F3833" s="35">
        <v>2.5</v>
      </c>
      <c r="G3833" s="35">
        <v>2.5</v>
      </c>
      <c r="H3833" s="35">
        <v>2.6</v>
      </c>
      <c r="I3833" s="35" t="s">
        <v>561</v>
      </c>
      <c r="K3833" s="36" t="s">
        <v>561</v>
      </c>
      <c r="L3833" s="34" t="s">
        <v>8459</v>
      </c>
      <c r="M3833" s="34" t="s">
        <v>561</v>
      </c>
      <c r="N3833" s="34" t="s">
        <v>424</v>
      </c>
      <c r="O3833" s="34" t="s">
        <v>8460</v>
      </c>
    </row>
    <row r="3834" spans="1:15" ht="15" hidden="1" customHeight="1">
      <c r="A3834" s="34" t="s">
        <v>46</v>
      </c>
      <c r="B3834" s="34" t="s">
        <v>8461</v>
      </c>
      <c r="C3834" s="34" t="s">
        <v>449</v>
      </c>
      <c r="D3834" s="35" t="s">
        <v>107</v>
      </c>
      <c r="E3834" s="35">
        <v>1.4</v>
      </c>
      <c r="F3834" s="35">
        <v>1.3</v>
      </c>
      <c r="G3834" s="35" t="s">
        <v>2997</v>
      </c>
      <c r="H3834" s="35" t="s">
        <v>2997</v>
      </c>
      <c r="K3834" s="36" t="s">
        <v>424</v>
      </c>
      <c r="L3834" s="36" t="s">
        <v>3886</v>
      </c>
      <c r="M3834" s="36" t="s">
        <v>424</v>
      </c>
      <c r="N3834" s="34" t="s">
        <v>424</v>
      </c>
    </row>
    <row r="3835" spans="1:15" ht="15" hidden="1" customHeight="1">
      <c r="A3835" s="34" t="s">
        <v>46</v>
      </c>
      <c r="B3835" s="34" t="s">
        <v>8462</v>
      </c>
      <c r="C3835" s="34" t="s">
        <v>2569</v>
      </c>
      <c r="D3835" s="35" t="s">
        <v>107</v>
      </c>
      <c r="E3835" s="35">
        <v>2.2999999999999998</v>
      </c>
      <c r="F3835" s="35">
        <v>2.4</v>
      </c>
      <c r="G3835" s="35" t="s">
        <v>2997</v>
      </c>
      <c r="H3835" s="35" t="s">
        <v>2997</v>
      </c>
      <c r="L3835" s="34" t="s">
        <v>4923</v>
      </c>
    </row>
    <row r="3836" spans="1:15" ht="15" hidden="1" customHeight="1">
      <c r="A3836" s="34" t="s">
        <v>46</v>
      </c>
      <c r="B3836" s="34" t="s">
        <v>8463</v>
      </c>
      <c r="C3836" s="34" t="s">
        <v>2569</v>
      </c>
      <c r="D3836" s="35" t="s">
        <v>107</v>
      </c>
      <c r="E3836" s="35">
        <v>1.5</v>
      </c>
      <c r="F3836" s="35">
        <v>1.7</v>
      </c>
      <c r="G3836" s="35" t="s">
        <v>2997</v>
      </c>
      <c r="H3836" s="35" t="s">
        <v>2997</v>
      </c>
      <c r="L3836" s="34" t="s">
        <v>5489</v>
      </c>
    </row>
    <row r="3837" spans="1:15" ht="15" hidden="1" customHeight="1">
      <c r="A3837" s="34" t="s">
        <v>46</v>
      </c>
      <c r="B3837" s="34" t="s">
        <v>8464</v>
      </c>
      <c r="C3837" s="34" t="s">
        <v>667</v>
      </c>
      <c r="D3837" s="35" t="s">
        <v>107</v>
      </c>
      <c r="E3837" s="35">
        <v>1.2</v>
      </c>
      <c r="F3837" s="35">
        <v>1.4</v>
      </c>
      <c r="G3837" s="35">
        <v>1.7</v>
      </c>
      <c r="H3837" s="35">
        <v>1.8</v>
      </c>
      <c r="M3837" s="36" t="s">
        <v>506</v>
      </c>
    </row>
    <row r="3838" spans="1:15" ht="15" hidden="1" customHeight="1">
      <c r="A3838" s="34" t="s">
        <v>46</v>
      </c>
      <c r="B3838" s="34" t="s">
        <v>8465</v>
      </c>
      <c r="C3838" s="34" t="s">
        <v>569</v>
      </c>
      <c r="D3838" s="35" t="s">
        <v>107</v>
      </c>
      <c r="E3838" s="35">
        <v>1.1000000000000001</v>
      </c>
      <c r="F3838" s="35">
        <v>1.7</v>
      </c>
      <c r="G3838" s="35">
        <v>2</v>
      </c>
      <c r="H3838" s="35">
        <v>2</v>
      </c>
    </row>
    <row r="3839" spans="1:15" ht="15" hidden="1" customHeight="1">
      <c r="A3839" s="34" t="s">
        <v>46</v>
      </c>
      <c r="B3839" s="34" t="s">
        <v>8466</v>
      </c>
      <c r="C3839" s="34" t="s">
        <v>405</v>
      </c>
      <c r="D3839" s="35" t="s">
        <v>107</v>
      </c>
      <c r="E3839" s="35">
        <v>1.4</v>
      </c>
      <c r="F3839" s="35">
        <v>1.6</v>
      </c>
      <c r="G3839" s="35">
        <v>1.8</v>
      </c>
      <c r="H3839" s="35">
        <v>2.2000000000000002</v>
      </c>
      <c r="I3839" s="35" t="s">
        <v>1173</v>
      </c>
      <c r="K3839" s="36" t="s">
        <v>1173</v>
      </c>
      <c r="M3839" s="36" t="s">
        <v>1173</v>
      </c>
    </row>
    <row r="3840" spans="1:15" ht="15" hidden="1" customHeight="1">
      <c r="A3840" s="34" t="s">
        <v>46</v>
      </c>
      <c r="B3840" s="34" t="s">
        <v>8467</v>
      </c>
      <c r="C3840" s="34" t="s">
        <v>400</v>
      </c>
      <c r="D3840" s="35" t="s">
        <v>107</v>
      </c>
      <c r="E3840" s="35">
        <v>1.5</v>
      </c>
      <c r="F3840" s="35">
        <v>1.7</v>
      </c>
      <c r="G3840" s="35">
        <v>1.7</v>
      </c>
      <c r="H3840" s="35">
        <v>1.8</v>
      </c>
      <c r="I3840" s="35" t="s">
        <v>8468</v>
      </c>
      <c r="K3840" s="36" t="s">
        <v>465</v>
      </c>
      <c r="M3840" s="36" t="s">
        <v>2981</v>
      </c>
    </row>
    <row r="3841" spans="1:15" ht="15" hidden="1" customHeight="1">
      <c r="A3841" s="34" t="s">
        <v>46</v>
      </c>
      <c r="B3841" s="34" t="s">
        <v>8469</v>
      </c>
      <c r="C3841" s="34" t="s">
        <v>2569</v>
      </c>
      <c r="D3841" s="35" t="s">
        <v>107</v>
      </c>
      <c r="E3841" s="35">
        <v>3.3</v>
      </c>
      <c r="F3841" s="35" t="s">
        <v>2988</v>
      </c>
      <c r="G3841" s="35">
        <v>3.5</v>
      </c>
      <c r="H3841" s="35">
        <v>3.8</v>
      </c>
      <c r="O3841" s="34" t="s">
        <v>8470</v>
      </c>
    </row>
    <row r="3842" spans="1:15" ht="15" hidden="1" customHeight="1">
      <c r="A3842" s="34" t="s">
        <v>46</v>
      </c>
      <c r="B3842" s="34" t="s">
        <v>8471</v>
      </c>
      <c r="C3842" s="34" t="s">
        <v>541</v>
      </c>
      <c r="D3842" s="35" t="s">
        <v>107</v>
      </c>
      <c r="E3842" s="35">
        <v>1.8</v>
      </c>
      <c r="F3842" s="35">
        <v>3.2</v>
      </c>
      <c r="G3842" s="35">
        <v>3.7</v>
      </c>
      <c r="H3842" s="35">
        <v>4.0999999999999996</v>
      </c>
      <c r="K3842" t="s">
        <v>4650</v>
      </c>
      <c r="O3842" s="34" t="s">
        <v>8472</v>
      </c>
    </row>
    <row r="3843" spans="1:15" ht="15" hidden="1" customHeight="1">
      <c r="A3843" s="34" t="s">
        <v>46</v>
      </c>
      <c r="B3843" s="34" t="s">
        <v>8473</v>
      </c>
      <c r="C3843" s="34" t="s">
        <v>667</v>
      </c>
      <c r="D3843" s="35" t="s">
        <v>107</v>
      </c>
      <c r="E3843" s="35">
        <v>1.1000000000000001</v>
      </c>
      <c r="F3843" s="35">
        <v>1.4</v>
      </c>
      <c r="G3843" s="35">
        <v>1.7</v>
      </c>
      <c r="H3843" s="35">
        <v>1.8</v>
      </c>
      <c r="K3843" t="s">
        <v>4650</v>
      </c>
      <c r="O3843" s="34" t="s">
        <v>3206</v>
      </c>
    </row>
    <row r="3844" spans="1:15" ht="15" hidden="1" customHeight="1">
      <c r="A3844" s="34" t="s">
        <v>46</v>
      </c>
      <c r="B3844" s="34" t="s">
        <v>8474</v>
      </c>
      <c r="C3844" s="34" t="s">
        <v>671</v>
      </c>
      <c r="D3844" s="35" t="s">
        <v>107</v>
      </c>
      <c r="E3844" s="35">
        <v>1.3</v>
      </c>
      <c r="F3844" s="35">
        <v>1.2</v>
      </c>
      <c r="G3844" s="35">
        <v>1.8</v>
      </c>
      <c r="H3844" s="35" t="s">
        <v>2997</v>
      </c>
      <c r="K3844" s="34" t="s">
        <v>3275</v>
      </c>
      <c r="O3844" s="34" t="s">
        <v>8475</v>
      </c>
    </row>
    <row r="3845" spans="1:15" ht="15" hidden="1" customHeight="1">
      <c r="A3845" s="34" t="s">
        <v>46</v>
      </c>
      <c r="B3845" s="34" t="s">
        <v>8476</v>
      </c>
      <c r="C3845" s="34" t="s">
        <v>671</v>
      </c>
      <c r="D3845" s="35" t="s">
        <v>107</v>
      </c>
      <c r="E3845" s="35">
        <v>1.3</v>
      </c>
      <c r="F3845" s="35">
        <v>1.1000000000000001</v>
      </c>
      <c r="G3845" s="35">
        <v>1</v>
      </c>
      <c r="H3845" s="35" t="s">
        <v>2997</v>
      </c>
      <c r="O3845" s="34" t="s">
        <v>8477</v>
      </c>
    </row>
    <row r="3846" spans="1:15" ht="15" hidden="1" customHeight="1">
      <c r="A3846" s="34" t="s">
        <v>46</v>
      </c>
      <c r="B3846" s="34" t="s">
        <v>8478</v>
      </c>
      <c r="C3846" s="34" t="s">
        <v>671</v>
      </c>
      <c r="D3846" s="35" t="s">
        <v>107</v>
      </c>
      <c r="E3846" s="35">
        <v>1</v>
      </c>
      <c r="F3846" s="35">
        <v>0.9</v>
      </c>
      <c r="G3846" s="35">
        <v>0.8</v>
      </c>
      <c r="H3846" s="35" t="s">
        <v>2997</v>
      </c>
      <c r="O3846" s="34" t="s">
        <v>8477</v>
      </c>
    </row>
    <row r="3847" spans="1:15" ht="15" hidden="1" customHeight="1">
      <c r="A3847" s="34" t="s">
        <v>46</v>
      </c>
      <c r="B3847" s="34" t="s">
        <v>8479</v>
      </c>
      <c r="C3847" s="34" t="s">
        <v>671</v>
      </c>
      <c r="D3847" s="35" t="s">
        <v>107</v>
      </c>
      <c r="E3847" s="35">
        <v>1.2</v>
      </c>
      <c r="F3847" s="35">
        <v>1.3</v>
      </c>
      <c r="G3847" s="35">
        <v>1.1000000000000001</v>
      </c>
      <c r="H3847" s="35" t="s">
        <v>2997</v>
      </c>
      <c r="O3847" s="34" t="s">
        <v>8477</v>
      </c>
    </row>
    <row r="3848" spans="1:15" ht="15" hidden="1" customHeight="1">
      <c r="A3848" s="34" t="s">
        <v>46</v>
      </c>
      <c r="B3848" s="34" t="s">
        <v>8480</v>
      </c>
      <c r="C3848" s="34" t="s">
        <v>671</v>
      </c>
      <c r="D3848" s="35" t="s">
        <v>107</v>
      </c>
      <c r="E3848" s="35">
        <v>1.2</v>
      </c>
      <c r="F3848" s="35">
        <v>1.5</v>
      </c>
      <c r="G3848" s="35">
        <v>1.3</v>
      </c>
      <c r="H3848" s="35" t="s">
        <v>2997</v>
      </c>
      <c r="O3848" s="34" t="s">
        <v>8477</v>
      </c>
    </row>
    <row r="3849" spans="1:15" ht="15" hidden="1" customHeight="1">
      <c r="A3849" s="34" t="s">
        <v>46</v>
      </c>
      <c r="B3849" s="34" t="s">
        <v>8481</v>
      </c>
      <c r="C3849" s="34" t="s">
        <v>671</v>
      </c>
      <c r="D3849" s="35" t="s">
        <v>107</v>
      </c>
      <c r="E3849" s="35">
        <v>1</v>
      </c>
      <c r="F3849" s="35">
        <v>1</v>
      </c>
      <c r="G3849" s="35" t="s">
        <v>2997</v>
      </c>
      <c r="H3849" s="35" t="s">
        <v>2997</v>
      </c>
      <c r="O3849" s="34" t="s">
        <v>8477</v>
      </c>
    </row>
    <row r="3850" spans="1:15" ht="15" hidden="1" customHeight="1">
      <c r="A3850" s="34" t="s">
        <v>46</v>
      </c>
      <c r="B3850" s="34" t="s">
        <v>8482</v>
      </c>
      <c r="C3850" s="34" t="s">
        <v>671</v>
      </c>
      <c r="D3850" s="35" t="s">
        <v>107</v>
      </c>
      <c r="E3850" s="35">
        <v>1</v>
      </c>
      <c r="F3850" s="35">
        <v>2.5</v>
      </c>
      <c r="G3850" s="35">
        <v>1.8</v>
      </c>
      <c r="H3850" s="35" t="s">
        <v>2997</v>
      </c>
      <c r="O3850" s="34" t="s">
        <v>8483</v>
      </c>
    </row>
    <row r="3851" spans="1:15" ht="15" hidden="1" customHeight="1">
      <c r="A3851" s="34" t="s">
        <v>46</v>
      </c>
      <c r="B3851" s="34" t="s">
        <v>8484</v>
      </c>
      <c r="C3851" s="34" t="s">
        <v>671</v>
      </c>
      <c r="D3851" s="35" t="s">
        <v>107</v>
      </c>
      <c r="E3851" s="35">
        <v>1.1000000000000001</v>
      </c>
      <c r="F3851" s="35">
        <v>1.4</v>
      </c>
      <c r="G3851" s="35">
        <v>1.3</v>
      </c>
      <c r="H3851" s="35" t="s">
        <v>2997</v>
      </c>
      <c r="O3851" s="34" t="s">
        <v>8477</v>
      </c>
    </row>
    <row r="3852" spans="1:15" ht="15" hidden="1" customHeight="1">
      <c r="A3852" s="34" t="s">
        <v>46</v>
      </c>
      <c r="B3852" s="34" t="s">
        <v>8485</v>
      </c>
      <c r="C3852" s="34" t="s">
        <v>671</v>
      </c>
      <c r="D3852" s="35" t="s">
        <v>107</v>
      </c>
      <c r="E3852" s="35">
        <v>1</v>
      </c>
      <c r="F3852" s="35">
        <v>1.3</v>
      </c>
      <c r="G3852" s="35">
        <v>1.1000000000000001</v>
      </c>
      <c r="H3852" s="35" t="s">
        <v>2997</v>
      </c>
      <c r="L3852" s="34" t="s">
        <v>8486</v>
      </c>
      <c r="O3852" s="34" t="s">
        <v>8477</v>
      </c>
    </row>
    <row r="3853" spans="1:15" ht="15" hidden="1" customHeight="1">
      <c r="A3853" s="34" t="s">
        <v>46</v>
      </c>
      <c r="B3853" s="34" t="s">
        <v>8487</v>
      </c>
      <c r="C3853" s="34" t="s">
        <v>671</v>
      </c>
      <c r="D3853" s="35" t="s">
        <v>107</v>
      </c>
      <c r="E3853" s="35">
        <v>1</v>
      </c>
      <c r="F3853" s="35">
        <v>1.2</v>
      </c>
      <c r="G3853" s="35">
        <v>0.9</v>
      </c>
      <c r="H3853" s="35" t="s">
        <v>2997</v>
      </c>
      <c r="O3853" s="34" t="s">
        <v>8477</v>
      </c>
    </row>
    <row r="3854" spans="1:15" ht="15" hidden="1" customHeight="1">
      <c r="A3854" s="34" t="s">
        <v>46</v>
      </c>
      <c r="B3854" s="34" t="s">
        <v>8488</v>
      </c>
      <c r="C3854" s="34" t="s">
        <v>671</v>
      </c>
      <c r="D3854" s="35" t="s">
        <v>107</v>
      </c>
      <c r="E3854" s="35">
        <v>1.5</v>
      </c>
      <c r="F3854" s="35">
        <v>1.6</v>
      </c>
      <c r="G3854" s="35">
        <v>1.4</v>
      </c>
      <c r="H3854" s="35" t="s">
        <v>2997</v>
      </c>
      <c r="K3854" s="36" t="s">
        <v>424</v>
      </c>
      <c r="O3854" s="34" t="s">
        <v>8477</v>
      </c>
    </row>
    <row r="3855" spans="1:15" ht="15" hidden="1" customHeight="1">
      <c r="A3855" s="34" t="s">
        <v>46</v>
      </c>
      <c r="B3855" s="34" t="s">
        <v>8489</v>
      </c>
      <c r="C3855" s="34" t="s">
        <v>671</v>
      </c>
      <c r="D3855" s="35" t="s">
        <v>107</v>
      </c>
      <c r="E3855" s="35" t="s">
        <v>107</v>
      </c>
      <c r="F3855" s="35">
        <v>1.3</v>
      </c>
      <c r="G3855" s="35" t="s">
        <v>2997</v>
      </c>
      <c r="H3855" s="35" t="s">
        <v>2997</v>
      </c>
      <c r="L3855" s="36" t="s">
        <v>3560</v>
      </c>
    </row>
    <row r="3856" spans="1:15" ht="15" hidden="1" customHeight="1">
      <c r="A3856" s="34" t="s">
        <v>46</v>
      </c>
      <c r="B3856" s="34" t="s">
        <v>8490</v>
      </c>
      <c r="C3856" s="34" t="s">
        <v>671</v>
      </c>
      <c r="D3856" s="35" t="s">
        <v>107</v>
      </c>
      <c r="E3856" s="35" t="s">
        <v>107</v>
      </c>
      <c r="F3856" s="35">
        <v>1.3</v>
      </c>
      <c r="G3856" s="35">
        <v>0.9</v>
      </c>
      <c r="H3856" s="35" t="s">
        <v>2997</v>
      </c>
    </row>
    <row r="3857" spans="1:15" ht="15" hidden="1" customHeight="1">
      <c r="A3857" s="34" t="s">
        <v>46</v>
      </c>
      <c r="B3857" s="34" t="s">
        <v>8491</v>
      </c>
      <c r="C3857" s="34" t="s">
        <v>740</v>
      </c>
      <c r="D3857" s="35" t="s">
        <v>107</v>
      </c>
      <c r="E3857" s="35">
        <v>1.6</v>
      </c>
      <c r="F3857" s="35">
        <v>3.6</v>
      </c>
      <c r="G3857" s="35">
        <v>5.8</v>
      </c>
      <c r="H3857" s="35">
        <v>8.3000000000000007</v>
      </c>
      <c r="I3857" s="35" t="s">
        <v>561</v>
      </c>
      <c r="K3857" s="36" t="s">
        <v>561</v>
      </c>
      <c r="L3857" s="34" t="s">
        <v>4002</v>
      </c>
    </row>
    <row r="3858" spans="1:15" ht="15" hidden="1" customHeight="1">
      <c r="A3858" s="34" t="s">
        <v>46</v>
      </c>
      <c r="B3858" s="34" t="s">
        <v>8492</v>
      </c>
      <c r="C3858" s="34" t="s">
        <v>457</v>
      </c>
      <c r="D3858" s="35" t="s">
        <v>107</v>
      </c>
      <c r="E3858" s="35">
        <v>1</v>
      </c>
      <c r="F3858" s="35">
        <v>1.3</v>
      </c>
      <c r="G3858" s="35">
        <v>1.4</v>
      </c>
      <c r="H3858" s="35">
        <v>1.5</v>
      </c>
    </row>
    <row r="3859" spans="1:15" ht="15" hidden="1" customHeight="1">
      <c r="A3859" s="34" t="s">
        <v>46</v>
      </c>
      <c r="B3859" s="34" t="s">
        <v>8493</v>
      </c>
      <c r="C3859" s="34" t="s">
        <v>389</v>
      </c>
      <c r="D3859" s="35" t="s">
        <v>107</v>
      </c>
      <c r="E3859" s="35">
        <v>2.2000000000000002</v>
      </c>
      <c r="F3859" s="35">
        <v>3.8</v>
      </c>
      <c r="G3859" s="35">
        <v>4.5999999999999996</v>
      </c>
      <c r="H3859" s="35">
        <v>4.5999999999999996</v>
      </c>
      <c r="I3859" s="35" t="s">
        <v>561</v>
      </c>
      <c r="K3859" s="36" t="s">
        <v>561</v>
      </c>
      <c r="M3859" s="34" t="s">
        <v>561</v>
      </c>
    </row>
    <row r="3860" spans="1:15" ht="15" hidden="1" customHeight="1">
      <c r="A3860" s="34" t="s">
        <v>46</v>
      </c>
      <c r="B3860" s="34" t="s">
        <v>8494</v>
      </c>
      <c r="C3860" s="34" t="s">
        <v>8397</v>
      </c>
      <c r="D3860" s="35" t="s">
        <v>107</v>
      </c>
      <c r="E3860" s="35">
        <v>12</v>
      </c>
      <c r="F3860" s="35">
        <v>12.2</v>
      </c>
      <c r="G3860" s="35">
        <v>12.4</v>
      </c>
      <c r="H3860" s="35">
        <v>12.9</v>
      </c>
      <c r="I3860" s="35" t="s">
        <v>7022</v>
      </c>
      <c r="K3860" s="36" t="s">
        <v>8495</v>
      </c>
      <c r="M3860" s="36" t="s">
        <v>2981</v>
      </c>
      <c r="N3860" s="34" t="s">
        <v>8496</v>
      </c>
      <c r="O3860" s="34" t="s">
        <v>8497</v>
      </c>
    </row>
    <row r="3861" spans="1:15" ht="15" hidden="1" customHeight="1">
      <c r="A3861" s="34" t="s">
        <v>46</v>
      </c>
      <c r="B3861" s="34" t="s">
        <v>8498</v>
      </c>
      <c r="C3861" s="34" t="s">
        <v>389</v>
      </c>
      <c r="D3861" s="35" t="s">
        <v>107</v>
      </c>
      <c r="E3861" s="35">
        <v>1.6</v>
      </c>
      <c r="F3861" s="35">
        <v>3.2</v>
      </c>
      <c r="G3861" s="35">
        <v>3.4</v>
      </c>
      <c r="H3861" s="35">
        <v>3.4</v>
      </c>
      <c r="I3861" s="35" t="s">
        <v>561</v>
      </c>
      <c r="K3861" s="36" t="s">
        <v>561</v>
      </c>
    </row>
    <row r="3862" spans="1:15" ht="15" hidden="1" customHeight="1">
      <c r="A3862" s="34" t="s">
        <v>46</v>
      </c>
      <c r="B3862" s="34" t="s">
        <v>8499</v>
      </c>
      <c r="C3862" s="34" t="s">
        <v>707</v>
      </c>
      <c r="D3862" s="35" t="s">
        <v>107</v>
      </c>
      <c r="E3862" s="35">
        <v>1.7</v>
      </c>
      <c r="F3862" s="35">
        <v>2.8</v>
      </c>
      <c r="G3862" s="35">
        <v>3.1</v>
      </c>
      <c r="H3862" s="35">
        <v>3.2</v>
      </c>
      <c r="I3862" s="35" t="s">
        <v>561</v>
      </c>
      <c r="K3862" s="36" t="s">
        <v>561</v>
      </c>
      <c r="M3862" s="36" t="s">
        <v>424</v>
      </c>
    </row>
    <row r="3863" spans="1:15" ht="15" hidden="1" customHeight="1">
      <c r="A3863" s="34" t="s">
        <v>46</v>
      </c>
      <c r="B3863" s="34" t="s">
        <v>8500</v>
      </c>
      <c r="C3863" s="34" t="s">
        <v>707</v>
      </c>
      <c r="D3863" s="35" t="s">
        <v>107</v>
      </c>
      <c r="E3863" s="35">
        <v>1.2</v>
      </c>
      <c r="F3863" s="35">
        <v>1.4</v>
      </c>
      <c r="G3863" s="35">
        <v>1.4</v>
      </c>
      <c r="H3863" s="35" t="s">
        <v>2997</v>
      </c>
      <c r="J3863" s="35" t="s">
        <v>4913</v>
      </c>
    </row>
    <row r="3864" spans="1:15" ht="15" hidden="1" customHeight="1">
      <c r="A3864" s="34" t="s">
        <v>46</v>
      </c>
      <c r="B3864" s="34" t="s">
        <v>8501</v>
      </c>
      <c r="C3864" s="34" t="s">
        <v>707</v>
      </c>
      <c r="D3864" s="35" t="s">
        <v>107</v>
      </c>
      <c r="E3864" s="35">
        <v>1.5</v>
      </c>
      <c r="F3864" s="35">
        <v>2</v>
      </c>
      <c r="G3864" s="35">
        <v>2</v>
      </c>
      <c r="H3864" s="35">
        <v>2</v>
      </c>
    </row>
    <row r="3865" spans="1:15" ht="15" hidden="1" customHeight="1">
      <c r="A3865" s="34" t="s">
        <v>46</v>
      </c>
      <c r="B3865" s="34" t="s">
        <v>8502</v>
      </c>
      <c r="C3865" s="34" t="s">
        <v>707</v>
      </c>
      <c r="D3865" s="35" t="s">
        <v>107</v>
      </c>
      <c r="E3865" s="35" t="s">
        <v>107</v>
      </c>
      <c r="F3865" s="35">
        <v>1.1000000000000001</v>
      </c>
      <c r="G3865" s="35">
        <v>1.1000000000000001</v>
      </c>
      <c r="H3865" s="35" t="s">
        <v>2997</v>
      </c>
      <c r="J3865" s="35" t="s">
        <v>3560</v>
      </c>
      <c r="O3865" s="34" t="s">
        <v>8503</v>
      </c>
    </row>
    <row r="3866" spans="1:15" ht="15" hidden="1" customHeight="1">
      <c r="A3866" s="34" t="s">
        <v>46</v>
      </c>
      <c r="B3866" s="34" t="s">
        <v>8504</v>
      </c>
      <c r="C3866" s="34" t="s">
        <v>484</v>
      </c>
      <c r="D3866" s="35" t="s">
        <v>107</v>
      </c>
      <c r="E3866" s="35">
        <v>1.2</v>
      </c>
      <c r="F3866" s="35">
        <v>1.9</v>
      </c>
      <c r="G3866" s="35">
        <v>2.2999999999999998</v>
      </c>
      <c r="H3866" s="35">
        <v>2.5</v>
      </c>
      <c r="O3866" s="34" t="s">
        <v>8395</v>
      </c>
    </row>
    <row r="3867" spans="1:15" ht="15" hidden="1" customHeight="1">
      <c r="A3867" s="34" t="s">
        <v>46</v>
      </c>
      <c r="B3867" s="34" t="s">
        <v>8505</v>
      </c>
      <c r="C3867" s="34" t="s">
        <v>546</v>
      </c>
      <c r="D3867" s="35" t="s">
        <v>107</v>
      </c>
      <c r="E3867" s="35">
        <v>1.2</v>
      </c>
      <c r="F3867" s="35">
        <v>1.8</v>
      </c>
      <c r="G3867" s="35">
        <v>2</v>
      </c>
      <c r="H3867" s="35">
        <v>2</v>
      </c>
    </row>
    <row r="3868" spans="1:15" ht="15" hidden="1" customHeight="1">
      <c r="A3868" s="34" t="s">
        <v>46</v>
      </c>
      <c r="B3868" s="34" t="s">
        <v>8506</v>
      </c>
      <c r="C3868" s="34" t="s">
        <v>546</v>
      </c>
      <c r="D3868" s="35" t="s">
        <v>107</v>
      </c>
      <c r="E3868" s="35">
        <v>1.5</v>
      </c>
      <c r="F3868" s="35">
        <v>1.9</v>
      </c>
      <c r="G3868" s="35">
        <v>2</v>
      </c>
      <c r="H3868" s="35">
        <v>1.8</v>
      </c>
      <c r="I3868" s="35" t="s">
        <v>7700</v>
      </c>
      <c r="K3868" s="36" t="s">
        <v>424</v>
      </c>
    </row>
    <row r="3869" spans="1:15" ht="15" hidden="1" customHeight="1">
      <c r="A3869" s="34" t="s">
        <v>46</v>
      </c>
      <c r="B3869" s="34" t="s">
        <v>8507</v>
      </c>
      <c r="C3869" s="34" t="s">
        <v>667</v>
      </c>
      <c r="D3869" s="35" t="s">
        <v>107</v>
      </c>
      <c r="E3869" s="35">
        <v>1.6</v>
      </c>
      <c r="F3869" s="35">
        <v>2.5</v>
      </c>
      <c r="G3869" s="35">
        <v>2.8</v>
      </c>
      <c r="H3869" s="35">
        <v>3</v>
      </c>
    </row>
    <row r="3870" spans="1:15" ht="15" hidden="1" customHeight="1">
      <c r="A3870" s="34" t="s">
        <v>46</v>
      </c>
      <c r="B3870" s="34" t="s">
        <v>8508</v>
      </c>
      <c r="C3870" s="34" t="s">
        <v>541</v>
      </c>
      <c r="D3870" s="35" t="s">
        <v>107</v>
      </c>
      <c r="E3870" s="35" t="s">
        <v>107</v>
      </c>
      <c r="F3870" s="35">
        <v>1.1000000000000001</v>
      </c>
      <c r="G3870" s="35" t="s">
        <v>2997</v>
      </c>
      <c r="H3870" s="35" t="s">
        <v>2997</v>
      </c>
      <c r="L3870" s="36" t="s">
        <v>3559</v>
      </c>
    </row>
    <row r="3871" spans="1:15" ht="15" hidden="1" customHeight="1">
      <c r="A3871" s="34" t="s">
        <v>46</v>
      </c>
      <c r="B3871" s="34" t="s">
        <v>8509</v>
      </c>
      <c r="C3871" s="34" t="s">
        <v>419</v>
      </c>
      <c r="D3871" s="35" t="s">
        <v>107</v>
      </c>
      <c r="E3871" s="35" t="s">
        <v>107</v>
      </c>
      <c r="F3871" s="35">
        <v>1.8</v>
      </c>
      <c r="G3871" s="35">
        <v>2.2000000000000002</v>
      </c>
      <c r="H3871" s="35">
        <v>2.8</v>
      </c>
      <c r="I3871" s="35" t="s">
        <v>2581</v>
      </c>
    </row>
    <row r="3872" spans="1:15" ht="15" hidden="1" customHeight="1">
      <c r="A3872" s="34" t="s">
        <v>46</v>
      </c>
      <c r="B3872" s="34" t="s">
        <v>8510</v>
      </c>
      <c r="C3872" s="34" t="s">
        <v>419</v>
      </c>
      <c r="D3872" s="35" t="s">
        <v>107</v>
      </c>
      <c r="E3872" s="35" t="s">
        <v>107</v>
      </c>
      <c r="F3872" s="35" t="s">
        <v>107</v>
      </c>
      <c r="G3872" s="35">
        <v>1.1000000000000001</v>
      </c>
      <c r="H3872" s="35">
        <v>1.4</v>
      </c>
    </row>
    <row r="3873" spans="1:15" ht="15" hidden="1" customHeight="1">
      <c r="A3873" s="34" t="s">
        <v>46</v>
      </c>
      <c r="B3873" s="34" t="s">
        <v>8511</v>
      </c>
      <c r="C3873" s="34" t="s">
        <v>389</v>
      </c>
      <c r="D3873" s="35" t="s">
        <v>107</v>
      </c>
      <c r="E3873" s="35" t="s">
        <v>107</v>
      </c>
      <c r="F3873" s="35">
        <v>3</v>
      </c>
      <c r="G3873" s="35">
        <v>5.2</v>
      </c>
      <c r="H3873" s="35">
        <v>5.4</v>
      </c>
      <c r="L3873" s="34" t="s">
        <v>8512</v>
      </c>
    </row>
    <row r="3874" spans="1:15" ht="15" hidden="1" customHeight="1">
      <c r="A3874" s="34" t="s">
        <v>46</v>
      </c>
      <c r="B3874" s="34" t="s">
        <v>8513</v>
      </c>
      <c r="C3874" s="34" t="s">
        <v>457</v>
      </c>
      <c r="D3874" s="35" t="s">
        <v>107</v>
      </c>
      <c r="E3874" s="35" t="s">
        <v>107</v>
      </c>
      <c r="F3874" s="35">
        <v>1.2</v>
      </c>
      <c r="G3874" s="35">
        <v>1.4</v>
      </c>
      <c r="H3874" s="35">
        <v>1.6</v>
      </c>
    </row>
    <row r="3875" spans="1:15" ht="15" hidden="1" customHeight="1">
      <c r="A3875" s="34" t="s">
        <v>46</v>
      </c>
      <c r="B3875" s="34" t="s">
        <v>8514</v>
      </c>
      <c r="C3875" s="34" t="s">
        <v>540</v>
      </c>
      <c r="D3875" s="35" t="s">
        <v>107</v>
      </c>
      <c r="E3875" s="35" t="s">
        <v>107</v>
      </c>
      <c r="F3875" s="35">
        <v>1.7</v>
      </c>
      <c r="G3875" s="35">
        <v>2.8</v>
      </c>
      <c r="H3875" s="35">
        <v>3.8</v>
      </c>
    </row>
    <row r="3876" spans="1:15" ht="15" hidden="1" customHeight="1">
      <c r="A3876" s="34" t="s">
        <v>46</v>
      </c>
      <c r="B3876" s="34" t="s">
        <v>8515</v>
      </c>
      <c r="C3876" s="34" t="s">
        <v>405</v>
      </c>
      <c r="D3876" s="35" t="s">
        <v>107</v>
      </c>
      <c r="E3876" s="35" t="s">
        <v>107</v>
      </c>
      <c r="F3876" s="35">
        <v>1.2</v>
      </c>
      <c r="G3876" s="35">
        <v>1.3</v>
      </c>
      <c r="H3876" s="35">
        <v>1.4</v>
      </c>
    </row>
    <row r="3877" spans="1:15" ht="15" hidden="1" customHeight="1">
      <c r="A3877" s="34" t="s">
        <v>46</v>
      </c>
      <c r="B3877" s="34" t="s">
        <v>8516</v>
      </c>
      <c r="C3877" s="34" t="s">
        <v>540</v>
      </c>
      <c r="D3877" s="35" t="s">
        <v>107</v>
      </c>
      <c r="E3877" s="35" t="s">
        <v>107</v>
      </c>
      <c r="F3877" s="35">
        <v>2.7</v>
      </c>
      <c r="G3877" s="35">
        <v>4.4000000000000004</v>
      </c>
      <c r="H3877" s="35">
        <v>5.0999999999999996</v>
      </c>
      <c r="I3877" s="35" t="s">
        <v>8434</v>
      </c>
    </row>
    <row r="3878" spans="1:15" ht="15" hidden="1" customHeight="1">
      <c r="A3878" s="34" t="s">
        <v>46</v>
      </c>
      <c r="B3878" s="34" t="s">
        <v>8517</v>
      </c>
      <c r="C3878" s="34" t="s">
        <v>449</v>
      </c>
      <c r="D3878" s="35" t="s">
        <v>107</v>
      </c>
      <c r="E3878" s="35" t="s">
        <v>107</v>
      </c>
      <c r="F3878" s="35">
        <v>1.9</v>
      </c>
      <c r="G3878" s="35" t="s">
        <v>2997</v>
      </c>
      <c r="H3878" s="35" t="s">
        <v>2997</v>
      </c>
      <c r="L3878" s="36" t="s">
        <v>4908</v>
      </c>
    </row>
    <row r="3879" spans="1:15" ht="15" hidden="1" customHeight="1">
      <c r="A3879" s="34" t="s">
        <v>46</v>
      </c>
      <c r="B3879" s="34" t="s">
        <v>8518</v>
      </c>
      <c r="C3879" s="34" t="s">
        <v>740</v>
      </c>
      <c r="D3879" s="35" t="s">
        <v>107</v>
      </c>
      <c r="E3879" s="35" t="s">
        <v>107</v>
      </c>
      <c r="F3879" s="35">
        <v>2</v>
      </c>
      <c r="G3879" s="35">
        <v>2.5</v>
      </c>
      <c r="H3879" s="35">
        <v>3.2</v>
      </c>
      <c r="I3879" s="35" t="s">
        <v>561</v>
      </c>
      <c r="L3879" s="34" t="s">
        <v>4002</v>
      </c>
    </row>
    <row r="3880" spans="1:15" ht="15" hidden="1" customHeight="1">
      <c r="A3880" s="34" t="s">
        <v>46</v>
      </c>
      <c r="B3880" s="34" t="s">
        <v>8519</v>
      </c>
      <c r="C3880" s="34" t="s">
        <v>389</v>
      </c>
      <c r="D3880" s="35" t="s">
        <v>107</v>
      </c>
      <c r="E3880" s="35" t="s">
        <v>107</v>
      </c>
      <c r="F3880" s="35">
        <v>1.1000000000000001</v>
      </c>
      <c r="G3880" s="35">
        <v>1.3</v>
      </c>
      <c r="H3880" s="35">
        <v>1.5</v>
      </c>
    </row>
    <row r="3881" spans="1:15" ht="15" hidden="1" customHeight="1">
      <c r="A3881" s="34" t="s">
        <v>46</v>
      </c>
      <c r="B3881" s="34" t="s">
        <v>8520</v>
      </c>
      <c r="C3881" s="34" t="s">
        <v>541</v>
      </c>
      <c r="D3881" s="35" t="s">
        <v>107</v>
      </c>
      <c r="E3881" s="35" t="s">
        <v>107</v>
      </c>
      <c r="F3881" s="35">
        <v>1.3</v>
      </c>
      <c r="G3881" s="35" t="s">
        <v>2988</v>
      </c>
      <c r="H3881" s="35" t="s">
        <v>2989</v>
      </c>
    </row>
    <row r="3882" spans="1:15" ht="15" hidden="1" customHeight="1">
      <c r="A3882" s="34" t="s">
        <v>46</v>
      </c>
      <c r="B3882" s="34" t="s">
        <v>8521</v>
      </c>
      <c r="C3882" s="34" t="s">
        <v>541</v>
      </c>
      <c r="D3882" s="35" t="s">
        <v>107</v>
      </c>
      <c r="E3882" s="35" t="s">
        <v>107</v>
      </c>
      <c r="F3882" s="35">
        <v>1.4</v>
      </c>
      <c r="G3882" s="35">
        <v>1.9</v>
      </c>
      <c r="H3882" s="35">
        <v>1.9</v>
      </c>
      <c r="I3882" s="35" t="s">
        <v>561</v>
      </c>
      <c r="K3882" s="36" t="s">
        <v>424</v>
      </c>
      <c r="M3882" s="34" t="s">
        <v>561</v>
      </c>
    </row>
    <row r="3883" spans="1:15" ht="15" hidden="1" customHeight="1">
      <c r="A3883" s="34" t="s">
        <v>46</v>
      </c>
      <c r="B3883" s="34" t="s">
        <v>8522</v>
      </c>
      <c r="C3883" s="34" t="s">
        <v>740</v>
      </c>
      <c r="D3883" s="35" t="s">
        <v>107</v>
      </c>
      <c r="E3883" s="35" t="s">
        <v>107</v>
      </c>
      <c r="F3883" s="35">
        <v>1.2</v>
      </c>
      <c r="G3883" s="35" t="s">
        <v>2997</v>
      </c>
      <c r="H3883" s="35" t="s">
        <v>2997</v>
      </c>
      <c r="J3883" s="35" t="s">
        <v>3812</v>
      </c>
      <c r="L3883" s="36" t="s">
        <v>8523</v>
      </c>
    </row>
    <row r="3884" spans="1:15" ht="15" hidden="1" customHeight="1">
      <c r="A3884" s="34" t="s">
        <v>46</v>
      </c>
      <c r="B3884" s="34" t="s">
        <v>8524</v>
      </c>
      <c r="C3884" s="34" t="s">
        <v>740</v>
      </c>
      <c r="D3884" s="35" t="s">
        <v>107</v>
      </c>
      <c r="E3884" s="35" t="s">
        <v>107</v>
      </c>
      <c r="F3884" s="35">
        <v>2</v>
      </c>
      <c r="G3884" s="35">
        <v>2.5</v>
      </c>
      <c r="H3884" s="35">
        <v>2.7</v>
      </c>
      <c r="L3884" s="34" t="s">
        <v>4002</v>
      </c>
      <c r="O3884" s="34" t="s">
        <v>8395</v>
      </c>
    </row>
    <row r="3885" spans="1:15" ht="15" hidden="1" customHeight="1">
      <c r="A3885" s="34" t="s">
        <v>46</v>
      </c>
      <c r="B3885" s="34" t="s">
        <v>8525</v>
      </c>
      <c r="C3885" s="34" t="s">
        <v>740</v>
      </c>
      <c r="D3885" s="35" t="s">
        <v>107</v>
      </c>
      <c r="E3885" s="35" t="s">
        <v>107</v>
      </c>
      <c r="F3885" s="35">
        <v>1.6</v>
      </c>
      <c r="G3885" s="35">
        <v>2.1</v>
      </c>
      <c r="H3885" s="35">
        <v>2.5</v>
      </c>
      <c r="L3885" s="34" t="s">
        <v>4002</v>
      </c>
    </row>
    <row r="3886" spans="1:15" ht="15" hidden="1" customHeight="1">
      <c r="A3886" s="34" t="s">
        <v>46</v>
      </c>
      <c r="B3886" s="34" t="s">
        <v>8526</v>
      </c>
      <c r="C3886" s="34" t="s">
        <v>740</v>
      </c>
      <c r="D3886" s="35" t="s">
        <v>107</v>
      </c>
      <c r="E3886" s="35" t="s">
        <v>107</v>
      </c>
      <c r="F3886" s="35">
        <v>1.1000000000000001</v>
      </c>
      <c r="G3886" s="35" t="s">
        <v>2997</v>
      </c>
      <c r="H3886" s="35" t="s">
        <v>2997</v>
      </c>
      <c r="L3886" s="36" t="s">
        <v>8527</v>
      </c>
    </row>
    <row r="3887" spans="1:15" ht="15" hidden="1" customHeight="1">
      <c r="A3887" s="34" t="s">
        <v>46</v>
      </c>
      <c r="B3887" s="34" t="s">
        <v>8528</v>
      </c>
      <c r="C3887" s="34" t="s">
        <v>541</v>
      </c>
      <c r="D3887" s="35" t="s">
        <v>107</v>
      </c>
      <c r="E3887" s="35" t="s">
        <v>107</v>
      </c>
      <c r="F3887" s="35">
        <v>1.5</v>
      </c>
      <c r="G3887" s="35">
        <v>2.2999999999999998</v>
      </c>
      <c r="H3887" s="35">
        <v>2.6</v>
      </c>
      <c r="I3887" s="35" t="s">
        <v>561</v>
      </c>
    </row>
    <row r="3888" spans="1:15" ht="15" hidden="1" customHeight="1">
      <c r="A3888" s="34" t="s">
        <v>46</v>
      </c>
      <c r="B3888" s="34" t="s">
        <v>8529</v>
      </c>
      <c r="C3888" s="34" t="s">
        <v>740</v>
      </c>
      <c r="D3888" s="35" t="s">
        <v>107</v>
      </c>
      <c r="E3888" s="35" t="s">
        <v>107</v>
      </c>
      <c r="F3888" s="35">
        <v>1.7</v>
      </c>
      <c r="G3888" s="35">
        <v>2.2000000000000002</v>
      </c>
      <c r="H3888" s="35">
        <v>2.4</v>
      </c>
      <c r="K3888" s="36" t="s">
        <v>8530</v>
      </c>
      <c r="L3888" s="34" t="s">
        <v>4002</v>
      </c>
      <c r="M3888" s="34" t="s">
        <v>584</v>
      </c>
    </row>
    <row r="3889" spans="1:15" ht="15" hidden="1" customHeight="1">
      <c r="A3889" s="34" t="s">
        <v>46</v>
      </c>
      <c r="B3889" s="34" t="s">
        <v>8531</v>
      </c>
      <c r="C3889" s="34" t="s">
        <v>541</v>
      </c>
      <c r="D3889" s="35" t="s">
        <v>107</v>
      </c>
      <c r="E3889" s="35" t="s">
        <v>107</v>
      </c>
      <c r="F3889" s="35">
        <v>1.5</v>
      </c>
      <c r="G3889" s="35">
        <v>1.9</v>
      </c>
      <c r="H3889" s="35">
        <v>2</v>
      </c>
      <c r="I3889" s="35" t="s">
        <v>561</v>
      </c>
      <c r="K3889" s="36" t="s">
        <v>561</v>
      </c>
    </row>
    <row r="3890" spans="1:15" ht="15" hidden="1" customHeight="1">
      <c r="A3890" s="34" t="s">
        <v>46</v>
      </c>
      <c r="B3890" s="34" t="s">
        <v>8532</v>
      </c>
      <c r="C3890" s="34" t="s">
        <v>540</v>
      </c>
      <c r="D3890" s="35" t="s">
        <v>107</v>
      </c>
      <c r="E3890" s="35" t="s">
        <v>107</v>
      </c>
      <c r="F3890" s="35">
        <v>2</v>
      </c>
      <c r="G3890" s="35">
        <v>1.9</v>
      </c>
      <c r="H3890" s="35">
        <v>1.9</v>
      </c>
      <c r="I3890" s="35" t="s">
        <v>561</v>
      </c>
      <c r="M3890" s="34" t="s">
        <v>561</v>
      </c>
    </row>
    <row r="3891" spans="1:15" ht="15" hidden="1" customHeight="1">
      <c r="A3891" s="34" t="s">
        <v>46</v>
      </c>
      <c r="B3891" s="34" t="s">
        <v>8533</v>
      </c>
      <c r="C3891" s="34" t="s">
        <v>389</v>
      </c>
      <c r="D3891" s="35" t="s">
        <v>107</v>
      </c>
      <c r="E3891" s="35" t="s">
        <v>107</v>
      </c>
      <c r="F3891" s="35">
        <v>1.7</v>
      </c>
      <c r="G3891" s="35">
        <v>1.8</v>
      </c>
      <c r="H3891" s="35">
        <v>1.8</v>
      </c>
      <c r="I3891" s="35" t="s">
        <v>7743</v>
      </c>
      <c r="M3891" s="34" t="s">
        <v>440</v>
      </c>
    </row>
    <row r="3892" spans="1:15" ht="15" hidden="1" customHeight="1">
      <c r="A3892" s="34" t="s">
        <v>46</v>
      </c>
      <c r="B3892" s="34" t="s">
        <v>8534</v>
      </c>
      <c r="C3892" s="34" t="s">
        <v>541</v>
      </c>
      <c r="D3892" s="35" t="s">
        <v>107</v>
      </c>
      <c r="E3892" s="35" t="s">
        <v>107</v>
      </c>
      <c r="F3892" s="35">
        <v>1.5</v>
      </c>
      <c r="G3892" s="35">
        <v>1.8</v>
      </c>
      <c r="H3892" s="35">
        <v>2.4</v>
      </c>
      <c r="I3892" s="35" t="s">
        <v>561</v>
      </c>
      <c r="K3892" s="36" t="s">
        <v>561</v>
      </c>
    </row>
    <row r="3893" spans="1:15" ht="15" hidden="1" customHeight="1">
      <c r="A3893" s="34" t="s">
        <v>46</v>
      </c>
      <c r="B3893" s="34" t="s">
        <v>8535</v>
      </c>
      <c r="C3893" s="34" t="s">
        <v>541</v>
      </c>
      <c r="D3893" s="35" t="s">
        <v>107</v>
      </c>
      <c r="E3893" s="35" t="s">
        <v>107</v>
      </c>
      <c r="F3893" s="35">
        <v>1.2</v>
      </c>
      <c r="G3893" s="35">
        <v>1.3</v>
      </c>
      <c r="H3893" s="35" t="s">
        <v>2997</v>
      </c>
      <c r="J3893" s="35" t="s">
        <v>3886</v>
      </c>
    </row>
    <row r="3894" spans="1:15" ht="15" hidden="1" customHeight="1">
      <c r="A3894" s="34" t="s">
        <v>46</v>
      </c>
      <c r="B3894" s="34" t="s">
        <v>8536</v>
      </c>
      <c r="C3894" s="34" t="s">
        <v>541</v>
      </c>
      <c r="D3894" s="35" t="s">
        <v>107</v>
      </c>
      <c r="E3894" s="35" t="s">
        <v>107</v>
      </c>
      <c r="F3894" s="35">
        <v>1.1000000000000001</v>
      </c>
      <c r="G3894" s="35">
        <v>1.9</v>
      </c>
      <c r="H3894" s="35">
        <v>2.6</v>
      </c>
      <c r="I3894" s="35" t="s">
        <v>424</v>
      </c>
      <c r="K3894" s="36" t="s">
        <v>424</v>
      </c>
    </row>
    <row r="3895" spans="1:15" ht="15" hidden="1" customHeight="1">
      <c r="A3895" s="34" t="s">
        <v>46</v>
      </c>
      <c r="B3895" s="34" t="s">
        <v>8537</v>
      </c>
      <c r="C3895" s="34" t="s">
        <v>745</v>
      </c>
      <c r="D3895" s="35" t="s">
        <v>107</v>
      </c>
      <c r="E3895" s="35" t="s">
        <v>107</v>
      </c>
      <c r="F3895" s="35">
        <v>1.7</v>
      </c>
      <c r="G3895" s="35">
        <v>2.1</v>
      </c>
      <c r="H3895" s="35">
        <v>2.2000000000000002</v>
      </c>
      <c r="I3895" s="35" t="s">
        <v>7022</v>
      </c>
      <c r="K3895" s="36" t="s">
        <v>465</v>
      </c>
    </row>
    <row r="3896" spans="1:15" ht="15" hidden="1" customHeight="1">
      <c r="A3896" s="34" t="s">
        <v>46</v>
      </c>
      <c r="B3896" s="34" t="s">
        <v>8538</v>
      </c>
      <c r="C3896" s="34" t="s">
        <v>745</v>
      </c>
      <c r="D3896" s="35" t="s">
        <v>107</v>
      </c>
      <c r="E3896" s="35" t="s">
        <v>107</v>
      </c>
      <c r="F3896" s="35">
        <v>1.2</v>
      </c>
      <c r="G3896" s="35">
        <v>1.5</v>
      </c>
      <c r="H3896" s="35">
        <v>1.6</v>
      </c>
    </row>
    <row r="3897" spans="1:15" ht="15" hidden="1" customHeight="1">
      <c r="A3897" s="34" t="s">
        <v>46</v>
      </c>
      <c r="B3897" s="34" t="s">
        <v>8539</v>
      </c>
      <c r="C3897" s="34" t="s">
        <v>745</v>
      </c>
      <c r="D3897" s="35" t="s">
        <v>107</v>
      </c>
      <c r="E3897" s="35" t="s">
        <v>107</v>
      </c>
      <c r="F3897" s="35">
        <v>1</v>
      </c>
      <c r="G3897" s="35">
        <v>1.1000000000000001</v>
      </c>
      <c r="H3897" s="35" t="s">
        <v>2997</v>
      </c>
      <c r="I3897" s="35" t="s">
        <v>561</v>
      </c>
      <c r="J3897" s="35" t="s">
        <v>3812</v>
      </c>
      <c r="M3897" s="34" t="s">
        <v>561</v>
      </c>
    </row>
    <row r="3898" spans="1:15" ht="15" hidden="1" customHeight="1">
      <c r="A3898" s="34" t="s">
        <v>46</v>
      </c>
      <c r="B3898" s="34" t="s">
        <v>8540</v>
      </c>
      <c r="C3898" s="34" t="s">
        <v>541</v>
      </c>
      <c r="D3898" s="35" t="s">
        <v>107</v>
      </c>
      <c r="E3898" s="35" t="s">
        <v>107</v>
      </c>
      <c r="F3898" s="35">
        <v>1.6</v>
      </c>
      <c r="G3898" s="35" t="s">
        <v>2988</v>
      </c>
      <c r="H3898" s="35">
        <v>2.6</v>
      </c>
    </row>
    <row r="3899" spans="1:15" ht="15" hidden="1" customHeight="1">
      <c r="A3899" s="34" t="s">
        <v>46</v>
      </c>
      <c r="B3899" s="34" t="s">
        <v>8541</v>
      </c>
      <c r="C3899" s="34" t="s">
        <v>667</v>
      </c>
      <c r="D3899" s="35" t="s">
        <v>107</v>
      </c>
      <c r="E3899" s="35" t="s">
        <v>107</v>
      </c>
      <c r="F3899" s="35" t="s">
        <v>107</v>
      </c>
      <c r="G3899" s="35">
        <v>1</v>
      </c>
      <c r="H3899" s="35">
        <v>1</v>
      </c>
    </row>
    <row r="3900" spans="1:15" ht="15" hidden="1" customHeight="1">
      <c r="A3900" s="34" t="s">
        <v>46</v>
      </c>
      <c r="B3900" s="34" t="s">
        <v>8542</v>
      </c>
      <c r="C3900" s="34" t="s">
        <v>2569</v>
      </c>
      <c r="D3900" s="35" t="s">
        <v>107</v>
      </c>
      <c r="E3900" s="35" t="s">
        <v>107</v>
      </c>
      <c r="F3900" s="35" t="s">
        <v>107</v>
      </c>
      <c r="G3900" s="35">
        <v>3.9</v>
      </c>
      <c r="H3900" s="35">
        <v>4.2</v>
      </c>
      <c r="J3900" s="35" t="s">
        <v>3081</v>
      </c>
      <c r="L3900" s="36" t="s">
        <v>8543</v>
      </c>
    </row>
    <row r="3901" spans="1:15" ht="15" hidden="1" customHeight="1">
      <c r="A3901" s="34" t="s">
        <v>46</v>
      </c>
      <c r="B3901" s="34" t="s">
        <v>8544</v>
      </c>
      <c r="C3901" s="34" t="s">
        <v>389</v>
      </c>
      <c r="D3901" s="35" t="s">
        <v>107</v>
      </c>
      <c r="E3901" s="35" t="s">
        <v>107</v>
      </c>
      <c r="F3901" s="35" t="s">
        <v>107</v>
      </c>
      <c r="G3901" s="35">
        <v>1.5</v>
      </c>
      <c r="H3901" s="35">
        <v>1.7</v>
      </c>
    </row>
    <row r="3902" spans="1:15" ht="15" hidden="1" customHeight="1">
      <c r="A3902" s="34" t="s">
        <v>35</v>
      </c>
      <c r="B3902" s="34" t="s">
        <v>8545</v>
      </c>
      <c r="C3902" s="34" t="s">
        <v>560</v>
      </c>
      <c r="D3902" s="35">
        <v>1.2</v>
      </c>
      <c r="E3902" s="35">
        <v>2.8</v>
      </c>
      <c r="F3902" s="35">
        <v>3.4</v>
      </c>
      <c r="G3902" s="35">
        <v>3.6</v>
      </c>
      <c r="H3902" s="35">
        <v>3.9</v>
      </c>
      <c r="I3902" s="35" t="s">
        <v>3451</v>
      </c>
      <c r="K3902" s="36" t="s">
        <v>8546</v>
      </c>
      <c r="M3902" s="34" t="s">
        <v>5085</v>
      </c>
      <c r="N3902" s="34" t="s">
        <v>465</v>
      </c>
    </row>
    <row r="3903" spans="1:15" ht="15" hidden="1" customHeight="1">
      <c r="A3903" s="34" t="s">
        <v>35</v>
      </c>
      <c r="B3903" s="34" t="s">
        <v>8547</v>
      </c>
      <c r="C3903" s="34" t="s">
        <v>439</v>
      </c>
      <c r="D3903" s="35">
        <v>4.3</v>
      </c>
      <c r="E3903" s="35">
        <v>5.7</v>
      </c>
      <c r="F3903" s="35">
        <v>7.8</v>
      </c>
      <c r="G3903" s="35">
        <v>10</v>
      </c>
      <c r="H3903" s="35">
        <v>12.1</v>
      </c>
      <c r="I3903" s="35" t="s">
        <v>8548</v>
      </c>
      <c r="K3903" s="36" t="s">
        <v>7022</v>
      </c>
      <c r="M3903" s="34" t="s">
        <v>8549</v>
      </c>
      <c r="N3903" s="34" t="s">
        <v>3145</v>
      </c>
    </row>
    <row r="3904" spans="1:15" ht="15" hidden="1" customHeight="1">
      <c r="A3904" s="34" t="s">
        <v>35</v>
      </c>
      <c r="B3904" s="34" t="s">
        <v>8550</v>
      </c>
      <c r="C3904" s="34" t="s">
        <v>419</v>
      </c>
      <c r="D3904" s="35">
        <v>1.5</v>
      </c>
      <c r="E3904" s="35">
        <v>2.5</v>
      </c>
      <c r="F3904" s="35">
        <v>3.4</v>
      </c>
      <c r="G3904" s="35">
        <v>3.4</v>
      </c>
      <c r="H3904" s="35">
        <v>3.6</v>
      </c>
      <c r="I3904" s="35" t="s">
        <v>469</v>
      </c>
      <c r="K3904" s="36" t="s">
        <v>469</v>
      </c>
      <c r="M3904" s="34" t="s">
        <v>469</v>
      </c>
      <c r="N3904" s="34" t="s">
        <v>5722</v>
      </c>
      <c r="O3904" s="34" t="s">
        <v>2995</v>
      </c>
    </row>
    <row r="3905" spans="1:14" ht="15" hidden="1" customHeight="1">
      <c r="A3905" s="34" t="s">
        <v>35</v>
      </c>
      <c r="B3905" s="34" t="s">
        <v>8551</v>
      </c>
      <c r="C3905" s="34" t="s">
        <v>1516</v>
      </c>
      <c r="D3905" s="35" t="s">
        <v>107</v>
      </c>
      <c r="E3905" s="35">
        <v>2.5</v>
      </c>
      <c r="F3905" s="35">
        <v>3.5</v>
      </c>
      <c r="G3905" s="35">
        <v>3.7</v>
      </c>
      <c r="H3905" s="35">
        <v>3.5</v>
      </c>
      <c r="I3905" s="35" t="s">
        <v>469</v>
      </c>
      <c r="K3905" s="34" t="s">
        <v>666</v>
      </c>
      <c r="M3905" s="34" t="s">
        <v>469</v>
      </c>
      <c r="N3905" s="34" t="s">
        <v>469</v>
      </c>
    </row>
    <row r="3906" spans="1:14" ht="15" hidden="1" customHeight="1">
      <c r="A3906" s="34" t="s">
        <v>35</v>
      </c>
      <c r="B3906" s="34" t="s">
        <v>8552</v>
      </c>
      <c r="C3906" s="34" t="s">
        <v>645</v>
      </c>
      <c r="D3906" s="35" t="s">
        <v>107</v>
      </c>
      <c r="E3906" s="35">
        <v>2</v>
      </c>
      <c r="F3906" s="35">
        <v>3</v>
      </c>
      <c r="G3906" s="35">
        <v>4.4000000000000004</v>
      </c>
      <c r="H3906" s="35">
        <v>5.2</v>
      </c>
    </row>
    <row r="3907" spans="1:14" ht="15" hidden="1" customHeight="1">
      <c r="A3907" s="34" t="s">
        <v>35</v>
      </c>
      <c r="B3907" s="34" t="s">
        <v>8553</v>
      </c>
      <c r="C3907" s="34" t="s">
        <v>645</v>
      </c>
      <c r="D3907" s="35" t="s">
        <v>107</v>
      </c>
      <c r="E3907" s="35">
        <v>1.7</v>
      </c>
      <c r="F3907" s="35">
        <v>3.1</v>
      </c>
      <c r="G3907" s="35">
        <v>3.5</v>
      </c>
      <c r="H3907" s="35">
        <v>3.7</v>
      </c>
      <c r="M3907" s="34" t="s">
        <v>469</v>
      </c>
    </row>
    <row r="3908" spans="1:14" ht="15" hidden="1" customHeight="1">
      <c r="A3908" s="34" t="s">
        <v>35</v>
      </c>
      <c r="B3908" s="34" t="s">
        <v>8554</v>
      </c>
      <c r="C3908" s="34" t="s">
        <v>645</v>
      </c>
      <c r="D3908" s="35" t="s">
        <v>107</v>
      </c>
      <c r="E3908" s="35">
        <v>1.4</v>
      </c>
      <c r="F3908" s="35">
        <v>2.6</v>
      </c>
      <c r="G3908" s="35">
        <v>3</v>
      </c>
      <c r="H3908" s="35">
        <v>3.6</v>
      </c>
    </row>
    <row r="3909" spans="1:14" ht="15" hidden="1" customHeight="1">
      <c r="A3909" s="34" t="s">
        <v>35</v>
      </c>
      <c r="B3909" s="34" t="s">
        <v>8555</v>
      </c>
      <c r="C3909" s="34" t="s">
        <v>645</v>
      </c>
      <c r="D3909" s="35" t="s">
        <v>107</v>
      </c>
      <c r="E3909" s="35">
        <v>1.8</v>
      </c>
      <c r="F3909" s="35">
        <v>3.1</v>
      </c>
      <c r="G3909" s="35">
        <v>3.7</v>
      </c>
      <c r="H3909" s="35">
        <v>5</v>
      </c>
      <c r="M3909" s="34" t="s">
        <v>537</v>
      </c>
    </row>
    <row r="3910" spans="1:14" ht="15" hidden="1" customHeight="1">
      <c r="A3910" s="34" t="s">
        <v>35</v>
      </c>
      <c r="B3910" s="34" t="s">
        <v>8556</v>
      </c>
      <c r="C3910" s="34" t="s">
        <v>540</v>
      </c>
      <c r="D3910" s="35" t="s">
        <v>107</v>
      </c>
      <c r="E3910" s="35">
        <v>1.9</v>
      </c>
      <c r="F3910" s="35">
        <v>1.9</v>
      </c>
      <c r="G3910" s="35">
        <v>1.9</v>
      </c>
      <c r="H3910" s="35" t="s">
        <v>2989</v>
      </c>
      <c r="L3910" s="34" t="s">
        <v>8557</v>
      </c>
    </row>
    <row r="3911" spans="1:14" ht="15" hidden="1" customHeight="1">
      <c r="A3911" s="34" t="s">
        <v>35</v>
      </c>
      <c r="B3911" s="34" t="s">
        <v>8558</v>
      </c>
      <c r="C3911" s="34" t="s">
        <v>540</v>
      </c>
      <c r="D3911" s="35" t="s">
        <v>107</v>
      </c>
      <c r="E3911" s="35">
        <v>2.2999999999999998</v>
      </c>
      <c r="F3911" s="35">
        <v>4</v>
      </c>
      <c r="G3911" s="35">
        <v>4.7</v>
      </c>
      <c r="H3911" s="35">
        <v>4.7</v>
      </c>
      <c r="L3911" s="34" t="s">
        <v>5486</v>
      </c>
      <c r="M3911" t="s">
        <v>695</v>
      </c>
    </row>
    <row r="3912" spans="1:14" ht="15" hidden="1" customHeight="1">
      <c r="A3912" s="34" t="s">
        <v>35</v>
      </c>
      <c r="B3912" s="34" t="s">
        <v>8559</v>
      </c>
      <c r="C3912" s="34" t="s">
        <v>475</v>
      </c>
      <c r="D3912" s="35" t="s">
        <v>107</v>
      </c>
      <c r="E3912" s="35" t="s">
        <v>107</v>
      </c>
      <c r="F3912" s="35">
        <v>1.2</v>
      </c>
      <c r="G3912" s="35">
        <v>1.4</v>
      </c>
      <c r="H3912" s="35" t="s">
        <v>2997</v>
      </c>
      <c r="K3912" s="36" t="s">
        <v>465</v>
      </c>
      <c r="M3912" s="34" t="s">
        <v>8560</v>
      </c>
    </row>
    <row r="3913" spans="1:14" ht="15" hidden="1" customHeight="1">
      <c r="A3913" s="34" t="s">
        <v>35</v>
      </c>
      <c r="B3913" s="34" t="s">
        <v>8561</v>
      </c>
      <c r="C3913" s="34" t="s">
        <v>475</v>
      </c>
      <c r="D3913" s="35" t="s">
        <v>107</v>
      </c>
      <c r="E3913" s="35" t="s">
        <v>107</v>
      </c>
      <c r="F3913" s="35" t="s">
        <v>107</v>
      </c>
      <c r="G3913" s="35">
        <v>1.2</v>
      </c>
      <c r="H3913" s="35">
        <v>1.4</v>
      </c>
      <c r="K3913" s="36" t="s">
        <v>465</v>
      </c>
    </row>
    <row r="3914" spans="1:14" ht="15" hidden="1" customHeight="1">
      <c r="A3914" s="34" t="s">
        <v>35</v>
      </c>
      <c r="B3914" s="34" t="s">
        <v>8562</v>
      </c>
      <c r="C3914" t="s">
        <v>966</v>
      </c>
      <c r="D3914" s="35" t="s">
        <v>107</v>
      </c>
      <c r="E3914" s="35" t="s">
        <v>107</v>
      </c>
      <c r="F3914" s="35">
        <v>1.6</v>
      </c>
      <c r="G3914" s="35">
        <v>2.1</v>
      </c>
      <c r="H3914" s="35">
        <v>2.2999999999999998</v>
      </c>
      <c r="I3914" s="35" t="s">
        <v>469</v>
      </c>
      <c r="K3914" s="36" t="s">
        <v>469</v>
      </c>
      <c r="L3914" s="34" t="s">
        <v>8563</v>
      </c>
      <c r="M3914" s="34" t="s">
        <v>469</v>
      </c>
    </row>
    <row r="3915" spans="1:14" ht="15" hidden="1" customHeight="1">
      <c r="A3915" s="34" t="s">
        <v>35</v>
      </c>
      <c r="B3915" s="34" t="s">
        <v>8564</v>
      </c>
      <c r="C3915" t="s">
        <v>1516</v>
      </c>
      <c r="D3915" s="35" t="s">
        <v>107</v>
      </c>
      <c r="E3915" s="35" t="s">
        <v>107</v>
      </c>
      <c r="F3915" s="35">
        <v>1.2</v>
      </c>
      <c r="G3915" s="35">
        <v>1.5</v>
      </c>
      <c r="H3915" s="35">
        <v>1.5</v>
      </c>
      <c r="M3915" s="34" t="s">
        <v>695</v>
      </c>
    </row>
    <row r="3916" spans="1:14" ht="15" hidden="1" customHeight="1">
      <c r="A3916" s="34" t="s">
        <v>35</v>
      </c>
      <c r="B3916" s="34" t="s">
        <v>8565</v>
      </c>
      <c r="C3916" s="34" t="s">
        <v>439</v>
      </c>
      <c r="D3916" s="35" t="s">
        <v>107</v>
      </c>
      <c r="E3916" s="35" t="s">
        <v>107</v>
      </c>
      <c r="F3916" s="35">
        <v>1.3</v>
      </c>
      <c r="G3916" s="35">
        <v>2.4</v>
      </c>
      <c r="H3916" s="35">
        <v>2.2999999999999998</v>
      </c>
      <c r="K3916" s="36" t="s">
        <v>423</v>
      </c>
    </row>
    <row r="3917" spans="1:14" ht="15" hidden="1" customHeight="1">
      <c r="A3917" s="34" t="s">
        <v>35</v>
      </c>
      <c r="B3917" s="34" t="s">
        <v>8566</v>
      </c>
      <c r="C3917" s="34" t="s">
        <v>419</v>
      </c>
      <c r="D3917" s="35" t="s">
        <v>107</v>
      </c>
      <c r="E3917" s="35" t="s">
        <v>107</v>
      </c>
      <c r="F3917" s="35">
        <v>1.6</v>
      </c>
      <c r="G3917" s="35">
        <v>1.5</v>
      </c>
      <c r="H3917" s="35">
        <v>2.2000000000000002</v>
      </c>
      <c r="K3917" s="36" t="s">
        <v>762</v>
      </c>
    </row>
    <row r="3918" spans="1:14" ht="15" hidden="1" customHeight="1">
      <c r="A3918" s="34" t="s">
        <v>35</v>
      </c>
      <c r="B3918" s="34" t="s">
        <v>8567</v>
      </c>
      <c r="C3918" s="34" t="s">
        <v>468</v>
      </c>
      <c r="D3918" s="35" t="s">
        <v>107</v>
      </c>
      <c r="E3918" s="35" t="s">
        <v>107</v>
      </c>
      <c r="F3918" s="35">
        <v>1.3</v>
      </c>
      <c r="G3918" s="35">
        <v>1.5</v>
      </c>
      <c r="H3918" s="35">
        <v>2.4</v>
      </c>
    </row>
    <row r="3919" spans="1:14" ht="15" hidden="1" customHeight="1">
      <c r="A3919" s="34" t="s">
        <v>35</v>
      </c>
      <c r="B3919" s="34" t="s">
        <v>8568</v>
      </c>
      <c r="C3919" s="34" t="s">
        <v>435</v>
      </c>
      <c r="D3919" s="35" t="s">
        <v>107</v>
      </c>
      <c r="E3919" s="35" t="s">
        <v>107</v>
      </c>
      <c r="F3919" s="35">
        <v>1.3</v>
      </c>
      <c r="G3919" s="35">
        <v>1.4</v>
      </c>
      <c r="H3919" s="35">
        <v>1.7</v>
      </c>
      <c r="M3919" s="34" t="s">
        <v>8569</v>
      </c>
    </row>
    <row r="3920" spans="1:14" ht="15" hidden="1" customHeight="1">
      <c r="A3920" s="34" t="s">
        <v>35</v>
      </c>
      <c r="B3920" s="34" t="s">
        <v>8570</v>
      </c>
      <c r="C3920" s="34" t="s">
        <v>468</v>
      </c>
      <c r="D3920" s="35" t="s">
        <v>107</v>
      </c>
      <c r="E3920" s="35" t="s">
        <v>107</v>
      </c>
      <c r="F3920" s="35">
        <v>1.2</v>
      </c>
      <c r="G3920" s="35">
        <v>1.6</v>
      </c>
      <c r="H3920" s="35">
        <v>1.7</v>
      </c>
    </row>
    <row r="3921" spans="1:15" ht="15" hidden="1" customHeight="1">
      <c r="A3921" s="34" t="s">
        <v>35</v>
      </c>
      <c r="B3921" s="34" t="s">
        <v>8571</v>
      </c>
      <c r="C3921" s="34" t="s">
        <v>1431</v>
      </c>
      <c r="D3921" s="35" t="s">
        <v>107</v>
      </c>
      <c r="E3921" s="35" t="s">
        <v>107</v>
      </c>
      <c r="F3921" s="35">
        <v>1.8</v>
      </c>
      <c r="G3921" s="35">
        <v>2.2000000000000002</v>
      </c>
      <c r="H3921" s="35">
        <v>2.2999999999999998</v>
      </c>
      <c r="K3921" s="36" t="s">
        <v>469</v>
      </c>
      <c r="M3921" s="34" t="s">
        <v>469</v>
      </c>
      <c r="O3921" s="34" t="s">
        <v>7678</v>
      </c>
    </row>
    <row r="3922" spans="1:15" ht="15" hidden="1" customHeight="1">
      <c r="A3922" s="34" t="s">
        <v>35</v>
      </c>
      <c r="B3922" s="34" t="s">
        <v>8572</v>
      </c>
      <c r="C3922" s="34" t="s">
        <v>1431</v>
      </c>
      <c r="D3922" s="35" t="s">
        <v>107</v>
      </c>
      <c r="E3922" s="35" t="s">
        <v>107</v>
      </c>
      <c r="F3922" s="35">
        <v>1.1000000000000001</v>
      </c>
      <c r="G3922" s="35">
        <v>1.3</v>
      </c>
      <c r="H3922" s="35">
        <v>1.2</v>
      </c>
      <c r="M3922" s="34" t="s">
        <v>663</v>
      </c>
    </row>
    <row r="3923" spans="1:15" ht="15" hidden="1" customHeight="1">
      <c r="A3923" s="34" t="s">
        <v>35</v>
      </c>
      <c r="B3923" s="34" t="s">
        <v>8573</v>
      </c>
      <c r="C3923" s="34" t="s">
        <v>1431</v>
      </c>
      <c r="D3923" s="35" t="s">
        <v>107</v>
      </c>
      <c r="E3923" s="35" t="s">
        <v>107</v>
      </c>
      <c r="F3923" s="35">
        <v>1.1000000000000001</v>
      </c>
      <c r="G3923" s="35">
        <v>1.1000000000000001</v>
      </c>
      <c r="H3923" s="35">
        <v>1.1000000000000001</v>
      </c>
      <c r="M3923" s="34" t="s">
        <v>663</v>
      </c>
    </row>
    <row r="3924" spans="1:15" ht="15" hidden="1" customHeight="1">
      <c r="A3924" s="34" t="s">
        <v>35</v>
      </c>
      <c r="B3924" s="34" t="s">
        <v>8574</v>
      </c>
      <c r="C3924" s="34" t="s">
        <v>645</v>
      </c>
      <c r="D3924" s="35" t="s">
        <v>107</v>
      </c>
      <c r="E3924" s="35">
        <v>2.2000000000000002</v>
      </c>
      <c r="F3924" s="35">
        <v>4.3</v>
      </c>
      <c r="G3924" s="35">
        <v>5.0999999999999996</v>
      </c>
      <c r="H3924" s="35">
        <v>6.9</v>
      </c>
    </row>
    <row r="3925" spans="1:15" ht="15" hidden="1" customHeight="1">
      <c r="A3925" s="34" t="s">
        <v>35</v>
      </c>
      <c r="B3925" s="34" t="s">
        <v>8575</v>
      </c>
      <c r="C3925" s="34" t="s">
        <v>484</v>
      </c>
      <c r="D3925" s="35" t="s">
        <v>107</v>
      </c>
      <c r="E3925" s="35" t="s">
        <v>107</v>
      </c>
      <c r="F3925" s="35">
        <v>1.4</v>
      </c>
      <c r="G3925" s="35">
        <v>1.9</v>
      </c>
      <c r="H3925" s="35" t="s">
        <v>2989</v>
      </c>
      <c r="K3925" s="36" t="s">
        <v>8576</v>
      </c>
      <c r="M3925" s="34" t="s">
        <v>8577</v>
      </c>
    </row>
    <row r="3926" spans="1:15" ht="15" hidden="1" customHeight="1">
      <c r="A3926" s="34" t="s">
        <v>35</v>
      </c>
      <c r="B3926" s="34" t="s">
        <v>8578</v>
      </c>
      <c r="C3926" s="34" t="s">
        <v>1431</v>
      </c>
      <c r="D3926" s="35" t="s">
        <v>107</v>
      </c>
      <c r="E3926" s="35" t="s">
        <v>107</v>
      </c>
      <c r="F3926" s="35">
        <v>2</v>
      </c>
      <c r="G3926" s="35" t="s">
        <v>2988</v>
      </c>
      <c r="H3926" s="35">
        <v>2.4</v>
      </c>
      <c r="M3926" s="34" t="s">
        <v>8579</v>
      </c>
      <c r="O3926" s="34" t="s">
        <v>4885</v>
      </c>
    </row>
    <row r="3927" spans="1:15" ht="15" hidden="1" customHeight="1">
      <c r="A3927" s="34" t="s">
        <v>35</v>
      </c>
      <c r="B3927" s="34" t="s">
        <v>8580</v>
      </c>
      <c r="C3927" s="34" t="s">
        <v>1431</v>
      </c>
      <c r="D3927" s="35" t="s">
        <v>107</v>
      </c>
      <c r="E3927" s="35" t="s">
        <v>107</v>
      </c>
      <c r="F3927" s="35">
        <v>1.2</v>
      </c>
      <c r="G3927" s="35" t="s">
        <v>2988</v>
      </c>
      <c r="H3927" s="35">
        <v>1.9</v>
      </c>
      <c r="M3927" s="34" t="s">
        <v>469</v>
      </c>
    </row>
    <row r="3928" spans="1:15" ht="15" hidden="1" customHeight="1">
      <c r="A3928" s="34" t="s">
        <v>35</v>
      </c>
      <c r="B3928" s="34" t="s">
        <v>8581</v>
      </c>
      <c r="C3928" s="34" t="s">
        <v>468</v>
      </c>
      <c r="D3928" s="35" t="s">
        <v>107</v>
      </c>
      <c r="E3928" s="35" t="s">
        <v>107</v>
      </c>
      <c r="F3928" s="35">
        <v>2</v>
      </c>
      <c r="G3928" s="35">
        <v>2.4</v>
      </c>
      <c r="H3928" s="35">
        <v>2.6</v>
      </c>
      <c r="K3928" s="36" t="s">
        <v>8582</v>
      </c>
      <c r="M3928" s="34" t="s">
        <v>561</v>
      </c>
    </row>
    <row r="3929" spans="1:15" ht="15" hidden="1" customHeight="1">
      <c r="A3929" s="34" t="s">
        <v>35</v>
      </c>
      <c r="B3929" s="34" t="s">
        <v>8583</v>
      </c>
      <c r="C3929" s="34" t="s">
        <v>468</v>
      </c>
      <c r="D3929" s="35" t="s">
        <v>107</v>
      </c>
      <c r="E3929" s="35" t="s">
        <v>107</v>
      </c>
      <c r="F3929" s="35">
        <v>1.9</v>
      </c>
      <c r="G3929" s="35">
        <v>2.2999999999999998</v>
      </c>
      <c r="H3929" s="35">
        <v>3.3</v>
      </c>
      <c r="I3929" s="35" t="s">
        <v>469</v>
      </c>
      <c r="K3929" s="36" t="s">
        <v>469</v>
      </c>
      <c r="M3929" s="34" t="s">
        <v>3112</v>
      </c>
    </row>
    <row r="3930" spans="1:15" ht="15" hidden="1" customHeight="1">
      <c r="A3930" s="34" t="s">
        <v>35</v>
      </c>
      <c r="B3930" s="34" t="s">
        <v>8584</v>
      </c>
      <c r="C3930" s="34" t="s">
        <v>540</v>
      </c>
      <c r="D3930" s="35" t="s">
        <v>107</v>
      </c>
      <c r="E3930" s="35" t="s">
        <v>107</v>
      </c>
      <c r="F3930" s="35">
        <v>1.1000000000000001</v>
      </c>
      <c r="G3930" s="35" t="s">
        <v>2988</v>
      </c>
      <c r="H3930" s="35" t="s">
        <v>107</v>
      </c>
      <c r="J3930" s="35" t="s">
        <v>3256</v>
      </c>
      <c r="M3930" s="34" t="s">
        <v>947</v>
      </c>
    </row>
    <row r="3931" spans="1:15" ht="15" hidden="1" customHeight="1">
      <c r="A3931" s="34" t="s">
        <v>35</v>
      </c>
      <c r="B3931" s="34" t="s">
        <v>8585</v>
      </c>
      <c r="C3931" s="34" t="s">
        <v>740</v>
      </c>
      <c r="D3931" s="35" t="s">
        <v>107</v>
      </c>
      <c r="E3931" s="35" t="s">
        <v>107</v>
      </c>
      <c r="F3931" s="35">
        <v>1</v>
      </c>
      <c r="G3931" s="35">
        <v>1.3</v>
      </c>
      <c r="H3931" s="35" t="s">
        <v>2997</v>
      </c>
      <c r="K3931" s="36" t="s">
        <v>469</v>
      </c>
      <c r="L3931" s="34" t="s">
        <v>4002</v>
      </c>
      <c r="M3931" s="34" t="s">
        <v>2126</v>
      </c>
    </row>
    <row r="3932" spans="1:15" ht="15" hidden="1" customHeight="1">
      <c r="A3932" s="34" t="s">
        <v>35</v>
      </c>
      <c r="B3932" s="34" t="s">
        <v>8586</v>
      </c>
      <c r="C3932" s="34" t="s">
        <v>541</v>
      </c>
      <c r="D3932" s="35" t="s">
        <v>107</v>
      </c>
      <c r="E3932" s="35" t="s">
        <v>107</v>
      </c>
      <c r="F3932" s="35">
        <v>1.3</v>
      </c>
      <c r="G3932" s="35">
        <v>1.8</v>
      </c>
      <c r="H3932" s="35">
        <v>2.5</v>
      </c>
      <c r="I3932" s="35" t="s">
        <v>469</v>
      </c>
    </row>
    <row r="3933" spans="1:15" ht="15" hidden="1" customHeight="1">
      <c r="A3933" s="34" t="s">
        <v>35</v>
      </c>
      <c r="B3933" s="34" t="s">
        <v>8587</v>
      </c>
      <c r="C3933" s="34" t="s">
        <v>505</v>
      </c>
      <c r="D3933" s="35" t="s">
        <v>107</v>
      </c>
      <c r="E3933" s="35" t="s">
        <v>107</v>
      </c>
      <c r="F3933" s="35">
        <v>1.2</v>
      </c>
      <c r="G3933" s="35">
        <v>1.3</v>
      </c>
      <c r="H3933" s="35">
        <v>1.2</v>
      </c>
      <c r="I3933" s="35" t="s">
        <v>469</v>
      </c>
      <c r="M3933" s="34" t="s">
        <v>469</v>
      </c>
    </row>
    <row r="3934" spans="1:15" ht="15" hidden="1" customHeight="1">
      <c r="A3934" s="34" t="s">
        <v>35</v>
      </c>
      <c r="B3934" s="34" t="s">
        <v>8588</v>
      </c>
      <c r="C3934" s="34" t="s">
        <v>452</v>
      </c>
      <c r="D3934" s="35" t="s">
        <v>107</v>
      </c>
      <c r="E3934" s="35" t="s">
        <v>107</v>
      </c>
      <c r="F3934" s="35">
        <v>2.2999999999999998</v>
      </c>
      <c r="G3934" s="35">
        <v>2.8</v>
      </c>
      <c r="H3934" s="35">
        <v>3</v>
      </c>
      <c r="I3934" s="35" t="s">
        <v>469</v>
      </c>
      <c r="K3934" s="36" t="s">
        <v>469</v>
      </c>
    </row>
    <row r="3935" spans="1:15" ht="15" hidden="1" customHeight="1">
      <c r="A3935" s="34" t="s">
        <v>35</v>
      </c>
      <c r="B3935" s="34" t="s">
        <v>8589</v>
      </c>
      <c r="C3935" s="34" t="s">
        <v>468</v>
      </c>
      <c r="D3935" s="35" t="s">
        <v>107</v>
      </c>
      <c r="E3935" s="35" t="s">
        <v>107</v>
      </c>
      <c r="F3935" s="35">
        <v>1.1000000000000001</v>
      </c>
      <c r="G3935" s="35">
        <v>1.6</v>
      </c>
      <c r="H3935" s="35">
        <v>1.1000000000000001</v>
      </c>
      <c r="J3935" s="35" t="s">
        <v>8590</v>
      </c>
      <c r="K3935" s="36" t="s">
        <v>666</v>
      </c>
      <c r="M3935" s="34" t="s">
        <v>666</v>
      </c>
    </row>
    <row r="3936" spans="1:15" ht="15" hidden="1" customHeight="1">
      <c r="A3936" s="34" t="s">
        <v>35</v>
      </c>
      <c r="B3936" s="34" t="s">
        <v>8591</v>
      </c>
      <c r="C3936" s="34" t="s">
        <v>645</v>
      </c>
      <c r="D3936" s="35" t="s">
        <v>107</v>
      </c>
      <c r="E3936" s="35">
        <v>1.4</v>
      </c>
      <c r="F3936" s="35">
        <v>1.2</v>
      </c>
      <c r="G3936" s="35">
        <v>1.3</v>
      </c>
      <c r="H3936" s="35" t="s">
        <v>107</v>
      </c>
      <c r="J3936" s="35" t="s">
        <v>3256</v>
      </c>
      <c r="L3936" s="34" t="s">
        <v>3105</v>
      </c>
      <c r="O3936" s="34" t="s">
        <v>3060</v>
      </c>
    </row>
    <row r="3937" spans="1:15" ht="15" hidden="1" customHeight="1">
      <c r="A3937" s="34" t="s">
        <v>35</v>
      </c>
      <c r="B3937" s="34" t="s">
        <v>8592</v>
      </c>
      <c r="C3937" s="34" t="s">
        <v>468</v>
      </c>
      <c r="D3937" s="35" t="s">
        <v>107</v>
      </c>
      <c r="E3937" s="35" t="s">
        <v>107</v>
      </c>
      <c r="F3937" s="35">
        <v>1</v>
      </c>
      <c r="G3937" s="35">
        <v>1.3</v>
      </c>
      <c r="H3937" s="35">
        <v>1</v>
      </c>
      <c r="J3937" s="35" t="s">
        <v>8590</v>
      </c>
      <c r="K3937" s="36" t="s">
        <v>522</v>
      </c>
      <c r="M3937" s="34" t="s">
        <v>550</v>
      </c>
    </row>
    <row r="3938" spans="1:15" ht="15" hidden="1" customHeight="1">
      <c r="A3938" s="34" t="s">
        <v>35</v>
      </c>
      <c r="B3938" s="34" t="s">
        <v>8593</v>
      </c>
      <c r="C3938" s="34" t="s">
        <v>468</v>
      </c>
      <c r="D3938" s="35" t="s">
        <v>107</v>
      </c>
      <c r="E3938" s="35" t="s">
        <v>107</v>
      </c>
      <c r="F3938" s="35">
        <v>2.9</v>
      </c>
      <c r="G3938" s="35">
        <v>3.6</v>
      </c>
      <c r="H3938" s="35">
        <v>4.7</v>
      </c>
      <c r="M3938" s="34" t="s">
        <v>2126</v>
      </c>
    </row>
    <row r="3939" spans="1:15" ht="15" hidden="1" customHeight="1">
      <c r="A3939" s="34" t="s">
        <v>35</v>
      </c>
      <c r="B3939" s="34" t="s">
        <v>8594</v>
      </c>
      <c r="C3939" s="34" t="s">
        <v>439</v>
      </c>
      <c r="D3939" s="35" t="s">
        <v>107</v>
      </c>
      <c r="E3939" s="35" t="s">
        <v>107</v>
      </c>
      <c r="F3939" s="35">
        <v>2.1</v>
      </c>
      <c r="G3939" s="35">
        <v>2.5</v>
      </c>
      <c r="H3939" s="35">
        <v>2.7</v>
      </c>
      <c r="M3939" s="34" t="s">
        <v>2126</v>
      </c>
      <c r="O3939" s="34" t="s">
        <v>3790</v>
      </c>
    </row>
    <row r="3940" spans="1:15" ht="15" hidden="1" customHeight="1">
      <c r="A3940" s="34" t="s">
        <v>35</v>
      </c>
      <c r="B3940" s="34" t="s">
        <v>8595</v>
      </c>
      <c r="C3940" s="34" t="s">
        <v>389</v>
      </c>
      <c r="D3940" s="35" t="s">
        <v>107</v>
      </c>
      <c r="E3940" s="35" t="s">
        <v>107</v>
      </c>
      <c r="F3940" s="35">
        <v>1.2</v>
      </c>
      <c r="G3940" s="35">
        <v>1</v>
      </c>
      <c r="H3940" s="35">
        <v>0.9</v>
      </c>
      <c r="J3940" s="35" t="s">
        <v>3081</v>
      </c>
      <c r="K3940" s="36" t="s">
        <v>666</v>
      </c>
      <c r="M3940" s="34" t="s">
        <v>666</v>
      </c>
    </row>
    <row r="3941" spans="1:15" ht="15" hidden="1" customHeight="1">
      <c r="A3941" s="34" t="s">
        <v>35</v>
      </c>
      <c r="B3941" s="34" t="s">
        <v>8596</v>
      </c>
      <c r="C3941" s="34" t="s">
        <v>468</v>
      </c>
      <c r="D3941" s="35" t="s">
        <v>107</v>
      </c>
      <c r="E3941" s="35" t="s">
        <v>107</v>
      </c>
      <c r="F3941" s="35">
        <v>2</v>
      </c>
      <c r="G3941" s="35">
        <v>3</v>
      </c>
      <c r="H3941" s="35">
        <v>3</v>
      </c>
      <c r="I3941" s="35" t="s">
        <v>8597</v>
      </c>
      <c r="K3941" s="36" t="s">
        <v>8598</v>
      </c>
      <c r="M3941" s="34" t="s">
        <v>8599</v>
      </c>
    </row>
    <row r="3942" spans="1:15" ht="15" hidden="1" customHeight="1">
      <c r="A3942" s="34" t="s">
        <v>35</v>
      </c>
      <c r="B3942" s="34" t="s">
        <v>8600</v>
      </c>
      <c r="C3942" s="34" t="s">
        <v>468</v>
      </c>
      <c r="D3942" s="35" t="s">
        <v>107</v>
      </c>
      <c r="E3942" s="35" t="s">
        <v>107</v>
      </c>
      <c r="F3942" s="35">
        <v>1.5</v>
      </c>
      <c r="G3942" s="35">
        <v>1.7</v>
      </c>
      <c r="H3942" s="35">
        <v>1.6</v>
      </c>
      <c r="K3942" s="36" t="s">
        <v>779</v>
      </c>
      <c r="M3942" s="34" t="s">
        <v>779</v>
      </c>
    </row>
    <row r="3943" spans="1:15" ht="15" hidden="1" customHeight="1">
      <c r="A3943" s="34" t="s">
        <v>35</v>
      </c>
      <c r="B3943" s="34" t="s">
        <v>8601</v>
      </c>
      <c r="C3943" s="34" t="s">
        <v>452</v>
      </c>
      <c r="D3943" s="35" t="s">
        <v>107</v>
      </c>
      <c r="E3943" s="35" t="s">
        <v>107</v>
      </c>
      <c r="F3943" s="35">
        <v>1.3</v>
      </c>
      <c r="G3943" s="35">
        <v>1.7</v>
      </c>
      <c r="H3943" s="35">
        <v>2.2000000000000002</v>
      </c>
    </row>
    <row r="3944" spans="1:15" ht="15" hidden="1" customHeight="1">
      <c r="A3944" s="34" t="s">
        <v>35</v>
      </c>
      <c r="B3944" s="34" t="s">
        <v>8602</v>
      </c>
      <c r="C3944" s="34" t="s">
        <v>389</v>
      </c>
      <c r="D3944" s="35" t="s">
        <v>107</v>
      </c>
      <c r="E3944" s="35" t="s">
        <v>107</v>
      </c>
      <c r="F3944" s="35">
        <v>1.7</v>
      </c>
      <c r="G3944" s="35">
        <v>2</v>
      </c>
      <c r="H3944" s="35">
        <v>2</v>
      </c>
      <c r="I3944" s="35" t="s">
        <v>8603</v>
      </c>
      <c r="K3944" s="36" t="s">
        <v>7728</v>
      </c>
      <c r="M3944" s="34" t="s">
        <v>5095</v>
      </c>
    </row>
    <row r="3945" spans="1:15" ht="15" hidden="1" customHeight="1">
      <c r="A3945" s="34" t="s">
        <v>35</v>
      </c>
      <c r="B3945" s="34" t="s">
        <v>8604</v>
      </c>
      <c r="C3945" s="34" t="s">
        <v>439</v>
      </c>
      <c r="D3945" s="35" t="s">
        <v>107</v>
      </c>
      <c r="E3945" s="35" t="s">
        <v>107</v>
      </c>
      <c r="F3945" s="35">
        <v>1.6</v>
      </c>
      <c r="G3945" s="35">
        <v>1.8</v>
      </c>
      <c r="H3945" s="35">
        <v>1.9</v>
      </c>
      <c r="K3945" s="36" t="s">
        <v>469</v>
      </c>
      <c r="M3945" s="34" t="s">
        <v>469</v>
      </c>
      <c r="O3945" s="34" t="s">
        <v>3790</v>
      </c>
    </row>
    <row r="3946" spans="1:15" ht="15" hidden="1" customHeight="1">
      <c r="A3946" s="34" t="s">
        <v>35</v>
      </c>
      <c r="B3946" s="34" t="s">
        <v>8605</v>
      </c>
      <c r="C3946" s="34" t="s">
        <v>1431</v>
      </c>
      <c r="D3946" s="35" t="s">
        <v>107</v>
      </c>
      <c r="E3946" s="35" t="s">
        <v>107</v>
      </c>
      <c r="F3946" s="35">
        <v>1.8</v>
      </c>
      <c r="G3946" s="35">
        <v>2.2000000000000002</v>
      </c>
      <c r="H3946" s="35">
        <v>2.2999999999999998</v>
      </c>
      <c r="I3946" s="35" t="s">
        <v>485</v>
      </c>
      <c r="K3946" s="36" t="s">
        <v>4373</v>
      </c>
      <c r="L3946" s="34" t="s">
        <v>8606</v>
      </c>
      <c r="M3946" s="34" t="s">
        <v>8607</v>
      </c>
      <c r="O3946" s="34" t="s">
        <v>6921</v>
      </c>
    </row>
    <row r="3947" spans="1:15" ht="15" hidden="1" customHeight="1">
      <c r="A3947" s="34" t="s">
        <v>35</v>
      </c>
      <c r="B3947" s="34" t="s">
        <v>8608</v>
      </c>
      <c r="C3947" s="34" t="s">
        <v>1431</v>
      </c>
      <c r="D3947" s="35" t="s">
        <v>107</v>
      </c>
      <c r="E3947" s="35" t="s">
        <v>107</v>
      </c>
      <c r="F3947" s="35" t="s">
        <v>107</v>
      </c>
      <c r="G3947" s="35">
        <v>1.2</v>
      </c>
      <c r="H3947" s="35">
        <v>1.2</v>
      </c>
      <c r="L3947" s="36" t="s">
        <v>8609</v>
      </c>
    </row>
    <row r="3948" spans="1:15" ht="15" hidden="1" customHeight="1">
      <c r="A3948" s="34" t="s">
        <v>35</v>
      </c>
      <c r="B3948" s="34" t="s">
        <v>8610</v>
      </c>
      <c r="C3948" s="34" t="s">
        <v>569</v>
      </c>
      <c r="D3948" s="35" t="s">
        <v>107</v>
      </c>
      <c r="E3948" s="35">
        <v>1.6</v>
      </c>
      <c r="F3948" s="35">
        <v>2.5</v>
      </c>
      <c r="G3948" s="35">
        <v>2.9</v>
      </c>
      <c r="H3948" s="35">
        <v>2.9</v>
      </c>
      <c r="K3948" s="36" t="s">
        <v>469</v>
      </c>
      <c r="M3948" s="36" t="s">
        <v>8611</v>
      </c>
    </row>
    <row r="3949" spans="1:15" ht="15" hidden="1" customHeight="1">
      <c r="A3949" s="34" t="s">
        <v>35</v>
      </c>
      <c r="B3949" s="34" t="s">
        <v>8612</v>
      </c>
      <c r="C3949" s="34" t="s">
        <v>468</v>
      </c>
      <c r="D3949" s="35" t="s">
        <v>107</v>
      </c>
      <c r="E3949" s="35" t="s">
        <v>107</v>
      </c>
      <c r="F3949" s="35">
        <v>1.1000000000000001</v>
      </c>
      <c r="G3949" s="35">
        <v>1.1000000000000001</v>
      </c>
      <c r="H3949" s="35">
        <v>1.2</v>
      </c>
      <c r="I3949" s="35" t="s">
        <v>2126</v>
      </c>
      <c r="K3949" s="36" t="s">
        <v>522</v>
      </c>
    </row>
    <row r="3950" spans="1:15" ht="15" hidden="1" customHeight="1">
      <c r="A3950" s="34" t="s">
        <v>35</v>
      </c>
      <c r="B3950" s="34" t="s">
        <v>8613</v>
      </c>
      <c r="C3950" s="11" t="s">
        <v>470</v>
      </c>
      <c r="D3950" s="35" t="s">
        <v>107</v>
      </c>
      <c r="E3950" s="35" t="s">
        <v>107</v>
      </c>
      <c r="F3950" s="35">
        <v>1.6</v>
      </c>
      <c r="G3950" s="35">
        <v>2.2000000000000002</v>
      </c>
      <c r="H3950" s="35">
        <v>2.2000000000000002</v>
      </c>
      <c r="I3950" s="35" t="s">
        <v>469</v>
      </c>
      <c r="K3950" s="36" t="s">
        <v>8611</v>
      </c>
      <c r="L3950" s="36" t="s">
        <v>8614</v>
      </c>
      <c r="M3950" s="34" t="s">
        <v>8615</v>
      </c>
    </row>
    <row r="3951" spans="1:15" ht="15" hidden="1" customHeight="1">
      <c r="A3951" s="34" t="s">
        <v>35</v>
      </c>
      <c r="B3951" s="34" t="s">
        <v>8616</v>
      </c>
      <c r="C3951" s="34" t="s">
        <v>399</v>
      </c>
      <c r="D3951" s="35" t="s">
        <v>107</v>
      </c>
      <c r="E3951" s="35" t="s">
        <v>107</v>
      </c>
      <c r="F3951" s="35">
        <v>1.2</v>
      </c>
      <c r="G3951" s="35">
        <v>2.5</v>
      </c>
      <c r="H3951" s="35">
        <v>1.4</v>
      </c>
      <c r="I3951" s="35" t="s">
        <v>695</v>
      </c>
      <c r="M3951" s="34" t="s">
        <v>8617</v>
      </c>
    </row>
    <row r="3952" spans="1:15" ht="15" hidden="1" customHeight="1">
      <c r="A3952" s="34" t="s">
        <v>35</v>
      </c>
      <c r="B3952" s="34" t="s">
        <v>8618</v>
      </c>
      <c r="C3952" s="34" t="s">
        <v>664</v>
      </c>
      <c r="D3952" s="35" t="s">
        <v>107</v>
      </c>
      <c r="E3952" s="35" t="s">
        <v>107</v>
      </c>
      <c r="F3952" s="35">
        <v>1.3</v>
      </c>
      <c r="G3952" s="35">
        <v>1.6</v>
      </c>
      <c r="H3952" s="35">
        <v>1.5</v>
      </c>
      <c r="M3952" s="34" t="s">
        <v>3112</v>
      </c>
    </row>
    <row r="3953" spans="1:15" ht="15" hidden="1" customHeight="1">
      <c r="A3953" s="34" t="s">
        <v>35</v>
      </c>
      <c r="B3953" s="34" t="s">
        <v>8619</v>
      </c>
      <c r="C3953" s="34" t="s">
        <v>399</v>
      </c>
      <c r="D3953" s="35" t="s">
        <v>107</v>
      </c>
      <c r="E3953" s="35" t="s">
        <v>107</v>
      </c>
      <c r="F3953" s="35">
        <v>2.2000000000000002</v>
      </c>
      <c r="G3953" s="35">
        <v>2</v>
      </c>
      <c r="H3953" s="35">
        <v>1.9</v>
      </c>
      <c r="K3953" s="36" t="s">
        <v>666</v>
      </c>
      <c r="O3953" s="34" t="s">
        <v>8620</v>
      </c>
    </row>
    <row r="3954" spans="1:15" ht="15" hidden="1" customHeight="1">
      <c r="A3954" s="34" t="s">
        <v>35</v>
      </c>
      <c r="B3954" s="34" t="s">
        <v>8621</v>
      </c>
      <c r="C3954" s="34" t="s">
        <v>1431</v>
      </c>
      <c r="D3954" s="35" t="s">
        <v>107</v>
      </c>
      <c r="E3954" s="35" t="s">
        <v>107</v>
      </c>
      <c r="F3954" s="35">
        <v>1.1000000000000001</v>
      </c>
      <c r="G3954" s="35" t="s">
        <v>2988</v>
      </c>
      <c r="H3954" s="35">
        <v>1.5</v>
      </c>
      <c r="I3954" s="35" t="s">
        <v>8622</v>
      </c>
      <c r="L3954" s="34" t="s">
        <v>8623</v>
      </c>
      <c r="M3954" s="34" t="s">
        <v>469</v>
      </c>
      <c r="O3954" s="34" t="s">
        <v>8620</v>
      </c>
    </row>
    <row r="3955" spans="1:15" ht="15" hidden="1" customHeight="1">
      <c r="A3955" s="34" t="s">
        <v>35</v>
      </c>
      <c r="B3955" s="34" t="s">
        <v>8624</v>
      </c>
      <c r="C3955" s="34" t="s">
        <v>399</v>
      </c>
      <c r="D3955" s="35" t="s">
        <v>107</v>
      </c>
      <c r="E3955" s="35" t="s">
        <v>107</v>
      </c>
      <c r="F3955" s="35">
        <v>1.1000000000000001</v>
      </c>
      <c r="G3955" s="35">
        <v>1.3</v>
      </c>
      <c r="H3955" s="35">
        <v>1.3</v>
      </c>
      <c r="K3955" s="36" t="s">
        <v>561</v>
      </c>
    </row>
    <row r="3956" spans="1:15" ht="15" hidden="1" customHeight="1">
      <c r="A3956" s="34" t="s">
        <v>35</v>
      </c>
      <c r="B3956" s="34" t="s">
        <v>8625</v>
      </c>
      <c r="C3956" s="34" t="s">
        <v>468</v>
      </c>
      <c r="D3956" s="35" t="s">
        <v>107</v>
      </c>
      <c r="E3956" s="35" t="s">
        <v>107</v>
      </c>
      <c r="F3956" s="35">
        <v>1.5</v>
      </c>
      <c r="G3956" s="35">
        <v>1.6</v>
      </c>
      <c r="H3956" s="35">
        <v>1.7</v>
      </c>
      <c r="K3956" s="34" t="s">
        <v>561</v>
      </c>
      <c r="M3956" s="34" t="s">
        <v>8626</v>
      </c>
    </row>
    <row r="3957" spans="1:15" ht="15" hidden="1" customHeight="1">
      <c r="A3957" s="34" t="s">
        <v>35</v>
      </c>
      <c r="B3957" s="34" t="s">
        <v>8627</v>
      </c>
      <c r="C3957" s="34" t="s">
        <v>645</v>
      </c>
      <c r="D3957" s="35" t="s">
        <v>107</v>
      </c>
      <c r="E3957" s="35" t="s">
        <v>107</v>
      </c>
      <c r="F3957" s="35" t="s">
        <v>107</v>
      </c>
      <c r="G3957" s="35">
        <v>1.8</v>
      </c>
      <c r="H3957" s="35">
        <v>1.6</v>
      </c>
      <c r="I3957" s="35" t="s">
        <v>469</v>
      </c>
      <c r="K3957" s="36" t="s">
        <v>469</v>
      </c>
    </row>
    <row r="3958" spans="1:15" ht="15" hidden="1" customHeight="1">
      <c r="A3958" s="34" t="s">
        <v>35</v>
      </c>
      <c r="B3958" s="34" t="s">
        <v>8628</v>
      </c>
      <c r="C3958" s="5" t="s">
        <v>501</v>
      </c>
      <c r="D3958" s="35" t="s">
        <v>107</v>
      </c>
      <c r="E3958" s="35" t="s">
        <v>107</v>
      </c>
      <c r="F3958" s="35" t="s">
        <v>107</v>
      </c>
      <c r="G3958" s="35" t="s">
        <v>107</v>
      </c>
      <c r="H3958" s="35" t="s">
        <v>107</v>
      </c>
      <c r="K3958" s="36" t="s">
        <v>558</v>
      </c>
      <c r="L3958" s="34" t="s">
        <v>8629</v>
      </c>
    </row>
    <row r="3959" spans="1:15" ht="15" hidden="1" customHeight="1">
      <c r="A3959" s="34" t="s">
        <v>35</v>
      </c>
      <c r="B3959" s="34" t="s">
        <v>8630</v>
      </c>
      <c r="C3959" s="34" t="s">
        <v>468</v>
      </c>
      <c r="D3959" s="35" t="s">
        <v>107</v>
      </c>
      <c r="E3959" s="35">
        <v>1</v>
      </c>
      <c r="F3959" s="35">
        <v>1.6</v>
      </c>
      <c r="G3959" s="35">
        <v>1.8</v>
      </c>
      <c r="H3959" s="35">
        <v>1.8</v>
      </c>
      <c r="K3959" s="36" t="s">
        <v>469</v>
      </c>
      <c r="M3959" s="34" t="s">
        <v>8615</v>
      </c>
    </row>
    <row r="3960" spans="1:15" ht="15" hidden="1" customHeight="1">
      <c r="A3960" s="34" t="s">
        <v>35</v>
      </c>
      <c r="B3960" s="34" t="s">
        <v>8631</v>
      </c>
      <c r="C3960" s="34" t="s">
        <v>589</v>
      </c>
      <c r="D3960" s="35" t="s">
        <v>107</v>
      </c>
      <c r="E3960" s="35" t="s">
        <v>107</v>
      </c>
      <c r="F3960" s="35" t="s">
        <v>107</v>
      </c>
      <c r="G3960" s="35">
        <v>1.6</v>
      </c>
      <c r="H3960" s="35">
        <v>1.6</v>
      </c>
      <c r="L3960" s="36" t="s">
        <v>583</v>
      </c>
    </row>
    <row r="3961" spans="1:15" ht="15" hidden="1" customHeight="1">
      <c r="A3961" s="34" t="s">
        <v>35</v>
      </c>
      <c r="B3961" s="34" t="s">
        <v>8632</v>
      </c>
      <c r="C3961" s="34" t="s">
        <v>859</v>
      </c>
      <c r="D3961" s="35" t="s">
        <v>107</v>
      </c>
      <c r="E3961" s="35" t="s">
        <v>107</v>
      </c>
      <c r="F3961" s="35" t="s">
        <v>107</v>
      </c>
      <c r="G3961" s="35">
        <v>1.1000000000000001</v>
      </c>
      <c r="H3961" s="35">
        <v>1</v>
      </c>
      <c r="I3961" s="35" t="s">
        <v>2126</v>
      </c>
      <c r="K3961" s="36" t="s">
        <v>522</v>
      </c>
    </row>
    <row r="3962" spans="1:15" ht="15" hidden="1" customHeight="1">
      <c r="A3962" s="34" t="s">
        <v>35</v>
      </c>
      <c r="B3962" s="34" t="s">
        <v>8633</v>
      </c>
      <c r="C3962" s="34" t="s">
        <v>384</v>
      </c>
      <c r="D3962" s="35" t="s">
        <v>107</v>
      </c>
      <c r="E3962" s="35" t="s">
        <v>107</v>
      </c>
      <c r="F3962" s="35" t="s">
        <v>107</v>
      </c>
      <c r="G3962" s="35">
        <v>1.9</v>
      </c>
      <c r="H3962" s="35">
        <v>2</v>
      </c>
      <c r="I3962" s="35" t="s">
        <v>561</v>
      </c>
      <c r="K3962" s="36" t="s">
        <v>561</v>
      </c>
    </row>
    <row r="3963" spans="1:15" ht="15" hidden="1" customHeight="1">
      <c r="A3963" s="34" t="s">
        <v>35</v>
      </c>
      <c r="B3963" s="34" t="s">
        <v>8634</v>
      </c>
      <c r="C3963" s="34" t="s">
        <v>399</v>
      </c>
      <c r="D3963" s="35" t="s">
        <v>107</v>
      </c>
      <c r="E3963" s="35" t="s">
        <v>107</v>
      </c>
      <c r="F3963" s="35" t="s">
        <v>107</v>
      </c>
      <c r="G3963" s="35">
        <v>1</v>
      </c>
      <c r="H3963" s="35">
        <v>1</v>
      </c>
      <c r="I3963" s="35" t="s">
        <v>561</v>
      </c>
      <c r="K3963" s="36" t="s">
        <v>7728</v>
      </c>
    </row>
    <row r="3964" spans="1:15" ht="15" hidden="1" customHeight="1">
      <c r="A3964" s="34" t="s">
        <v>35</v>
      </c>
      <c r="B3964" s="34" t="s">
        <v>8635</v>
      </c>
      <c r="C3964" s="34" t="s">
        <v>419</v>
      </c>
      <c r="D3964" s="35" t="s">
        <v>107</v>
      </c>
      <c r="E3964" s="35" t="s">
        <v>107</v>
      </c>
      <c r="F3964" s="35" t="s">
        <v>107</v>
      </c>
      <c r="G3964" s="35">
        <v>1</v>
      </c>
      <c r="H3964" s="35">
        <v>1</v>
      </c>
    </row>
    <row r="3965" spans="1:15" ht="15" hidden="1" customHeight="1">
      <c r="A3965" s="34" t="s">
        <v>35</v>
      </c>
      <c r="B3965" s="34" t="s">
        <v>8636</v>
      </c>
      <c r="C3965" s="34" t="s">
        <v>419</v>
      </c>
      <c r="D3965" s="35" t="s">
        <v>107</v>
      </c>
      <c r="E3965" s="35" t="s">
        <v>107</v>
      </c>
      <c r="F3965" s="35" t="s">
        <v>107</v>
      </c>
      <c r="G3965" s="35">
        <v>1.9</v>
      </c>
      <c r="H3965" s="35">
        <v>2</v>
      </c>
      <c r="I3965" s="35" t="s">
        <v>424</v>
      </c>
      <c r="K3965" s="36" t="s">
        <v>469</v>
      </c>
    </row>
    <row r="3966" spans="1:15" ht="15" hidden="1" customHeight="1">
      <c r="A3966" s="34" t="s">
        <v>35</v>
      </c>
      <c r="B3966" s="34" t="s">
        <v>8637</v>
      </c>
      <c r="C3966" s="34" t="s">
        <v>419</v>
      </c>
      <c r="D3966" s="35" t="s">
        <v>107</v>
      </c>
      <c r="E3966" s="35" t="s">
        <v>107</v>
      </c>
      <c r="F3966" s="35" t="s">
        <v>107</v>
      </c>
      <c r="G3966" s="35">
        <v>1</v>
      </c>
      <c r="H3966" s="35">
        <v>1</v>
      </c>
    </row>
    <row r="3967" spans="1:15" ht="15" hidden="1" customHeight="1">
      <c r="A3967" s="34" t="s">
        <v>35</v>
      </c>
      <c r="B3967" s="34" t="s">
        <v>8638</v>
      </c>
      <c r="C3967" s="34" t="s">
        <v>671</v>
      </c>
      <c r="D3967" s="35" t="s">
        <v>107</v>
      </c>
      <c r="E3967" s="35" t="s">
        <v>107</v>
      </c>
      <c r="F3967" s="35" t="s">
        <v>107</v>
      </c>
      <c r="G3967" s="35">
        <v>1.3</v>
      </c>
      <c r="H3967" s="35">
        <v>1</v>
      </c>
      <c r="I3967" s="35" t="s">
        <v>440</v>
      </c>
      <c r="J3967" s="35" t="s">
        <v>8639</v>
      </c>
      <c r="K3967" s="36" t="s">
        <v>8640</v>
      </c>
    </row>
    <row r="3968" spans="1:15" ht="15" hidden="1" customHeight="1">
      <c r="A3968" s="34" t="s">
        <v>35</v>
      </c>
      <c r="B3968" s="34" t="s">
        <v>8641</v>
      </c>
      <c r="C3968" s="34" t="s">
        <v>457</v>
      </c>
      <c r="D3968" s="35" t="s">
        <v>107</v>
      </c>
      <c r="E3968" s="35" t="s">
        <v>107</v>
      </c>
      <c r="F3968" s="35" t="s">
        <v>107</v>
      </c>
      <c r="G3968" s="35">
        <v>1.1000000000000001</v>
      </c>
      <c r="H3968" s="35">
        <v>1.2</v>
      </c>
      <c r="I3968" s="35" t="s">
        <v>469</v>
      </c>
      <c r="K3968" s="36" t="s">
        <v>469</v>
      </c>
    </row>
    <row r="3969" spans="1:14" ht="15" hidden="1" customHeight="1">
      <c r="A3969" s="34" t="s">
        <v>35</v>
      </c>
      <c r="B3969" s="34" t="s">
        <v>8642</v>
      </c>
      <c r="C3969" s="34" t="s">
        <v>468</v>
      </c>
      <c r="D3969" s="35" t="s">
        <v>107</v>
      </c>
      <c r="E3969" s="35" t="s">
        <v>107</v>
      </c>
      <c r="F3969" s="35" t="s">
        <v>107</v>
      </c>
      <c r="G3969" s="35">
        <v>2</v>
      </c>
      <c r="H3969" s="35">
        <v>2.1</v>
      </c>
      <c r="K3969" s="36" t="s">
        <v>522</v>
      </c>
    </row>
    <row r="3970" spans="1:14" ht="15" hidden="1" customHeight="1">
      <c r="A3970" s="34" t="s">
        <v>35</v>
      </c>
      <c r="B3970" s="34" t="s">
        <v>8643</v>
      </c>
      <c r="C3970" s="34" t="s">
        <v>389</v>
      </c>
      <c r="D3970" s="35" t="s">
        <v>107</v>
      </c>
      <c r="E3970" s="35">
        <v>3.4</v>
      </c>
      <c r="F3970" s="35">
        <v>6</v>
      </c>
      <c r="G3970" s="35">
        <v>6.5</v>
      </c>
      <c r="H3970" s="35">
        <v>6.4</v>
      </c>
      <c r="I3970" s="35" t="s">
        <v>8644</v>
      </c>
      <c r="K3970" s="36" t="s">
        <v>8645</v>
      </c>
      <c r="M3970" s="34" t="s">
        <v>8646</v>
      </c>
      <c r="N3970" s="34" t="s">
        <v>440</v>
      </c>
    </row>
    <row r="3971" spans="1:14" ht="15" hidden="1" customHeight="1">
      <c r="A3971" s="34" t="s">
        <v>35</v>
      </c>
      <c r="B3971" s="34" t="s">
        <v>8647</v>
      </c>
      <c r="C3971" s="34" t="s">
        <v>475</v>
      </c>
      <c r="D3971" s="35" t="s">
        <v>107</v>
      </c>
      <c r="E3971" s="35" t="s">
        <v>107</v>
      </c>
      <c r="F3971" s="35" t="s">
        <v>107</v>
      </c>
      <c r="G3971" s="35">
        <v>1</v>
      </c>
      <c r="H3971" s="35">
        <v>1</v>
      </c>
      <c r="K3971" s="34" t="s">
        <v>663</v>
      </c>
    </row>
    <row r="3972" spans="1:14" ht="15" hidden="1" customHeight="1">
      <c r="A3972" s="34" t="s">
        <v>35</v>
      </c>
      <c r="B3972" s="34" t="s">
        <v>8648</v>
      </c>
      <c r="C3972" s="34" t="s">
        <v>484</v>
      </c>
      <c r="D3972" s="35" t="s">
        <v>107</v>
      </c>
      <c r="E3972" s="35" t="s">
        <v>107</v>
      </c>
      <c r="F3972" s="35" t="s">
        <v>107</v>
      </c>
      <c r="G3972" s="35">
        <v>1.1000000000000001</v>
      </c>
      <c r="H3972" s="35">
        <v>1</v>
      </c>
      <c r="I3972" s="35" t="s">
        <v>440</v>
      </c>
      <c r="L3972" s="36" t="s">
        <v>8649</v>
      </c>
    </row>
    <row r="3973" spans="1:14" ht="15" hidden="1" customHeight="1">
      <c r="A3973" s="34" t="s">
        <v>35</v>
      </c>
      <c r="B3973" s="34" t="s">
        <v>8650</v>
      </c>
      <c r="C3973" s="34" t="s">
        <v>484</v>
      </c>
      <c r="D3973" s="35" t="s">
        <v>107</v>
      </c>
      <c r="E3973" s="35" t="s">
        <v>107</v>
      </c>
      <c r="F3973" s="35" t="s">
        <v>107</v>
      </c>
      <c r="G3973" s="35">
        <v>1.2</v>
      </c>
      <c r="H3973" s="35">
        <v>1.6</v>
      </c>
      <c r="L3973" s="36" t="s">
        <v>8649</v>
      </c>
    </row>
    <row r="3974" spans="1:14" ht="15" hidden="1" customHeight="1">
      <c r="A3974" s="34" t="s">
        <v>35</v>
      </c>
      <c r="B3974" s="34" t="s">
        <v>8651</v>
      </c>
      <c r="C3974" s="34" t="s">
        <v>484</v>
      </c>
      <c r="D3974" s="35" t="s">
        <v>107</v>
      </c>
      <c r="E3974" s="35" t="s">
        <v>107</v>
      </c>
      <c r="F3974" s="35" t="s">
        <v>107</v>
      </c>
      <c r="G3974" s="35">
        <v>1</v>
      </c>
      <c r="H3974" s="35" t="s">
        <v>2997</v>
      </c>
      <c r="L3974" s="36"/>
    </row>
    <row r="3975" spans="1:14" ht="15" hidden="1" customHeight="1">
      <c r="A3975" s="34" t="s">
        <v>35</v>
      </c>
      <c r="B3975" s="34" t="s">
        <v>8652</v>
      </c>
      <c r="C3975" s="34" t="s">
        <v>484</v>
      </c>
      <c r="D3975" s="35" t="s">
        <v>107</v>
      </c>
      <c r="E3975" s="35" t="s">
        <v>107</v>
      </c>
      <c r="F3975" s="35" t="s">
        <v>107</v>
      </c>
      <c r="G3975" s="35">
        <v>1</v>
      </c>
      <c r="H3975" s="35">
        <v>0.9</v>
      </c>
    </row>
    <row r="3976" spans="1:14" ht="15" hidden="1" customHeight="1">
      <c r="A3976" s="34" t="s">
        <v>35</v>
      </c>
      <c r="B3976" s="34" t="s">
        <v>8653</v>
      </c>
      <c r="C3976" s="34" t="s">
        <v>484</v>
      </c>
      <c r="D3976" s="35" t="s">
        <v>107</v>
      </c>
      <c r="E3976" s="35" t="s">
        <v>107</v>
      </c>
      <c r="F3976" s="35" t="s">
        <v>107</v>
      </c>
      <c r="G3976" s="35">
        <v>1.3</v>
      </c>
      <c r="H3976" s="35">
        <v>1.2</v>
      </c>
      <c r="K3976" s="34"/>
    </row>
    <row r="3977" spans="1:14" ht="15" hidden="1" customHeight="1">
      <c r="A3977" s="34" t="s">
        <v>35</v>
      </c>
      <c r="B3977" s="34" t="s">
        <v>8654</v>
      </c>
      <c r="C3977" s="34" t="s">
        <v>484</v>
      </c>
      <c r="D3977" s="35" t="s">
        <v>107</v>
      </c>
      <c r="E3977" s="35" t="s">
        <v>107</v>
      </c>
      <c r="F3977" s="35" t="s">
        <v>107</v>
      </c>
      <c r="G3977" s="35" t="s">
        <v>107</v>
      </c>
      <c r="H3977" s="35">
        <v>1</v>
      </c>
    </row>
    <row r="3978" spans="1:14" ht="15" hidden="1" customHeight="1">
      <c r="A3978" s="34" t="s">
        <v>35</v>
      </c>
      <c r="B3978" s="34" t="s">
        <v>8655</v>
      </c>
      <c r="C3978" s="34" t="s">
        <v>484</v>
      </c>
      <c r="D3978" s="35" t="s">
        <v>107</v>
      </c>
      <c r="E3978" s="35" t="s">
        <v>107</v>
      </c>
      <c r="F3978" s="35" t="s">
        <v>107</v>
      </c>
      <c r="G3978" s="35" t="s">
        <v>107</v>
      </c>
      <c r="H3978" s="35">
        <v>1.2</v>
      </c>
    </row>
    <row r="3979" spans="1:14" ht="15" hidden="1" customHeight="1">
      <c r="A3979" s="34" t="s">
        <v>35</v>
      </c>
      <c r="B3979" s="34" t="s">
        <v>8656</v>
      </c>
      <c r="C3979" s="34" t="s">
        <v>385</v>
      </c>
      <c r="D3979" s="35" t="s">
        <v>107</v>
      </c>
      <c r="E3979" s="35" t="s">
        <v>107</v>
      </c>
      <c r="F3979" s="35" t="s">
        <v>107</v>
      </c>
      <c r="G3979" s="35">
        <v>1</v>
      </c>
      <c r="H3979" s="35">
        <v>1</v>
      </c>
    </row>
    <row r="3980" spans="1:14" ht="15" hidden="1" customHeight="1">
      <c r="A3980" s="34" t="s">
        <v>35</v>
      </c>
      <c r="B3980" s="34" t="s">
        <v>8657</v>
      </c>
      <c r="C3980" s="34" t="s">
        <v>468</v>
      </c>
      <c r="D3980" s="35" t="s">
        <v>107</v>
      </c>
      <c r="E3980" s="35" t="s">
        <v>107</v>
      </c>
      <c r="F3980" s="35" t="s">
        <v>107</v>
      </c>
      <c r="G3980" s="35">
        <v>1</v>
      </c>
      <c r="H3980" s="35" t="s">
        <v>2989</v>
      </c>
    </row>
    <row r="3981" spans="1:14" ht="15" hidden="1" customHeight="1">
      <c r="A3981" s="34" t="s">
        <v>35</v>
      </c>
      <c r="B3981" s="34" t="s">
        <v>8658</v>
      </c>
      <c r="C3981" t="s">
        <v>609</v>
      </c>
      <c r="D3981" s="35" t="s">
        <v>107</v>
      </c>
      <c r="E3981" s="35" t="s">
        <v>107</v>
      </c>
      <c r="F3981" s="35" t="s">
        <v>107</v>
      </c>
      <c r="G3981" s="35">
        <v>1</v>
      </c>
      <c r="H3981" s="35">
        <v>1</v>
      </c>
      <c r="I3981" s="35" t="s">
        <v>424</v>
      </c>
      <c r="K3981" s="34" t="s">
        <v>424</v>
      </c>
      <c r="L3981" s="36" t="s">
        <v>583</v>
      </c>
    </row>
    <row r="3982" spans="1:14" ht="15" hidden="1" customHeight="1">
      <c r="A3982" s="34" t="s">
        <v>35</v>
      </c>
      <c r="B3982" s="34" t="s">
        <v>8659</v>
      </c>
      <c r="C3982" s="34" t="s">
        <v>399</v>
      </c>
      <c r="D3982" s="35" t="s">
        <v>107</v>
      </c>
      <c r="E3982" s="35" t="s">
        <v>107</v>
      </c>
      <c r="F3982" s="35" t="s">
        <v>107</v>
      </c>
      <c r="G3982" s="35">
        <v>1.4</v>
      </c>
      <c r="H3982" s="35">
        <v>1.3</v>
      </c>
    </row>
    <row r="3983" spans="1:14" ht="15" hidden="1" customHeight="1">
      <c r="A3983" s="34" t="s">
        <v>35</v>
      </c>
      <c r="B3983" s="34" t="s">
        <v>8660</v>
      </c>
      <c r="C3983" s="34" t="s">
        <v>671</v>
      </c>
      <c r="D3983" s="35" t="s">
        <v>107</v>
      </c>
      <c r="E3983" s="35" t="s">
        <v>107</v>
      </c>
      <c r="F3983" s="35" t="s">
        <v>107</v>
      </c>
      <c r="G3983" s="35">
        <v>1.1000000000000001</v>
      </c>
      <c r="H3983" s="35">
        <v>1.1000000000000001</v>
      </c>
    </row>
    <row r="3984" spans="1:14" ht="15" hidden="1" customHeight="1">
      <c r="A3984" s="34" t="s">
        <v>35</v>
      </c>
      <c r="B3984" s="34" t="s">
        <v>8661</v>
      </c>
      <c r="C3984" s="34" t="s">
        <v>896</v>
      </c>
      <c r="D3984" s="35" t="s">
        <v>107</v>
      </c>
      <c r="E3984" s="35" t="s">
        <v>107</v>
      </c>
      <c r="F3984" s="35" t="s">
        <v>107</v>
      </c>
      <c r="G3984" s="35">
        <v>1.4</v>
      </c>
      <c r="H3984" s="35">
        <v>1.4</v>
      </c>
    </row>
    <row r="3985" spans="1:15" ht="15" hidden="1" customHeight="1">
      <c r="A3985" s="34" t="s">
        <v>35</v>
      </c>
      <c r="B3985" s="34" t="s">
        <v>8662</v>
      </c>
      <c r="C3985" s="34" t="s">
        <v>541</v>
      </c>
      <c r="D3985" s="35" t="s">
        <v>107</v>
      </c>
      <c r="E3985" s="35" t="s">
        <v>107</v>
      </c>
      <c r="F3985" s="35" t="s">
        <v>107</v>
      </c>
      <c r="G3985" s="35">
        <v>1.7</v>
      </c>
      <c r="H3985" s="35" t="s">
        <v>2997</v>
      </c>
      <c r="K3985" s="34" t="s">
        <v>424</v>
      </c>
    </row>
    <row r="3986" spans="1:15" ht="15" hidden="1" customHeight="1">
      <c r="A3986" s="34" t="s">
        <v>35</v>
      </c>
      <c r="B3986" s="34" t="s">
        <v>8663</v>
      </c>
      <c r="C3986" s="34" t="s">
        <v>546</v>
      </c>
      <c r="D3986" s="35" t="s">
        <v>107</v>
      </c>
      <c r="E3986" s="35" t="s">
        <v>107</v>
      </c>
      <c r="F3986" s="35" t="s">
        <v>107</v>
      </c>
      <c r="G3986" s="35">
        <v>1.1000000000000001</v>
      </c>
      <c r="H3986" s="35">
        <v>1.2</v>
      </c>
      <c r="K3986" s="36" t="s">
        <v>469</v>
      </c>
    </row>
    <row r="3987" spans="1:15" ht="15" hidden="1" customHeight="1">
      <c r="A3987" s="34" t="s">
        <v>35</v>
      </c>
      <c r="B3987" s="34" t="s">
        <v>8664</v>
      </c>
      <c r="C3987" s="34" t="s">
        <v>419</v>
      </c>
      <c r="D3987" s="35" t="s">
        <v>107</v>
      </c>
      <c r="E3987" s="35" t="s">
        <v>107</v>
      </c>
      <c r="F3987" s="35" t="s">
        <v>107</v>
      </c>
      <c r="G3987" s="35">
        <v>1.1000000000000001</v>
      </c>
      <c r="H3987" s="35">
        <v>1.1000000000000001</v>
      </c>
    </row>
    <row r="3988" spans="1:15" ht="15" hidden="1" customHeight="1">
      <c r="A3988" s="34" t="s">
        <v>35</v>
      </c>
      <c r="B3988" s="34" t="s">
        <v>8665</v>
      </c>
      <c r="C3988" s="34" t="s">
        <v>421</v>
      </c>
      <c r="D3988" s="35" t="s">
        <v>107</v>
      </c>
      <c r="E3988" s="35" t="s">
        <v>107</v>
      </c>
      <c r="F3988" s="35" t="s">
        <v>107</v>
      </c>
      <c r="G3988" s="35">
        <v>1.2</v>
      </c>
      <c r="H3988" s="35">
        <v>1.2</v>
      </c>
    </row>
    <row r="3989" spans="1:15" ht="15" hidden="1" customHeight="1">
      <c r="A3989" s="34" t="s">
        <v>35</v>
      </c>
      <c r="B3989" s="34" t="s">
        <v>8666</v>
      </c>
      <c r="C3989" s="34" t="s">
        <v>457</v>
      </c>
      <c r="D3989" s="35" t="s">
        <v>107</v>
      </c>
      <c r="E3989" s="35" t="s">
        <v>107</v>
      </c>
      <c r="F3989" s="35" t="s">
        <v>107</v>
      </c>
      <c r="G3989" s="35">
        <v>1.7</v>
      </c>
      <c r="H3989" s="35">
        <v>1.4</v>
      </c>
      <c r="I3989" s="35" t="s">
        <v>469</v>
      </c>
      <c r="K3989" s="36" t="s">
        <v>469</v>
      </c>
    </row>
    <row r="3990" spans="1:15" ht="15" hidden="1" customHeight="1">
      <c r="A3990" s="34" t="s">
        <v>35</v>
      </c>
      <c r="B3990" s="34" t="s">
        <v>8667</v>
      </c>
      <c r="C3990" s="34" t="s">
        <v>454</v>
      </c>
      <c r="D3990" s="35" t="s">
        <v>107</v>
      </c>
      <c r="E3990" s="35" t="s">
        <v>107</v>
      </c>
      <c r="F3990" s="35" t="s">
        <v>107</v>
      </c>
      <c r="G3990" s="35">
        <v>1.2</v>
      </c>
      <c r="H3990" s="35">
        <v>1.3</v>
      </c>
      <c r="K3990" s="36" t="s">
        <v>446</v>
      </c>
    </row>
    <row r="3991" spans="1:15" ht="15" hidden="1" customHeight="1">
      <c r="A3991" s="34" t="s">
        <v>35</v>
      </c>
      <c r="B3991" s="34" t="s">
        <v>8668</v>
      </c>
      <c r="C3991" s="34" t="s">
        <v>419</v>
      </c>
      <c r="D3991" s="35" t="s">
        <v>107</v>
      </c>
      <c r="E3991" s="35" t="s">
        <v>107</v>
      </c>
      <c r="F3991" s="35" t="s">
        <v>107</v>
      </c>
      <c r="G3991" s="35">
        <v>2.1</v>
      </c>
      <c r="H3991" s="35">
        <v>2</v>
      </c>
      <c r="K3991" s="36" t="s">
        <v>446</v>
      </c>
    </row>
    <row r="3992" spans="1:15" ht="15" hidden="1" customHeight="1">
      <c r="A3992" s="34" t="s">
        <v>35</v>
      </c>
      <c r="B3992" s="34" t="s">
        <v>8669</v>
      </c>
      <c r="C3992" s="34" t="s">
        <v>457</v>
      </c>
      <c r="D3992" s="35" t="s">
        <v>107</v>
      </c>
      <c r="E3992" s="35" t="s">
        <v>107</v>
      </c>
      <c r="F3992" s="35" t="s">
        <v>107</v>
      </c>
      <c r="G3992" s="35">
        <v>1.7</v>
      </c>
      <c r="H3992" s="35">
        <v>2</v>
      </c>
    </row>
    <row r="3993" spans="1:15" ht="15" hidden="1" customHeight="1">
      <c r="A3993" s="34" t="s">
        <v>35</v>
      </c>
      <c r="B3993" s="34" t="s">
        <v>8670</v>
      </c>
      <c r="C3993" s="34" t="s">
        <v>384</v>
      </c>
      <c r="D3993" s="35" t="s">
        <v>107</v>
      </c>
      <c r="E3993" s="35" t="s">
        <v>107</v>
      </c>
      <c r="F3993" s="35" t="s">
        <v>107</v>
      </c>
      <c r="G3993" s="35">
        <v>2.2000000000000002</v>
      </c>
      <c r="H3993" s="35">
        <v>2.8</v>
      </c>
      <c r="I3993" s="35" t="s">
        <v>8671</v>
      </c>
      <c r="K3993" s="34" t="s">
        <v>424</v>
      </c>
      <c r="L3993" s="36" t="s">
        <v>3325</v>
      </c>
    </row>
    <row r="3994" spans="1:15" ht="15" hidden="1" customHeight="1">
      <c r="A3994" s="34" t="s">
        <v>35</v>
      </c>
      <c r="B3994" s="34" t="s">
        <v>8672</v>
      </c>
      <c r="C3994" s="34" t="s">
        <v>399</v>
      </c>
      <c r="D3994" s="35" t="s">
        <v>107</v>
      </c>
      <c r="E3994" s="35" t="s">
        <v>107</v>
      </c>
      <c r="F3994" s="35" t="s">
        <v>107</v>
      </c>
      <c r="G3994" s="35">
        <v>1</v>
      </c>
      <c r="H3994" s="35">
        <v>1</v>
      </c>
    </row>
    <row r="3995" spans="1:15" ht="15" hidden="1" customHeight="1">
      <c r="A3995" s="34" t="s">
        <v>35</v>
      </c>
      <c r="B3995" s="34" t="s">
        <v>8673</v>
      </c>
      <c r="C3995" s="34" t="s">
        <v>447</v>
      </c>
      <c r="D3995" s="35" t="s">
        <v>107</v>
      </c>
      <c r="E3995" s="35" t="s">
        <v>107</v>
      </c>
      <c r="F3995" s="35" t="s">
        <v>107</v>
      </c>
      <c r="G3995" s="35">
        <v>1.6</v>
      </c>
      <c r="H3995" s="35">
        <v>2.2000000000000002</v>
      </c>
      <c r="I3995" s="35" t="s">
        <v>469</v>
      </c>
      <c r="J3995" s="35" t="s">
        <v>8674</v>
      </c>
      <c r="K3995" s="36" t="s">
        <v>469</v>
      </c>
      <c r="L3995" s="36" t="s">
        <v>583</v>
      </c>
    </row>
    <row r="3996" spans="1:15" ht="15" hidden="1" customHeight="1">
      <c r="A3996" s="34" t="s">
        <v>35</v>
      </c>
      <c r="B3996" s="34" t="s">
        <v>8675</v>
      </c>
      <c r="C3996" s="34" t="s">
        <v>468</v>
      </c>
      <c r="D3996" s="35" t="s">
        <v>107</v>
      </c>
      <c r="E3996" s="35" t="s">
        <v>107</v>
      </c>
      <c r="F3996" s="35" t="s">
        <v>107</v>
      </c>
      <c r="G3996" s="35">
        <v>1.1000000000000001</v>
      </c>
      <c r="H3996" s="35">
        <v>1</v>
      </c>
    </row>
    <row r="3997" spans="1:15" ht="15" hidden="1" customHeight="1">
      <c r="A3997" s="34" t="s">
        <v>35</v>
      </c>
      <c r="B3997" s="34" t="s">
        <v>8676</v>
      </c>
      <c r="C3997" s="34" t="s">
        <v>389</v>
      </c>
      <c r="D3997" s="35" t="s">
        <v>107</v>
      </c>
      <c r="E3997" s="35">
        <v>1.9</v>
      </c>
      <c r="F3997" s="35">
        <v>1.7</v>
      </c>
      <c r="G3997" s="35" t="s">
        <v>2997</v>
      </c>
      <c r="H3997" s="35" t="s">
        <v>2997</v>
      </c>
      <c r="K3997" s="36" t="s">
        <v>537</v>
      </c>
      <c r="L3997" s="36" t="s">
        <v>8677</v>
      </c>
      <c r="M3997" s="34" t="s">
        <v>537</v>
      </c>
      <c r="N3997" s="34" t="s">
        <v>8678</v>
      </c>
      <c r="O3997" s="36" t="s">
        <v>8679</v>
      </c>
    </row>
    <row r="3998" spans="1:15" ht="15" hidden="1" customHeight="1">
      <c r="A3998" s="34" t="s">
        <v>35</v>
      </c>
      <c r="B3998" s="34" t="s">
        <v>8680</v>
      </c>
      <c r="C3998" s="34" t="s">
        <v>389</v>
      </c>
      <c r="D3998" s="35" t="s">
        <v>107</v>
      </c>
      <c r="E3998" s="35">
        <v>1.8</v>
      </c>
      <c r="F3998" s="35">
        <v>2.9</v>
      </c>
      <c r="G3998" s="35">
        <v>5</v>
      </c>
      <c r="H3998" s="35">
        <v>5.2</v>
      </c>
      <c r="K3998" s="36" t="s">
        <v>537</v>
      </c>
    </row>
    <row r="3999" spans="1:15" ht="15" hidden="1" customHeight="1">
      <c r="A3999" s="34" t="s">
        <v>35</v>
      </c>
      <c r="B3999" s="34" t="s">
        <v>8681</v>
      </c>
      <c r="C3999" s="34" t="s">
        <v>8682</v>
      </c>
      <c r="D3999" s="35" t="s">
        <v>107</v>
      </c>
      <c r="E3999" s="35">
        <v>1.7</v>
      </c>
      <c r="F3999" s="35">
        <v>2.4</v>
      </c>
      <c r="G3999" s="35">
        <v>2.5</v>
      </c>
      <c r="H3999" s="35">
        <v>2.9</v>
      </c>
      <c r="J3999" s="35" t="s">
        <v>8683</v>
      </c>
      <c r="K3999" s="36" t="s">
        <v>469</v>
      </c>
      <c r="L3999" s="34" t="s">
        <v>8684</v>
      </c>
    </row>
    <row r="4000" spans="1:15" ht="15" hidden="1" customHeight="1">
      <c r="A4000" s="34" t="s">
        <v>35</v>
      </c>
      <c r="B4000" s="34" t="s">
        <v>8685</v>
      </c>
      <c r="C4000" s="34" t="s">
        <v>435</v>
      </c>
      <c r="D4000" s="35" t="s">
        <v>107</v>
      </c>
      <c r="E4000" s="35" t="s">
        <v>107</v>
      </c>
      <c r="F4000" s="35" t="s">
        <v>107</v>
      </c>
      <c r="G4000" s="35" t="s">
        <v>107</v>
      </c>
      <c r="H4000" s="35">
        <v>1.1000000000000001</v>
      </c>
    </row>
    <row r="4001" spans="1:15" ht="15" hidden="1" customHeight="1">
      <c r="A4001" s="34" t="s">
        <v>35</v>
      </c>
      <c r="B4001" s="34" t="s">
        <v>8686</v>
      </c>
      <c r="C4001" s="34" t="s">
        <v>454</v>
      </c>
      <c r="D4001" s="35" t="s">
        <v>107</v>
      </c>
      <c r="E4001" s="35" t="s">
        <v>107</v>
      </c>
      <c r="F4001" s="35" t="s">
        <v>107</v>
      </c>
      <c r="G4001" s="35" t="s">
        <v>107</v>
      </c>
      <c r="H4001" s="35">
        <v>1</v>
      </c>
    </row>
    <row r="4002" spans="1:15" ht="15" hidden="1" customHeight="1">
      <c r="A4002" s="34" t="s">
        <v>35</v>
      </c>
      <c r="B4002" s="34" t="s">
        <v>8687</v>
      </c>
      <c r="C4002" s="34" t="s">
        <v>475</v>
      </c>
      <c r="D4002" s="35" t="s">
        <v>107</v>
      </c>
      <c r="E4002" s="35" t="s">
        <v>107</v>
      </c>
      <c r="F4002" s="35" t="s">
        <v>107</v>
      </c>
      <c r="G4002" s="35" t="s">
        <v>107</v>
      </c>
      <c r="H4002" s="35">
        <v>1</v>
      </c>
    </row>
    <row r="4003" spans="1:15" ht="15" hidden="1" customHeight="1">
      <c r="A4003" s="34" t="s">
        <v>35</v>
      </c>
      <c r="B4003" s="34" t="s">
        <v>8688</v>
      </c>
      <c r="C4003" s="34" t="s">
        <v>454</v>
      </c>
      <c r="D4003" s="35" t="s">
        <v>107</v>
      </c>
      <c r="E4003" s="35" t="s">
        <v>107</v>
      </c>
      <c r="F4003" s="35" t="s">
        <v>107</v>
      </c>
      <c r="G4003" s="35" t="s">
        <v>107</v>
      </c>
      <c r="H4003" s="35">
        <v>1</v>
      </c>
    </row>
    <row r="4004" spans="1:15" ht="15" hidden="1" customHeight="1">
      <c r="A4004" s="34" t="s">
        <v>35</v>
      </c>
      <c r="B4004" s="34" t="s">
        <v>8689</v>
      </c>
      <c r="C4004" s="34" t="s">
        <v>389</v>
      </c>
      <c r="D4004" s="35" t="s">
        <v>107</v>
      </c>
      <c r="E4004" s="35">
        <v>2.6</v>
      </c>
      <c r="F4004" s="35">
        <v>3.9</v>
      </c>
      <c r="G4004" s="35">
        <v>4.5999999999999996</v>
      </c>
      <c r="H4004" s="35">
        <v>4.5999999999999996</v>
      </c>
      <c r="I4004" s="35" t="s">
        <v>537</v>
      </c>
      <c r="K4004" s="36" t="s">
        <v>5155</v>
      </c>
      <c r="M4004" s="34" t="s">
        <v>3117</v>
      </c>
    </row>
    <row r="4005" spans="1:15" ht="15" hidden="1" customHeight="1">
      <c r="A4005" s="34" t="s">
        <v>35</v>
      </c>
      <c r="B4005" s="34" t="s">
        <v>8690</v>
      </c>
      <c r="C4005" s="34" t="s">
        <v>419</v>
      </c>
      <c r="D4005" s="35" t="s">
        <v>107</v>
      </c>
      <c r="E4005" s="35">
        <v>1.2</v>
      </c>
      <c r="F4005" s="35">
        <v>2.2999999999999998</v>
      </c>
      <c r="G4005" s="35">
        <v>2.5</v>
      </c>
      <c r="H4005" s="35">
        <v>2.7</v>
      </c>
      <c r="I4005" s="35" t="s">
        <v>666</v>
      </c>
      <c r="K4005" s="36" t="s">
        <v>8691</v>
      </c>
      <c r="M4005" s="34" t="s">
        <v>2126</v>
      </c>
    </row>
    <row r="4006" spans="1:15" ht="15" hidden="1" customHeight="1">
      <c r="A4006" s="34" t="s">
        <v>35</v>
      </c>
      <c r="B4006" s="34" t="s">
        <v>8692</v>
      </c>
      <c r="C4006" s="34" t="s">
        <v>405</v>
      </c>
      <c r="D4006" s="35" t="s">
        <v>107</v>
      </c>
      <c r="E4006" s="35">
        <v>1.8</v>
      </c>
      <c r="F4006" s="35">
        <v>2.9</v>
      </c>
      <c r="G4006" s="35">
        <v>4.9000000000000004</v>
      </c>
      <c r="H4006" s="35">
        <v>3</v>
      </c>
      <c r="I4006" s="35" t="s">
        <v>537</v>
      </c>
      <c r="K4006" s="36" t="s">
        <v>537</v>
      </c>
      <c r="M4006" s="34" t="s">
        <v>8693</v>
      </c>
      <c r="N4006" s="37" t="s">
        <v>8694</v>
      </c>
    </row>
    <row r="4007" spans="1:15" ht="15" hidden="1" customHeight="1">
      <c r="A4007" s="34" t="s">
        <v>35</v>
      </c>
      <c r="B4007" s="34" t="s">
        <v>8695</v>
      </c>
      <c r="C4007" s="34" t="s">
        <v>389</v>
      </c>
      <c r="D4007" s="35" t="s">
        <v>107</v>
      </c>
      <c r="E4007" s="35">
        <v>1</v>
      </c>
      <c r="F4007" s="35">
        <v>1.6</v>
      </c>
      <c r="G4007" s="35">
        <v>1.4</v>
      </c>
      <c r="H4007" s="35" t="s">
        <v>2997</v>
      </c>
      <c r="O4007" s="34" t="s">
        <v>8696</v>
      </c>
    </row>
    <row r="4008" spans="1:15" ht="15" hidden="1" customHeight="1">
      <c r="A4008" s="34" t="s">
        <v>35</v>
      </c>
      <c r="B4008" s="34" t="s">
        <v>8697</v>
      </c>
      <c r="C4008" s="34" t="s">
        <v>419</v>
      </c>
      <c r="D4008" s="35" t="s">
        <v>107</v>
      </c>
      <c r="E4008" s="35">
        <v>1.5</v>
      </c>
      <c r="F4008" s="35">
        <v>3.2</v>
      </c>
      <c r="G4008" s="35">
        <v>5.9</v>
      </c>
      <c r="H4008" s="35">
        <v>5.0999999999999996</v>
      </c>
      <c r="K4008" s="36" t="s">
        <v>8698</v>
      </c>
      <c r="M4008" s="34" t="s">
        <v>8699</v>
      </c>
    </row>
    <row r="4009" spans="1:15" ht="15" hidden="1" customHeight="1">
      <c r="A4009" s="34" t="s">
        <v>35</v>
      </c>
      <c r="B4009" s="34" t="s">
        <v>8700</v>
      </c>
      <c r="C4009" s="34" t="s">
        <v>468</v>
      </c>
      <c r="D4009" s="35" t="s">
        <v>107</v>
      </c>
      <c r="E4009" s="35">
        <v>1.1000000000000001</v>
      </c>
      <c r="F4009" s="35">
        <v>2.2999999999999998</v>
      </c>
      <c r="G4009" s="35">
        <v>3.2</v>
      </c>
      <c r="H4009" s="35">
        <v>5.3</v>
      </c>
      <c r="I4009" s="35" t="s">
        <v>695</v>
      </c>
      <c r="K4009" s="36" t="s">
        <v>8701</v>
      </c>
    </row>
    <row r="4010" spans="1:15" ht="15" hidden="1" customHeight="1">
      <c r="A4010" s="34" t="s">
        <v>35</v>
      </c>
      <c r="B4010" s="34" t="s">
        <v>8702</v>
      </c>
      <c r="C4010" s="34" t="s">
        <v>468</v>
      </c>
      <c r="D4010" s="35" t="s">
        <v>107</v>
      </c>
      <c r="E4010" s="35">
        <v>1.2</v>
      </c>
      <c r="F4010" s="35">
        <v>2.8</v>
      </c>
      <c r="G4010" s="35">
        <v>3.5</v>
      </c>
      <c r="H4010" s="35">
        <v>4.9000000000000004</v>
      </c>
      <c r="K4010" s="36" t="s">
        <v>8701</v>
      </c>
      <c r="M4010" s="34" t="s">
        <v>666</v>
      </c>
    </row>
    <row r="4011" spans="1:15" ht="15" hidden="1" customHeight="1">
      <c r="A4011" s="34" t="s">
        <v>35</v>
      </c>
      <c r="B4011" s="34" t="s">
        <v>8703</v>
      </c>
      <c r="C4011" s="34" t="s">
        <v>389</v>
      </c>
      <c r="D4011" s="35" t="s">
        <v>107</v>
      </c>
      <c r="E4011" s="35">
        <v>3.6</v>
      </c>
      <c r="F4011" s="35">
        <v>5</v>
      </c>
      <c r="G4011" s="35">
        <v>5</v>
      </c>
      <c r="H4011" s="35">
        <v>5</v>
      </c>
      <c r="K4011" s="36" t="s">
        <v>8704</v>
      </c>
      <c r="M4011" s="34" t="s">
        <v>8705</v>
      </c>
    </row>
    <row r="4012" spans="1:15" ht="15" hidden="1" customHeight="1">
      <c r="A4012" s="34" t="s">
        <v>35</v>
      </c>
      <c r="B4012" s="34" t="s">
        <v>8706</v>
      </c>
      <c r="C4012" s="34" t="s">
        <v>389</v>
      </c>
      <c r="D4012" s="35" t="s">
        <v>107</v>
      </c>
      <c r="E4012" s="35">
        <v>2.7</v>
      </c>
      <c r="F4012" s="35">
        <v>3.5</v>
      </c>
      <c r="G4012" s="35">
        <v>3.6</v>
      </c>
      <c r="H4012" s="35">
        <v>3.4</v>
      </c>
      <c r="K4012" s="36" t="s">
        <v>1356</v>
      </c>
      <c r="N4012" s="34" t="s">
        <v>423</v>
      </c>
    </row>
    <row r="4013" spans="1:15" ht="15" hidden="1" customHeight="1">
      <c r="A4013" s="34" t="s">
        <v>35</v>
      </c>
      <c r="B4013" s="34" t="s">
        <v>8707</v>
      </c>
      <c r="C4013" s="34" t="s">
        <v>389</v>
      </c>
      <c r="D4013" s="35" t="s">
        <v>107</v>
      </c>
      <c r="E4013" s="35">
        <v>1.6</v>
      </c>
      <c r="F4013" s="35">
        <v>1.6</v>
      </c>
      <c r="G4013" s="35" t="s">
        <v>2997</v>
      </c>
      <c r="H4013" s="35" t="s">
        <v>2997</v>
      </c>
      <c r="L4013" s="34" t="s">
        <v>4652</v>
      </c>
      <c r="M4013" s="34" t="s">
        <v>695</v>
      </c>
    </row>
    <row r="4014" spans="1:15" ht="15" hidden="1" customHeight="1">
      <c r="A4014" s="34" t="s">
        <v>35</v>
      </c>
      <c r="B4014" s="34" t="s">
        <v>8708</v>
      </c>
      <c r="C4014" s="34" t="s">
        <v>389</v>
      </c>
      <c r="D4014" s="35" t="s">
        <v>107</v>
      </c>
      <c r="E4014" s="35" t="s">
        <v>107</v>
      </c>
      <c r="F4014" s="35">
        <v>1.2</v>
      </c>
      <c r="G4014" s="35" t="s">
        <v>2997</v>
      </c>
      <c r="H4014" s="35" t="s">
        <v>2997</v>
      </c>
      <c r="L4014" s="34" t="s">
        <v>4652</v>
      </c>
      <c r="M4014" s="34" t="s">
        <v>695</v>
      </c>
    </row>
    <row r="4015" spans="1:15" ht="15" hidden="1" customHeight="1">
      <c r="A4015" s="34" t="s">
        <v>35</v>
      </c>
      <c r="B4015" s="34" t="s">
        <v>8709</v>
      </c>
      <c r="C4015" s="34" t="s">
        <v>439</v>
      </c>
      <c r="D4015" s="35" t="s">
        <v>107</v>
      </c>
      <c r="E4015" s="35">
        <v>2.9</v>
      </c>
      <c r="F4015" s="35">
        <v>4.3</v>
      </c>
      <c r="G4015" s="35">
        <v>5.0999999999999996</v>
      </c>
      <c r="H4015" s="35">
        <v>5.8</v>
      </c>
      <c r="K4015" s="34" t="s">
        <v>3277</v>
      </c>
    </row>
    <row r="4016" spans="1:15" ht="15" hidden="1" customHeight="1">
      <c r="A4016" s="34" t="s">
        <v>35</v>
      </c>
      <c r="B4016" s="34" t="s">
        <v>8710</v>
      </c>
      <c r="C4016" s="34" t="s">
        <v>439</v>
      </c>
      <c r="D4016" s="35" t="s">
        <v>107</v>
      </c>
      <c r="E4016" s="35">
        <v>1.4</v>
      </c>
      <c r="F4016" s="35">
        <v>1.8</v>
      </c>
      <c r="G4016" s="35">
        <v>1.8</v>
      </c>
      <c r="H4016" s="35">
        <v>1.8</v>
      </c>
      <c r="K4016" s="36" t="s">
        <v>8711</v>
      </c>
      <c r="M4016" s="34" t="s">
        <v>469</v>
      </c>
    </row>
    <row r="4017" spans="1:15" ht="15" hidden="1" customHeight="1">
      <c r="A4017" s="34" t="s">
        <v>35</v>
      </c>
      <c r="B4017" s="34" t="s">
        <v>8712</v>
      </c>
      <c r="C4017" s="34" t="s">
        <v>540</v>
      </c>
      <c r="D4017" s="35" t="s">
        <v>107</v>
      </c>
      <c r="E4017" s="35">
        <v>1.2</v>
      </c>
      <c r="F4017" s="35" t="s">
        <v>2997</v>
      </c>
      <c r="G4017" s="35" t="s">
        <v>2997</v>
      </c>
      <c r="H4017" s="35" t="s">
        <v>2997</v>
      </c>
      <c r="O4017" s="34" t="s">
        <v>8713</v>
      </c>
    </row>
    <row r="4018" spans="1:15" ht="15" hidden="1" customHeight="1">
      <c r="A4018" s="34" t="s">
        <v>35</v>
      </c>
      <c r="B4018" s="34" t="s">
        <v>8714</v>
      </c>
      <c r="C4018" s="34" t="s">
        <v>439</v>
      </c>
      <c r="D4018" s="35" t="s">
        <v>107</v>
      </c>
      <c r="E4018" s="35">
        <v>1</v>
      </c>
      <c r="F4018" s="35">
        <v>2.2000000000000002</v>
      </c>
      <c r="G4018" s="35" t="s">
        <v>2988</v>
      </c>
      <c r="H4018" s="35">
        <v>3.2</v>
      </c>
      <c r="I4018" s="35" t="s">
        <v>469</v>
      </c>
      <c r="M4018" s="34" t="s">
        <v>469</v>
      </c>
    </row>
    <row r="4019" spans="1:15" ht="15" hidden="1" customHeight="1">
      <c r="A4019" s="34" t="s">
        <v>35</v>
      </c>
      <c r="B4019" s="34" t="s">
        <v>8715</v>
      </c>
      <c r="C4019" s="34" t="s">
        <v>399</v>
      </c>
      <c r="D4019" s="35" t="s">
        <v>107</v>
      </c>
      <c r="E4019" s="35">
        <v>1.6</v>
      </c>
      <c r="F4019" s="35">
        <v>2.1</v>
      </c>
      <c r="G4019" s="35">
        <v>2.2999999999999998</v>
      </c>
      <c r="H4019" s="35">
        <v>2.4</v>
      </c>
      <c r="I4019" s="35" t="s">
        <v>2126</v>
      </c>
      <c r="M4019" s="34" t="s">
        <v>8716</v>
      </c>
    </row>
    <row r="4020" spans="1:15" ht="15" hidden="1" customHeight="1">
      <c r="A4020" s="34" t="s">
        <v>35</v>
      </c>
      <c r="B4020" s="34" t="s">
        <v>8717</v>
      </c>
      <c r="C4020" s="34" t="s">
        <v>484</v>
      </c>
      <c r="D4020" s="35" t="s">
        <v>107</v>
      </c>
      <c r="E4020" s="35">
        <v>1.2</v>
      </c>
      <c r="F4020" s="35">
        <v>1.8</v>
      </c>
      <c r="G4020" s="35">
        <v>2.4</v>
      </c>
      <c r="H4020" s="35">
        <v>2.7</v>
      </c>
      <c r="K4020" s="36" t="s">
        <v>8718</v>
      </c>
    </row>
    <row r="4021" spans="1:15" ht="15" hidden="1" customHeight="1">
      <c r="A4021" s="34" t="s">
        <v>35</v>
      </c>
      <c r="B4021" s="34" t="s">
        <v>8719</v>
      </c>
      <c r="C4021" s="34" t="s">
        <v>484</v>
      </c>
      <c r="D4021" s="35" t="s">
        <v>107</v>
      </c>
      <c r="E4021" s="35">
        <v>1.1000000000000001</v>
      </c>
      <c r="F4021" s="35">
        <v>1.8</v>
      </c>
      <c r="G4021" s="35">
        <v>2</v>
      </c>
      <c r="H4021" s="35">
        <v>1.9</v>
      </c>
      <c r="I4021" s="35" t="s">
        <v>666</v>
      </c>
      <c r="K4021" s="36" t="s">
        <v>469</v>
      </c>
    </row>
    <row r="4022" spans="1:15" ht="15" hidden="1" customHeight="1">
      <c r="A4022" s="34" t="s">
        <v>35</v>
      </c>
      <c r="B4022" s="34" t="s">
        <v>8720</v>
      </c>
      <c r="C4022" s="34" t="s">
        <v>452</v>
      </c>
      <c r="D4022" s="35" t="s">
        <v>107</v>
      </c>
      <c r="E4022" s="35">
        <v>1.4</v>
      </c>
      <c r="F4022" s="35">
        <v>2.4</v>
      </c>
      <c r="G4022" s="35" t="s">
        <v>2988</v>
      </c>
      <c r="H4022" s="35">
        <v>2.6</v>
      </c>
      <c r="M4022" s="34" t="s">
        <v>469</v>
      </c>
    </row>
    <row r="4023" spans="1:15" ht="15" hidden="1" customHeight="1">
      <c r="A4023" s="34" t="s">
        <v>35</v>
      </c>
      <c r="B4023" s="34" t="s">
        <v>8721</v>
      </c>
      <c r="C4023" s="34" t="s">
        <v>389</v>
      </c>
      <c r="D4023" s="35" t="s">
        <v>107</v>
      </c>
      <c r="E4023" s="35">
        <v>1.1000000000000001</v>
      </c>
      <c r="F4023" s="35">
        <v>2.2000000000000002</v>
      </c>
      <c r="G4023" s="35">
        <v>2.5</v>
      </c>
      <c r="H4023" s="35">
        <v>2.4</v>
      </c>
    </row>
    <row r="4024" spans="1:15" ht="15" hidden="1" customHeight="1">
      <c r="A4024" s="34" t="s">
        <v>35</v>
      </c>
      <c r="B4024" s="34" t="s">
        <v>8722</v>
      </c>
      <c r="C4024" s="34" t="s">
        <v>389</v>
      </c>
      <c r="D4024" s="35" t="s">
        <v>107</v>
      </c>
      <c r="E4024" s="35">
        <v>1.4</v>
      </c>
      <c r="F4024" s="35">
        <v>1.8</v>
      </c>
      <c r="G4024" s="35" t="s">
        <v>2988</v>
      </c>
      <c r="H4024" s="35">
        <v>1.7</v>
      </c>
      <c r="O4024" s="34" t="s">
        <v>3060</v>
      </c>
    </row>
    <row r="4025" spans="1:15" ht="15" hidden="1" customHeight="1">
      <c r="A4025" s="34" t="s">
        <v>35</v>
      </c>
      <c r="B4025" s="34" t="s">
        <v>8723</v>
      </c>
      <c r="C4025" s="34" t="s">
        <v>468</v>
      </c>
      <c r="D4025" s="35" t="s">
        <v>107</v>
      </c>
      <c r="E4025" s="35">
        <v>1.5</v>
      </c>
      <c r="F4025" s="35">
        <v>3</v>
      </c>
      <c r="G4025" s="35">
        <v>3.6</v>
      </c>
      <c r="H4025" s="35">
        <v>3.8</v>
      </c>
      <c r="K4025" s="36" t="s">
        <v>469</v>
      </c>
      <c r="M4025" s="34" t="s">
        <v>469</v>
      </c>
      <c r="N4025" s="34" t="s">
        <v>469</v>
      </c>
    </row>
    <row r="4026" spans="1:15" ht="15" hidden="1" customHeight="1">
      <c r="A4026" s="34" t="s">
        <v>35</v>
      </c>
      <c r="B4026" s="34" t="s">
        <v>8724</v>
      </c>
      <c r="C4026" s="34" t="s">
        <v>439</v>
      </c>
      <c r="D4026" s="35" t="s">
        <v>107</v>
      </c>
      <c r="E4026" s="35">
        <v>8</v>
      </c>
      <c r="F4026" s="35">
        <v>9.3000000000000007</v>
      </c>
      <c r="G4026" s="35">
        <v>10.5</v>
      </c>
      <c r="H4026" s="35">
        <v>12.5</v>
      </c>
      <c r="I4026" s="35" t="s">
        <v>8725</v>
      </c>
      <c r="K4026" s="36" t="s">
        <v>8726</v>
      </c>
      <c r="M4026" s="34" t="s">
        <v>8727</v>
      </c>
      <c r="N4026" s="34" t="s">
        <v>3419</v>
      </c>
    </row>
    <row r="4027" spans="1:15" ht="15" hidden="1" customHeight="1">
      <c r="A4027" s="34" t="s">
        <v>35</v>
      </c>
      <c r="B4027" s="34" t="s">
        <v>8728</v>
      </c>
      <c r="C4027" s="34" t="s">
        <v>468</v>
      </c>
      <c r="D4027" s="35" t="s">
        <v>107</v>
      </c>
      <c r="E4027" s="35">
        <v>1.5</v>
      </c>
      <c r="F4027" s="35">
        <v>3.1</v>
      </c>
      <c r="G4027" s="35">
        <v>4</v>
      </c>
      <c r="H4027" s="35">
        <v>4.3</v>
      </c>
      <c r="I4027" s="35" t="s">
        <v>8729</v>
      </c>
      <c r="K4027" s="36" t="s">
        <v>8730</v>
      </c>
      <c r="M4027" s="34" t="s">
        <v>8731</v>
      </c>
    </row>
    <row r="4028" spans="1:15" ht="15" hidden="1" customHeight="1">
      <c r="A4028" s="34" t="s">
        <v>35</v>
      </c>
      <c r="B4028" s="34" t="s">
        <v>8732</v>
      </c>
      <c r="C4028" s="34" t="s">
        <v>435</v>
      </c>
      <c r="D4028" s="35" t="s">
        <v>107</v>
      </c>
      <c r="E4028" s="35">
        <v>1.2</v>
      </c>
      <c r="F4028" s="35">
        <v>2</v>
      </c>
      <c r="G4028" s="35">
        <v>1.9</v>
      </c>
      <c r="H4028" s="35">
        <v>2.1</v>
      </c>
      <c r="L4028" s="34" t="s">
        <v>3034</v>
      </c>
    </row>
    <row r="4029" spans="1:15" ht="15" hidden="1" customHeight="1">
      <c r="A4029" s="34" t="s">
        <v>35</v>
      </c>
      <c r="B4029" s="34" t="s">
        <v>8733</v>
      </c>
      <c r="C4029" s="34" t="s">
        <v>468</v>
      </c>
      <c r="D4029" s="35" t="s">
        <v>107</v>
      </c>
      <c r="E4029" s="35">
        <v>1.6</v>
      </c>
      <c r="F4029" s="35">
        <v>3.4</v>
      </c>
      <c r="G4029" s="35" t="s">
        <v>2988</v>
      </c>
      <c r="H4029" s="35">
        <v>5.6</v>
      </c>
      <c r="I4029" s="35" t="s">
        <v>1356</v>
      </c>
    </row>
    <row r="4030" spans="1:15" ht="15" hidden="1" customHeight="1">
      <c r="A4030" s="34" t="s">
        <v>35</v>
      </c>
      <c r="B4030" s="34" t="s">
        <v>8734</v>
      </c>
      <c r="C4030" s="34" t="s">
        <v>546</v>
      </c>
      <c r="D4030" s="35" t="s">
        <v>107</v>
      </c>
      <c r="E4030" s="35">
        <v>1</v>
      </c>
      <c r="F4030" s="35">
        <v>1.3</v>
      </c>
      <c r="G4030" s="35">
        <v>1.4</v>
      </c>
      <c r="H4030" s="35">
        <v>1.3</v>
      </c>
      <c r="K4030" s="36" t="s">
        <v>469</v>
      </c>
    </row>
    <row r="4031" spans="1:15" ht="15" hidden="1" customHeight="1">
      <c r="A4031" s="34" t="s">
        <v>35</v>
      </c>
      <c r="B4031" s="34" t="s">
        <v>8735</v>
      </c>
      <c r="C4031" s="34" t="s">
        <v>546</v>
      </c>
      <c r="D4031" s="35" t="s">
        <v>107</v>
      </c>
      <c r="E4031" s="35" t="s">
        <v>107</v>
      </c>
      <c r="F4031" s="35">
        <v>1.8</v>
      </c>
      <c r="G4031" s="35">
        <v>2</v>
      </c>
      <c r="H4031" s="35">
        <v>2</v>
      </c>
      <c r="I4031" s="35" t="s">
        <v>8736</v>
      </c>
      <c r="O4031" s="34" t="s">
        <v>4040</v>
      </c>
    </row>
    <row r="4032" spans="1:15" ht="15" hidden="1" customHeight="1">
      <c r="A4032" s="34" t="s">
        <v>35</v>
      </c>
      <c r="B4032" s="34" t="s">
        <v>8737</v>
      </c>
      <c r="C4032" s="34" t="s">
        <v>546</v>
      </c>
      <c r="D4032" s="35" t="s">
        <v>107</v>
      </c>
      <c r="E4032" s="35" t="s">
        <v>107</v>
      </c>
      <c r="F4032" s="35">
        <v>1.2</v>
      </c>
      <c r="G4032" s="35">
        <v>1.5</v>
      </c>
      <c r="H4032" s="35">
        <v>1.9</v>
      </c>
      <c r="O4032" s="34" t="s">
        <v>4040</v>
      </c>
    </row>
    <row r="4033" spans="1:15" ht="15" hidden="1" customHeight="1">
      <c r="A4033" s="34" t="s">
        <v>35</v>
      </c>
      <c r="B4033" s="34" t="s">
        <v>8738</v>
      </c>
      <c r="C4033" s="34" t="s">
        <v>546</v>
      </c>
      <c r="D4033" s="35" t="s">
        <v>107</v>
      </c>
      <c r="E4033" s="35" t="s">
        <v>107</v>
      </c>
      <c r="F4033" s="35">
        <v>1.5</v>
      </c>
      <c r="G4033" s="35">
        <v>1.6</v>
      </c>
      <c r="H4033" s="35">
        <v>1.7</v>
      </c>
      <c r="O4033" s="34" t="s">
        <v>8739</v>
      </c>
    </row>
    <row r="4034" spans="1:15" ht="15" hidden="1" customHeight="1">
      <c r="A4034" s="34" t="s">
        <v>35</v>
      </c>
      <c r="B4034" s="34" t="s">
        <v>8740</v>
      </c>
      <c r="C4034" s="34" t="s">
        <v>546</v>
      </c>
      <c r="D4034" s="35" t="s">
        <v>107</v>
      </c>
      <c r="E4034" s="35" t="s">
        <v>107</v>
      </c>
      <c r="F4034" s="35">
        <v>1.8</v>
      </c>
      <c r="G4034" s="35">
        <v>2.1</v>
      </c>
      <c r="H4034" s="35">
        <v>2</v>
      </c>
      <c r="O4034" s="34" t="s">
        <v>8739</v>
      </c>
    </row>
    <row r="4035" spans="1:15" ht="15" hidden="1" customHeight="1">
      <c r="A4035" s="34" t="s">
        <v>35</v>
      </c>
      <c r="B4035" s="34" t="s">
        <v>8741</v>
      </c>
      <c r="C4035" s="34" t="s">
        <v>389</v>
      </c>
      <c r="D4035" s="35" t="s">
        <v>107</v>
      </c>
      <c r="E4035" s="35">
        <v>2.6</v>
      </c>
      <c r="F4035" s="35">
        <v>4.8</v>
      </c>
      <c r="G4035" s="35">
        <v>5.5</v>
      </c>
      <c r="H4035" s="35">
        <v>5.6</v>
      </c>
      <c r="I4035" s="35" t="s">
        <v>561</v>
      </c>
      <c r="K4035" t="s">
        <v>561</v>
      </c>
      <c r="M4035" s="34" t="s">
        <v>561</v>
      </c>
      <c r="O4035" s="34" t="s">
        <v>8742</v>
      </c>
    </row>
    <row r="4036" spans="1:15" ht="15" hidden="1" customHeight="1">
      <c r="A4036" s="34" t="s">
        <v>35</v>
      </c>
      <c r="B4036" s="34" t="s">
        <v>8743</v>
      </c>
      <c r="C4036" s="34" t="s">
        <v>477</v>
      </c>
      <c r="D4036" s="35" t="s">
        <v>107</v>
      </c>
      <c r="E4036" s="35">
        <v>1.7</v>
      </c>
      <c r="F4036" s="35">
        <v>1.9</v>
      </c>
      <c r="G4036" s="35">
        <v>2</v>
      </c>
      <c r="H4036" s="35">
        <v>1.8</v>
      </c>
      <c r="I4036" s="35" t="s">
        <v>424</v>
      </c>
      <c r="M4036" s="34" t="s">
        <v>7022</v>
      </c>
      <c r="O4036" s="34" t="s">
        <v>4639</v>
      </c>
    </row>
    <row r="4037" spans="1:15" ht="15" hidden="1" customHeight="1">
      <c r="A4037" s="34" t="s">
        <v>35</v>
      </c>
      <c r="B4037" s="34" t="s">
        <v>8744</v>
      </c>
      <c r="C4037" s="34" t="s">
        <v>477</v>
      </c>
      <c r="D4037" s="35" t="s">
        <v>107</v>
      </c>
      <c r="E4037" s="35">
        <v>1.3</v>
      </c>
      <c r="F4037" s="35">
        <v>1.7</v>
      </c>
      <c r="G4037" s="35">
        <v>1.8</v>
      </c>
      <c r="H4037" s="35">
        <v>2.1</v>
      </c>
      <c r="I4037" s="35" t="s">
        <v>465</v>
      </c>
      <c r="K4037" s="36" t="s">
        <v>3516</v>
      </c>
      <c r="M4037" s="34" t="s">
        <v>465</v>
      </c>
    </row>
    <row r="4038" spans="1:15" ht="15" hidden="1" customHeight="1">
      <c r="A4038" s="34" t="s">
        <v>35</v>
      </c>
      <c r="B4038" s="34" t="s">
        <v>8745</v>
      </c>
      <c r="C4038" s="34" t="s">
        <v>477</v>
      </c>
      <c r="D4038" s="35" t="s">
        <v>107</v>
      </c>
      <c r="E4038" s="35">
        <v>1.1000000000000001</v>
      </c>
      <c r="F4038" s="35">
        <v>1.3</v>
      </c>
      <c r="G4038" s="35">
        <v>1.5</v>
      </c>
      <c r="H4038" s="35">
        <v>1.6</v>
      </c>
      <c r="I4038" s="35" t="s">
        <v>465</v>
      </c>
      <c r="K4038" s="36" t="s">
        <v>3516</v>
      </c>
      <c r="M4038" s="34" t="s">
        <v>465</v>
      </c>
    </row>
    <row r="4039" spans="1:15" ht="15" hidden="1" customHeight="1">
      <c r="A4039" s="34" t="s">
        <v>35</v>
      </c>
      <c r="B4039" s="34" t="s">
        <v>8746</v>
      </c>
      <c r="C4039" s="34" t="s">
        <v>746</v>
      </c>
      <c r="D4039" s="35" t="s">
        <v>107</v>
      </c>
      <c r="E4039" s="35">
        <v>1.3</v>
      </c>
      <c r="F4039" s="35">
        <v>1.8</v>
      </c>
      <c r="G4039" s="35">
        <v>2.2999999999999998</v>
      </c>
      <c r="H4039" s="35">
        <v>2.1</v>
      </c>
      <c r="I4039" s="35" t="s">
        <v>6967</v>
      </c>
      <c r="K4039" s="36" t="s">
        <v>8747</v>
      </c>
    </row>
    <row r="4040" spans="1:15" ht="15" hidden="1" customHeight="1">
      <c r="A4040" s="34" t="s">
        <v>35</v>
      </c>
      <c r="B4040" s="34" t="s">
        <v>8748</v>
      </c>
      <c r="C4040" s="34" t="s">
        <v>468</v>
      </c>
      <c r="D4040" s="35" t="s">
        <v>107</v>
      </c>
      <c r="E4040" s="35">
        <v>1.6</v>
      </c>
      <c r="F4040" s="35">
        <v>3.1</v>
      </c>
      <c r="G4040" s="35">
        <v>4.5</v>
      </c>
      <c r="H4040" s="35">
        <v>6.1</v>
      </c>
      <c r="I4040" s="35" t="s">
        <v>5722</v>
      </c>
      <c r="K4040" s="36" t="s">
        <v>8749</v>
      </c>
      <c r="M4040" s="34" t="s">
        <v>8750</v>
      </c>
      <c r="N4040" s="34" t="s">
        <v>469</v>
      </c>
    </row>
    <row r="4041" spans="1:15" ht="15" hidden="1" customHeight="1">
      <c r="A4041" s="34" t="s">
        <v>35</v>
      </c>
      <c r="B4041" s="34" t="s">
        <v>8751</v>
      </c>
      <c r="C4041" s="34" t="s">
        <v>524</v>
      </c>
      <c r="D4041" s="35" t="s">
        <v>107</v>
      </c>
      <c r="E4041" s="35">
        <v>1.2</v>
      </c>
      <c r="F4041" s="35">
        <v>2.1</v>
      </c>
      <c r="G4041" s="35">
        <v>2.8</v>
      </c>
      <c r="H4041" s="35">
        <v>3.1</v>
      </c>
      <c r="I4041" s="35" t="s">
        <v>8410</v>
      </c>
      <c r="K4041" s="36" t="s">
        <v>8752</v>
      </c>
      <c r="M4041" s="34" t="s">
        <v>469</v>
      </c>
    </row>
    <row r="4042" spans="1:15" ht="15" hidden="1" customHeight="1">
      <c r="A4042" s="34" t="s">
        <v>35</v>
      </c>
      <c r="B4042" s="34" t="s">
        <v>8753</v>
      </c>
      <c r="C4042" s="34" t="s">
        <v>435</v>
      </c>
      <c r="D4042" s="35" t="s">
        <v>107</v>
      </c>
      <c r="E4042" s="35">
        <v>1.1000000000000001</v>
      </c>
      <c r="F4042" s="35">
        <v>1.5</v>
      </c>
      <c r="G4042" s="35">
        <v>1.9</v>
      </c>
      <c r="H4042" s="35">
        <v>2</v>
      </c>
      <c r="I4042" s="35" t="s">
        <v>424</v>
      </c>
      <c r="L4042" s="34" t="s">
        <v>3034</v>
      </c>
      <c r="M4042" s="34" t="s">
        <v>3112</v>
      </c>
    </row>
    <row r="4043" spans="1:15" ht="15" hidden="1" customHeight="1">
      <c r="A4043" s="34" t="s">
        <v>35</v>
      </c>
      <c r="B4043" s="34" t="s">
        <v>8754</v>
      </c>
      <c r="C4043" s="34" t="s">
        <v>389</v>
      </c>
      <c r="D4043" s="35" t="s">
        <v>107</v>
      </c>
      <c r="E4043" s="35">
        <v>1.2</v>
      </c>
      <c r="F4043" s="35">
        <v>1.5</v>
      </c>
      <c r="G4043" s="35">
        <v>1.6</v>
      </c>
      <c r="H4043" s="35">
        <v>1.5</v>
      </c>
      <c r="I4043" s="35" t="s">
        <v>666</v>
      </c>
      <c r="K4043" s="36" t="s">
        <v>666</v>
      </c>
    </row>
    <row r="4044" spans="1:15" ht="15" hidden="1" customHeight="1">
      <c r="A4044" s="34" t="s">
        <v>35</v>
      </c>
      <c r="B4044" s="34" t="s">
        <v>8755</v>
      </c>
      <c r="C4044" s="34" t="s">
        <v>389</v>
      </c>
      <c r="D4044" s="35" t="s">
        <v>107</v>
      </c>
      <c r="E4044" s="35">
        <v>1.1000000000000001</v>
      </c>
      <c r="F4044" s="35">
        <v>1.5</v>
      </c>
      <c r="G4044" s="35">
        <v>1.6</v>
      </c>
      <c r="H4044" s="35">
        <v>1.6</v>
      </c>
      <c r="I4044" s="35" t="s">
        <v>666</v>
      </c>
      <c r="K4044" s="36" t="s">
        <v>666</v>
      </c>
      <c r="M4044" s="34" t="s">
        <v>666</v>
      </c>
    </row>
    <row r="4045" spans="1:15" ht="15" hidden="1" customHeight="1">
      <c r="A4045" s="34" t="s">
        <v>35</v>
      </c>
      <c r="B4045" s="34" t="s">
        <v>8756</v>
      </c>
      <c r="C4045" s="34" t="s">
        <v>389</v>
      </c>
      <c r="D4045" s="35" t="s">
        <v>107</v>
      </c>
      <c r="E4045" s="35">
        <v>1.8</v>
      </c>
      <c r="F4045" s="35">
        <v>3</v>
      </c>
      <c r="G4045" s="35">
        <v>3</v>
      </c>
      <c r="H4045" s="35">
        <v>3</v>
      </c>
      <c r="I4045" s="35" t="s">
        <v>8757</v>
      </c>
      <c r="K4045" s="36" t="s">
        <v>666</v>
      </c>
    </row>
    <row r="4046" spans="1:15" ht="15" hidden="1" customHeight="1">
      <c r="A4046" s="34" t="s">
        <v>35</v>
      </c>
      <c r="B4046" s="34" t="s">
        <v>8758</v>
      </c>
      <c r="C4046" s="34" t="s">
        <v>389</v>
      </c>
      <c r="D4046" s="35" t="s">
        <v>107</v>
      </c>
      <c r="E4046" s="35">
        <v>2.8</v>
      </c>
      <c r="F4046" s="35">
        <v>4.7</v>
      </c>
      <c r="G4046" s="35">
        <v>4.7</v>
      </c>
      <c r="H4046" s="35">
        <v>5</v>
      </c>
      <c r="I4046" s="35" t="s">
        <v>465</v>
      </c>
      <c r="K4046" s="36" t="s">
        <v>6964</v>
      </c>
    </row>
    <row r="4047" spans="1:15" ht="15" hidden="1" customHeight="1">
      <c r="A4047" s="34" t="s">
        <v>35</v>
      </c>
      <c r="B4047" s="34" t="s">
        <v>8759</v>
      </c>
      <c r="C4047" s="34" t="s">
        <v>389</v>
      </c>
      <c r="D4047" s="35" t="s">
        <v>107</v>
      </c>
      <c r="E4047" s="35">
        <v>2.6</v>
      </c>
      <c r="F4047" s="35">
        <v>4.9000000000000004</v>
      </c>
      <c r="G4047" s="35">
        <v>5.0999999999999996</v>
      </c>
      <c r="H4047" s="35">
        <v>5.0999999999999996</v>
      </c>
      <c r="I4047" s="35" t="s">
        <v>469</v>
      </c>
    </row>
    <row r="4048" spans="1:15" ht="15" hidden="1" customHeight="1">
      <c r="A4048" s="34" t="s">
        <v>35</v>
      </c>
      <c r="B4048" s="34" t="s">
        <v>8760</v>
      </c>
      <c r="C4048" s="34" t="s">
        <v>742</v>
      </c>
      <c r="D4048" s="35" t="s">
        <v>107</v>
      </c>
      <c r="E4048" s="35">
        <v>1.2</v>
      </c>
      <c r="F4048" s="35">
        <v>3.5</v>
      </c>
      <c r="G4048" s="35">
        <v>4.8</v>
      </c>
      <c r="H4048" s="35">
        <v>6.3</v>
      </c>
      <c r="I4048" s="35" t="s">
        <v>8410</v>
      </c>
      <c r="K4048" s="36" t="s">
        <v>8761</v>
      </c>
      <c r="M4048" s="34" t="s">
        <v>469</v>
      </c>
    </row>
    <row r="4049" spans="1:15" ht="15" hidden="1" customHeight="1">
      <c r="A4049" s="34" t="s">
        <v>35</v>
      </c>
      <c r="B4049" s="34" t="s">
        <v>8762</v>
      </c>
      <c r="C4049" s="34" t="s">
        <v>1431</v>
      </c>
      <c r="D4049" s="35" t="s">
        <v>107</v>
      </c>
      <c r="E4049" s="35">
        <v>1.2</v>
      </c>
      <c r="F4049" s="35">
        <v>3.6</v>
      </c>
      <c r="G4049" s="35">
        <v>3.9</v>
      </c>
      <c r="H4049" s="35">
        <v>3.7</v>
      </c>
      <c r="I4049" s="35" t="s">
        <v>8763</v>
      </c>
      <c r="K4049" s="36" t="s">
        <v>561</v>
      </c>
      <c r="M4049" s="34" t="s">
        <v>469</v>
      </c>
      <c r="O4049" s="34" t="s">
        <v>8764</v>
      </c>
    </row>
    <row r="4050" spans="1:15" ht="15" hidden="1" customHeight="1">
      <c r="A4050" s="34" t="s">
        <v>35</v>
      </c>
      <c r="B4050" s="34" t="s">
        <v>8765</v>
      </c>
      <c r="C4050" s="34" t="s">
        <v>1431</v>
      </c>
      <c r="D4050" s="35" t="s">
        <v>107</v>
      </c>
      <c r="E4050" s="35">
        <v>1.3</v>
      </c>
      <c r="F4050" s="35" t="s">
        <v>107</v>
      </c>
      <c r="G4050" s="35" t="s">
        <v>107</v>
      </c>
      <c r="H4050" s="35" t="s">
        <v>107</v>
      </c>
    </row>
    <row r="4051" spans="1:15" ht="15" hidden="1" customHeight="1">
      <c r="A4051" s="34" t="s">
        <v>35</v>
      </c>
      <c r="B4051" s="34" t="s">
        <v>8766</v>
      </c>
      <c r="C4051" s="34" t="s">
        <v>475</v>
      </c>
      <c r="D4051" s="35" t="s">
        <v>107</v>
      </c>
      <c r="E4051" s="35">
        <v>1.2</v>
      </c>
      <c r="F4051" s="35">
        <v>1.8</v>
      </c>
      <c r="G4051" s="35">
        <v>2</v>
      </c>
      <c r="H4051" s="35">
        <v>2.1</v>
      </c>
      <c r="I4051" s="35" t="s">
        <v>561</v>
      </c>
      <c r="K4051" s="36" t="s">
        <v>666</v>
      </c>
      <c r="M4051" s="34" t="s">
        <v>8767</v>
      </c>
    </row>
    <row r="4052" spans="1:15" ht="15" hidden="1" customHeight="1">
      <c r="A4052" s="34" t="s">
        <v>35</v>
      </c>
      <c r="B4052" s="34" t="s">
        <v>8768</v>
      </c>
      <c r="C4052" s="34" t="s">
        <v>815</v>
      </c>
      <c r="D4052" s="35" t="s">
        <v>107</v>
      </c>
      <c r="E4052" s="35">
        <v>3</v>
      </c>
      <c r="F4052" s="35">
        <v>3.7</v>
      </c>
      <c r="G4052" s="35">
        <v>4.2</v>
      </c>
      <c r="H4052" s="35">
        <v>4.7</v>
      </c>
      <c r="K4052" s="36" t="s">
        <v>8769</v>
      </c>
      <c r="M4052" s="34" t="s">
        <v>8770</v>
      </c>
      <c r="N4052" s="34" t="s">
        <v>666</v>
      </c>
    </row>
    <row r="4053" spans="1:15" ht="15" hidden="1" customHeight="1">
      <c r="A4053" s="34" t="s">
        <v>35</v>
      </c>
      <c r="B4053" s="34" t="s">
        <v>8771</v>
      </c>
      <c r="C4053" s="34" t="s">
        <v>457</v>
      </c>
      <c r="D4053" s="35" t="s">
        <v>107</v>
      </c>
      <c r="E4053" s="35">
        <v>1.4</v>
      </c>
      <c r="F4053" s="35">
        <v>2</v>
      </c>
      <c r="G4053" s="35">
        <v>2.1</v>
      </c>
      <c r="H4053" s="35">
        <v>2.4</v>
      </c>
      <c r="I4053" s="35" t="s">
        <v>469</v>
      </c>
      <c r="K4053" t="s">
        <v>424</v>
      </c>
      <c r="L4053" s="34" t="s">
        <v>8772</v>
      </c>
      <c r="M4053" s="34" t="s">
        <v>3117</v>
      </c>
      <c r="N4053" s="34" t="s">
        <v>424</v>
      </c>
    </row>
    <row r="4054" spans="1:15" ht="15" hidden="1" customHeight="1">
      <c r="A4054" s="34" t="s">
        <v>35</v>
      </c>
      <c r="B4054" s="34" t="s">
        <v>8773</v>
      </c>
      <c r="C4054" s="34" t="s">
        <v>389</v>
      </c>
      <c r="D4054" s="35" t="s">
        <v>107</v>
      </c>
      <c r="E4054" s="35">
        <v>2.1</v>
      </c>
      <c r="F4054" s="35">
        <v>3.9</v>
      </c>
      <c r="G4054" s="35">
        <v>4.2</v>
      </c>
      <c r="H4054" s="35">
        <v>4.3</v>
      </c>
      <c r="K4054" s="36" t="s">
        <v>5066</v>
      </c>
      <c r="M4054" s="34" t="s">
        <v>5066</v>
      </c>
      <c r="O4054" s="34" t="s">
        <v>3464</v>
      </c>
    </row>
    <row r="4055" spans="1:15" ht="15" hidden="1" customHeight="1">
      <c r="A4055" s="34" t="s">
        <v>35</v>
      </c>
      <c r="B4055" s="34" t="s">
        <v>8774</v>
      </c>
      <c r="C4055" s="34" t="s">
        <v>484</v>
      </c>
      <c r="D4055" s="35" t="s">
        <v>107</v>
      </c>
      <c r="E4055" s="35">
        <v>2.2999999999999998</v>
      </c>
      <c r="F4055" s="35">
        <v>3.4</v>
      </c>
      <c r="G4055" s="35">
        <v>5.3</v>
      </c>
      <c r="H4055" s="35">
        <v>5.3</v>
      </c>
      <c r="I4055" s="35" t="s">
        <v>666</v>
      </c>
      <c r="K4055" s="36" t="s">
        <v>666</v>
      </c>
      <c r="M4055" s="34" t="s">
        <v>8775</v>
      </c>
    </row>
    <row r="4056" spans="1:15" ht="15" hidden="1" customHeight="1">
      <c r="A4056" s="34" t="s">
        <v>35</v>
      </c>
      <c r="B4056" s="34" t="s">
        <v>8776</v>
      </c>
      <c r="C4056" s="34" t="s">
        <v>484</v>
      </c>
      <c r="D4056" s="35" t="s">
        <v>107</v>
      </c>
      <c r="E4056" s="35">
        <v>2.2000000000000002</v>
      </c>
      <c r="F4056" s="35">
        <v>3.1</v>
      </c>
      <c r="G4056" s="35">
        <v>4.0999999999999996</v>
      </c>
      <c r="H4056" s="35">
        <v>3.9</v>
      </c>
      <c r="I4056" s="35" t="s">
        <v>424</v>
      </c>
      <c r="K4056" s="36" t="s">
        <v>8777</v>
      </c>
      <c r="M4056" s="34" t="s">
        <v>8775</v>
      </c>
    </row>
    <row r="4057" spans="1:15" ht="15" hidden="1" customHeight="1">
      <c r="A4057" s="34" t="s">
        <v>35</v>
      </c>
      <c r="B4057" s="34" t="s">
        <v>8778</v>
      </c>
      <c r="C4057" s="34" t="s">
        <v>389</v>
      </c>
      <c r="D4057" s="35" t="s">
        <v>107</v>
      </c>
      <c r="E4057" s="35">
        <v>3.7</v>
      </c>
      <c r="F4057" s="35">
        <v>5.9</v>
      </c>
      <c r="G4057" s="35">
        <v>7.4</v>
      </c>
      <c r="H4057" s="35">
        <v>8.1</v>
      </c>
      <c r="I4057" s="35" t="s">
        <v>666</v>
      </c>
      <c r="M4057" s="34" t="s">
        <v>469</v>
      </c>
      <c r="O4057" s="34" t="s">
        <v>8779</v>
      </c>
    </row>
    <row r="4058" spans="1:15" ht="15" hidden="1" customHeight="1">
      <c r="A4058" s="34" t="s">
        <v>35</v>
      </c>
      <c r="B4058" s="34" t="s">
        <v>8780</v>
      </c>
      <c r="C4058" s="34" t="s">
        <v>389</v>
      </c>
      <c r="D4058" s="35" t="s">
        <v>107</v>
      </c>
      <c r="E4058" s="35">
        <v>3.1</v>
      </c>
      <c r="F4058" s="35" t="s">
        <v>2988</v>
      </c>
      <c r="G4058" s="35" t="s">
        <v>107</v>
      </c>
      <c r="H4058" s="35" t="s">
        <v>2997</v>
      </c>
      <c r="L4058" s="34" t="s">
        <v>3746</v>
      </c>
    </row>
    <row r="4059" spans="1:15" ht="15" hidden="1" customHeight="1">
      <c r="A4059" s="34" t="s">
        <v>35</v>
      </c>
      <c r="B4059" s="34" t="s">
        <v>8781</v>
      </c>
      <c r="C4059" s="34" t="s">
        <v>419</v>
      </c>
      <c r="D4059" s="35" t="s">
        <v>107</v>
      </c>
      <c r="E4059" s="35">
        <v>1</v>
      </c>
      <c r="F4059" s="35" t="s">
        <v>2988</v>
      </c>
      <c r="G4059" s="35" t="s">
        <v>2988</v>
      </c>
      <c r="H4059" s="35" t="s">
        <v>2989</v>
      </c>
    </row>
    <row r="4060" spans="1:15" ht="15" hidden="1" customHeight="1">
      <c r="A4060" s="34" t="s">
        <v>35</v>
      </c>
      <c r="B4060" s="34" t="s">
        <v>8782</v>
      </c>
      <c r="C4060" s="34" t="s">
        <v>435</v>
      </c>
      <c r="D4060" s="35" t="s">
        <v>107</v>
      </c>
      <c r="E4060" s="35">
        <v>2.2000000000000002</v>
      </c>
      <c r="F4060" s="35">
        <v>3.8</v>
      </c>
      <c r="G4060" s="35">
        <v>4.4000000000000004</v>
      </c>
      <c r="H4060" s="35">
        <v>4.5</v>
      </c>
      <c r="K4060" s="36" t="s">
        <v>3451</v>
      </c>
    </row>
    <row r="4061" spans="1:15" ht="15" hidden="1" customHeight="1">
      <c r="A4061" s="34" t="s">
        <v>35</v>
      </c>
      <c r="B4061" s="34" t="s">
        <v>8783</v>
      </c>
      <c r="C4061" s="34" t="s">
        <v>468</v>
      </c>
      <c r="D4061" s="35" t="s">
        <v>107</v>
      </c>
      <c r="E4061" s="35">
        <v>1.8</v>
      </c>
      <c r="F4061" s="35">
        <v>3.9</v>
      </c>
      <c r="G4061" s="35">
        <v>5.6</v>
      </c>
      <c r="H4061" s="35" t="s">
        <v>2989</v>
      </c>
      <c r="K4061" s="36" t="s">
        <v>469</v>
      </c>
      <c r="M4061" s="34" t="s">
        <v>469</v>
      </c>
    </row>
    <row r="4062" spans="1:15" ht="15" hidden="1" customHeight="1">
      <c r="A4062" s="34" t="s">
        <v>35</v>
      </c>
      <c r="B4062" s="34" t="s">
        <v>8784</v>
      </c>
      <c r="C4062" s="34" t="s">
        <v>540</v>
      </c>
      <c r="D4062" s="35" t="s">
        <v>107</v>
      </c>
      <c r="E4062" s="35">
        <v>1.5</v>
      </c>
      <c r="F4062" s="35">
        <v>1.8</v>
      </c>
      <c r="G4062" s="35" t="s">
        <v>2997</v>
      </c>
      <c r="H4062" s="35" t="s">
        <v>2997</v>
      </c>
      <c r="L4062" s="34" t="s">
        <v>5290</v>
      </c>
      <c r="M4062" s="34" t="s">
        <v>469</v>
      </c>
      <c r="O4062" s="34" t="s">
        <v>8785</v>
      </c>
    </row>
    <row r="4063" spans="1:15" ht="15" hidden="1" customHeight="1">
      <c r="A4063" s="34" t="s">
        <v>35</v>
      </c>
      <c r="B4063" s="34" t="s">
        <v>8786</v>
      </c>
      <c r="C4063" s="34" t="s">
        <v>540</v>
      </c>
      <c r="D4063" s="35" t="s">
        <v>107</v>
      </c>
      <c r="E4063" s="35" t="s">
        <v>107</v>
      </c>
      <c r="F4063" s="35" t="s">
        <v>107</v>
      </c>
      <c r="G4063" s="35">
        <v>2.4</v>
      </c>
      <c r="H4063" s="35">
        <v>3.3</v>
      </c>
    </row>
    <row r="4064" spans="1:15" ht="15" hidden="1" customHeight="1">
      <c r="A4064" s="34" t="s">
        <v>35</v>
      </c>
      <c r="B4064" s="34" t="s">
        <v>8787</v>
      </c>
      <c r="C4064" s="34" t="s">
        <v>538</v>
      </c>
      <c r="D4064" s="35" t="s">
        <v>107</v>
      </c>
      <c r="E4064" s="35">
        <v>1.3</v>
      </c>
      <c r="F4064" s="35">
        <v>3.2</v>
      </c>
      <c r="G4064" s="35">
        <v>4</v>
      </c>
      <c r="H4064" s="35">
        <v>5.0999999999999996</v>
      </c>
      <c r="I4064" s="35" t="s">
        <v>469</v>
      </c>
      <c r="K4064" s="36" t="s">
        <v>469</v>
      </c>
      <c r="M4064" s="34" t="s">
        <v>469</v>
      </c>
    </row>
    <row r="4065" spans="1:15" ht="15" hidden="1" customHeight="1">
      <c r="A4065" s="34" t="s">
        <v>35</v>
      </c>
      <c r="B4065" s="34" t="s">
        <v>8788</v>
      </c>
      <c r="C4065" s="34" t="s">
        <v>540</v>
      </c>
      <c r="D4065" s="35" t="s">
        <v>107</v>
      </c>
      <c r="E4065" s="35">
        <v>1.2</v>
      </c>
      <c r="F4065" s="35" t="s">
        <v>2997</v>
      </c>
      <c r="G4065" s="35" t="s">
        <v>2997</v>
      </c>
      <c r="H4065" s="35" t="s">
        <v>2997</v>
      </c>
      <c r="O4065" s="34" t="s">
        <v>4097</v>
      </c>
    </row>
    <row r="4066" spans="1:15" ht="15" hidden="1" customHeight="1">
      <c r="A4066" s="34" t="s">
        <v>35</v>
      </c>
      <c r="B4066" s="34" t="s">
        <v>8789</v>
      </c>
      <c r="C4066" s="34" t="s">
        <v>540</v>
      </c>
      <c r="D4066" s="35" t="s">
        <v>107</v>
      </c>
      <c r="E4066" s="35">
        <v>1.4</v>
      </c>
      <c r="F4066" s="35" t="s">
        <v>2997</v>
      </c>
      <c r="G4066" s="35" t="s">
        <v>2997</v>
      </c>
      <c r="H4066" s="35" t="s">
        <v>2997</v>
      </c>
      <c r="O4066" s="34" t="s">
        <v>8790</v>
      </c>
    </row>
    <row r="4067" spans="1:15" ht="15" hidden="1" customHeight="1">
      <c r="A4067" s="34" t="s">
        <v>35</v>
      </c>
      <c r="B4067" s="34" t="s">
        <v>8791</v>
      </c>
      <c r="C4067" s="34" t="s">
        <v>540</v>
      </c>
      <c r="D4067" s="35" t="s">
        <v>107</v>
      </c>
      <c r="E4067" s="35">
        <v>4.4000000000000004</v>
      </c>
      <c r="F4067" s="35" t="s">
        <v>2997</v>
      </c>
      <c r="G4067" s="35" t="s">
        <v>2997</v>
      </c>
      <c r="H4067" s="35" t="s">
        <v>2997</v>
      </c>
      <c r="O4067" s="34" t="s">
        <v>8792</v>
      </c>
    </row>
    <row r="4068" spans="1:15" ht="15" hidden="1" customHeight="1">
      <c r="A4068" s="34" t="s">
        <v>35</v>
      </c>
      <c r="B4068" s="34" t="s">
        <v>8793</v>
      </c>
      <c r="C4068" s="34" t="s">
        <v>419</v>
      </c>
      <c r="D4068" s="35" t="s">
        <v>107</v>
      </c>
      <c r="E4068" s="35">
        <v>1.5</v>
      </c>
      <c r="F4068" s="35">
        <v>2.9</v>
      </c>
      <c r="G4068" s="35">
        <v>4</v>
      </c>
      <c r="H4068" s="35">
        <v>5.6</v>
      </c>
      <c r="K4068" s="36" t="s">
        <v>469</v>
      </c>
      <c r="M4068" s="34" t="s">
        <v>5518</v>
      </c>
      <c r="O4068" s="34" t="s">
        <v>4262</v>
      </c>
    </row>
    <row r="4069" spans="1:15" ht="15" hidden="1" customHeight="1">
      <c r="A4069" s="34" t="s">
        <v>35</v>
      </c>
      <c r="B4069" s="34" t="s">
        <v>8794</v>
      </c>
      <c r="C4069" s="34" t="s">
        <v>439</v>
      </c>
      <c r="D4069" s="35" t="s">
        <v>107</v>
      </c>
      <c r="E4069" s="35">
        <v>1</v>
      </c>
      <c r="F4069" s="35">
        <v>2.2000000000000002</v>
      </c>
      <c r="G4069" s="35">
        <v>2.9</v>
      </c>
      <c r="H4069" s="35">
        <v>3.5</v>
      </c>
      <c r="I4069" s="35" t="s">
        <v>469</v>
      </c>
      <c r="K4069" s="36" t="s">
        <v>469</v>
      </c>
      <c r="M4069" s="34" t="s">
        <v>469</v>
      </c>
    </row>
    <row r="4070" spans="1:15" ht="15" hidden="1" customHeight="1">
      <c r="A4070" s="34" t="s">
        <v>35</v>
      </c>
      <c r="B4070" s="34" t="s">
        <v>8795</v>
      </c>
      <c r="C4070" s="34" t="s">
        <v>439</v>
      </c>
      <c r="D4070" s="35" t="s">
        <v>107</v>
      </c>
      <c r="E4070" s="35">
        <v>1.2</v>
      </c>
      <c r="F4070" s="35">
        <v>1.7</v>
      </c>
      <c r="G4070" s="35">
        <v>2.1</v>
      </c>
      <c r="H4070" s="35">
        <v>1.9</v>
      </c>
    </row>
    <row r="4071" spans="1:15" ht="15" hidden="1" customHeight="1">
      <c r="A4071" s="34" t="s">
        <v>35</v>
      </c>
      <c r="B4071" s="34" t="s">
        <v>8796</v>
      </c>
      <c r="C4071" s="34" t="s">
        <v>1431</v>
      </c>
      <c r="D4071" s="35" t="s">
        <v>107</v>
      </c>
      <c r="E4071" s="35">
        <v>3.7</v>
      </c>
      <c r="F4071" s="35">
        <v>4.5999999999999996</v>
      </c>
      <c r="G4071" s="35">
        <v>5.2</v>
      </c>
      <c r="H4071" s="35">
        <v>6.1</v>
      </c>
      <c r="I4071" s="35" t="s">
        <v>465</v>
      </c>
      <c r="K4071" s="36" t="s">
        <v>465</v>
      </c>
      <c r="O4071" s="34" t="s">
        <v>4262</v>
      </c>
    </row>
    <row r="4072" spans="1:15" ht="15" hidden="1" customHeight="1">
      <c r="A4072" s="34" t="s">
        <v>35</v>
      </c>
      <c r="B4072" s="34" t="s">
        <v>8797</v>
      </c>
      <c r="C4072" s="34" t="s">
        <v>484</v>
      </c>
      <c r="D4072" s="35" t="s">
        <v>107</v>
      </c>
      <c r="E4072" s="35">
        <v>1.4</v>
      </c>
      <c r="F4072" s="35">
        <v>2.2999999999999998</v>
      </c>
      <c r="G4072" s="35">
        <v>2.6</v>
      </c>
      <c r="H4072" s="35">
        <v>2.9</v>
      </c>
      <c r="O4072" s="34" t="s">
        <v>6030</v>
      </c>
    </row>
    <row r="4073" spans="1:15" ht="15" hidden="1" customHeight="1">
      <c r="A4073" s="34" t="s">
        <v>35</v>
      </c>
      <c r="B4073" s="34" t="s">
        <v>8798</v>
      </c>
      <c r="C4073" s="34" t="s">
        <v>484</v>
      </c>
      <c r="D4073" s="35" t="s">
        <v>107</v>
      </c>
      <c r="E4073" s="35">
        <v>1.2</v>
      </c>
      <c r="F4073" s="35">
        <v>2.2999999999999998</v>
      </c>
      <c r="G4073" s="35">
        <v>3</v>
      </c>
      <c r="H4073" s="35">
        <v>3.5</v>
      </c>
      <c r="O4073" s="34" t="s">
        <v>6030</v>
      </c>
    </row>
    <row r="4074" spans="1:15" ht="15" hidden="1" customHeight="1">
      <c r="A4074" s="34" t="s">
        <v>35</v>
      </c>
      <c r="B4074" s="34" t="s">
        <v>8799</v>
      </c>
      <c r="C4074" s="34" t="s">
        <v>484</v>
      </c>
      <c r="D4074" s="35" t="s">
        <v>107</v>
      </c>
      <c r="E4074" s="35">
        <v>1.5</v>
      </c>
      <c r="F4074" s="35">
        <v>2.6</v>
      </c>
      <c r="G4074" s="35">
        <v>3.2</v>
      </c>
      <c r="H4074" s="35">
        <v>3.6</v>
      </c>
      <c r="O4074" s="34" t="s">
        <v>6030</v>
      </c>
    </row>
    <row r="4075" spans="1:15" ht="15" hidden="1" customHeight="1">
      <c r="A4075" s="34" t="s">
        <v>35</v>
      </c>
      <c r="B4075" s="34" t="s">
        <v>8800</v>
      </c>
      <c r="C4075" s="34" t="s">
        <v>484</v>
      </c>
      <c r="D4075" s="35" t="s">
        <v>107</v>
      </c>
      <c r="E4075" s="35">
        <v>1.1000000000000001</v>
      </c>
      <c r="F4075" s="35">
        <v>1.9</v>
      </c>
      <c r="G4075" s="35">
        <v>2.9</v>
      </c>
      <c r="H4075" s="35">
        <v>3</v>
      </c>
      <c r="O4075" s="34" t="s">
        <v>6030</v>
      </c>
    </row>
    <row r="4076" spans="1:15" ht="15" hidden="1" customHeight="1">
      <c r="A4076" s="34" t="s">
        <v>35</v>
      </c>
      <c r="B4076" s="34" t="s">
        <v>8801</v>
      </c>
      <c r="C4076" s="34" t="s">
        <v>484</v>
      </c>
      <c r="D4076" s="35" t="s">
        <v>107</v>
      </c>
      <c r="E4076" s="35">
        <v>1.7</v>
      </c>
      <c r="F4076" s="35">
        <v>2.4</v>
      </c>
      <c r="G4076" s="35">
        <v>2.7</v>
      </c>
      <c r="H4076" s="35">
        <v>3.1</v>
      </c>
      <c r="K4076" s="36" t="s">
        <v>666</v>
      </c>
      <c r="O4076" s="34" t="s">
        <v>6030</v>
      </c>
    </row>
    <row r="4077" spans="1:15" ht="15" hidden="1" customHeight="1">
      <c r="A4077" s="34" t="s">
        <v>35</v>
      </c>
      <c r="B4077" s="34" t="s">
        <v>8802</v>
      </c>
      <c r="C4077" s="34" t="s">
        <v>484</v>
      </c>
      <c r="D4077" s="35" t="s">
        <v>107</v>
      </c>
      <c r="E4077" s="35">
        <v>1.6</v>
      </c>
      <c r="F4077" s="35">
        <v>2.1</v>
      </c>
      <c r="G4077" s="35">
        <v>2.5</v>
      </c>
      <c r="H4077" s="35">
        <v>2.5</v>
      </c>
      <c r="I4077" s="35" t="s">
        <v>8803</v>
      </c>
      <c r="K4077" s="36" t="s">
        <v>8803</v>
      </c>
      <c r="M4077" s="34" t="s">
        <v>469</v>
      </c>
      <c r="O4077" s="34" t="s">
        <v>6030</v>
      </c>
    </row>
    <row r="4078" spans="1:15" ht="15" hidden="1" customHeight="1">
      <c r="A4078" s="34" t="s">
        <v>35</v>
      </c>
      <c r="B4078" s="34" t="s">
        <v>8804</v>
      </c>
      <c r="C4078" s="34" t="s">
        <v>484</v>
      </c>
      <c r="D4078" s="35" t="s">
        <v>107</v>
      </c>
      <c r="E4078" s="35">
        <v>1.2</v>
      </c>
      <c r="F4078" s="35">
        <v>1.3</v>
      </c>
      <c r="G4078" s="35">
        <v>1.3</v>
      </c>
      <c r="H4078" s="35" t="s">
        <v>2997</v>
      </c>
      <c r="L4078" s="34" t="s">
        <v>8805</v>
      </c>
      <c r="O4078" s="34" t="s">
        <v>6030</v>
      </c>
    </row>
    <row r="4079" spans="1:15" ht="15" hidden="1" customHeight="1">
      <c r="A4079" s="34" t="s">
        <v>35</v>
      </c>
      <c r="B4079" s="34" t="s">
        <v>8806</v>
      </c>
      <c r="C4079" s="34" t="s">
        <v>484</v>
      </c>
      <c r="D4079" s="35" t="s">
        <v>107</v>
      </c>
      <c r="E4079" s="35">
        <v>1.2</v>
      </c>
      <c r="F4079" s="35">
        <v>1.8</v>
      </c>
      <c r="G4079" s="35">
        <v>2.1</v>
      </c>
      <c r="H4079" s="35">
        <v>2.2999999999999998</v>
      </c>
      <c r="I4079" s="35" t="s">
        <v>469</v>
      </c>
      <c r="K4079" s="36" t="s">
        <v>469</v>
      </c>
      <c r="M4079" s="34" t="s">
        <v>469</v>
      </c>
      <c r="O4079" s="34" t="s">
        <v>6030</v>
      </c>
    </row>
    <row r="4080" spans="1:15" ht="15" hidden="1" customHeight="1">
      <c r="A4080" s="34" t="s">
        <v>35</v>
      </c>
      <c r="B4080" s="34" t="s">
        <v>8807</v>
      </c>
      <c r="C4080" s="34" t="s">
        <v>484</v>
      </c>
      <c r="D4080" s="35" t="s">
        <v>107</v>
      </c>
      <c r="E4080" s="35" t="s">
        <v>107</v>
      </c>
      <c r="F4080" s="35" t="s">
        <v>107</v>
      </c>
      <c r="G4080" s="35">
        <v>1.7</v>
      </c>
      <c r="H4080" s="35">
        <v>1.7</v>
      </c>
      <c r="L4080" s="36"/>
    </row>
    <row r="4081" spans="1:15" ht="15" hidden="1" customHeight="1">
      <c r="A4081" s="34" t="s">
        <v>35</v>
      </c>
      <c r="B4081" s="34" t="s">
        <v>8808</v>
      </c>
      <c r="C4081" s="34" t="s">
        <v>389</v>
      </c>
      <c r="D4081" s="35" t="s">
        <v>107</v>
      </c>
      <c r="E4081" s="35">
        <v>1</v>
      </c>
      <c r="F4081" s="35">
        <v>2.6</v>
      </c>
      <c r="G4081" s="35" t="s">
        <v>2988</v>
      </c>
      <c r="H4081" s="35">
        <v>2.8</v>
      </c>
    </row>
    <row r="4082" spans="1:15" ht="15" hidden="1" customHeight="1">
      <c r="A4082" s="34" t="s">
        <v>35</v>
      </c>
      <c r="B4082" s="34" t="s">
        <v>8809</v>
      </c>
      <c r="C4082" s="34" t="s">
        <v>419</v>
      </c>
      <c r="D4082" s="35" t="s">
        <v>107</v>
      </c>
      <c r="E4082" s="35" t="s">
        <v>107</v>
      </c>
      <c r="F4082" s="35">
        <v>1.2</v>
      </c>
      <c r="G4082" s="35">
        <v>1.5</v>
      </c>
      <c r="H4082" s="35">
        <v>1.4</v>
      </c>
      <c r="M4082" s="34" t="s">
        <v>8810</v>
      </c>
    </row>
    <row r="4083" spans="1:15" ht="15" hidden="1" customHeight="1">
      <c r="A4083" s="34" t="s">
        <v>35</v>
      </c>
      <c r="B4083" s="34" t="s">
        <v>8811</v>
      </c>
      <c r="C4083" s="34" t="s">
        <v>419</v>
      </c>
      <c r="D4083" s="35" t="s">
        <v>107</v>
      </c>
      <c r="E4083" s="35" t="s">
        <v>107</v>
      </c>
      <c r="F4083" s="35">
        <v>1.1000000000000001</v>
      </c>
      <c r="G4083" s="35">
        <v>1.3</v>
      </c>
      <c r="H4083" s="35">
        <v>1.9</v>
      </c>
      <c r="M4083" s="34" t="s">
        <v>8810</v>
      </c>
    </row>
    <row r="4084" spans="1:15" ht="15" hidden="1" customHeight="1">
      <c r="A4084" s="34" t="s">
        <v>35</v>
      </c>
      <c r="B4084" s="34" t="s">
        <v>8812</v>
      </c>
      <c r="C4084" s="34" t="s">
        <v>966</v>
      </c>
      <c r="D4084" s="35" t="s">
        <v>107</v>
      </c>
      <c r="E4084" s="35" t="s">
        <v>107</v>
      </c>
      <c r="F4084" s="35">
        <v>1.2</v>
      </c>
      <c r="G4084" s="35">
        <v>1.3</v>
      </c>
      <c r="H4084" s="35">
        <v>1.2</v>
      </c>
      <c r="I4084" s="35" t="s">
        <v>469</v>
      </c>
      <c r="K4084" s="36" t="s">
        <v>469</v>
      </c>
      <c r="L4084" s="36" t="s">
        <v>5619</v>
      </c>
      <c r="M4084" s="34" t="s">
        <v>469</v>
      </c>
      <c r="O4084" s="34" t="s">
        <v>8813</v>
      </c>
    </row>
    <row r="4085" spans="1:15" ht="15" hidden="1" customHeight="1">
      <c r="A4085" s="34" t="s">
        <v>35</v>
      </c>
      <c r="B4085" s="34" t="s">
        <v>8814</v>
      </c>
      <c r="C4085" s="34" t="s">
        <v>484</v>
      </c>
      <c r="D4085" s="35" t="s">
        <v>107</v>
      </c>
      <c r="E4085" s="35" t="s">
        <v>107</v>
      </c>
      <c r="F4085" s="35">
        <v>1.2</v>
      </c>
      <c r="G4085" s="35">
        <v>1.6</v>
      </c>
      <c r="H4085" s="35">
        <v>1.7</v>
      </c>
      <c r="K4085" s="36" t="s">
        <v>469</v>
      </c>
      <c r="M4085" s="34" t="s">
        <v>423</v>
      </c>
    </row>
    <row r="4086" spans="1:15" ht="15" hidden="1" customHeight="1">
      <c r="A4086" s="34" t="s">
        <v>35</v>
      </c>
      <c r="B4086" s="34" t="s">
        <v>8815</v>
      </c>
      <c r="C4086" s="34" t="s">
        <v>989</v>
      </c>
      <c r="D4086" s="35" t="s">
        <v>107</v>
      </c>
      <c r="E4086" s="35" t="s">
        <v>107</v>
      </c>
      <c r="F4086" s="35">
        <v>1.7</v>
      </c>
      <c r="G4086" s="35">
        <v>2.2999999999999998</v>
      </c>
      <c r="H4086" s="35">
        <v>2.7</v>
      </c>
      <c r="I4086" s="35" t="s">
        <v>7957</v>
      </c>
      <c r="J4086" s="35" t="s">
        <v>8816</v>
      </c>
      <c r="K4086" s="36" t="s">
        <v>666</v>
      </c>
      <c r="L4086" s="36" t="s">
        <v>8817</v>
      </c>
      <c r="M4086" s="34" t="s">
        <v>423</v>
      </c>
    </row>
    <row r="4087" spans="1:15" ht="15" hidden="1" customHeight="1">
      <c r="A4087" s="34" t="s">
        <v>35</v>
      </c>
      <c r="B4087" s="34" t="s">
        <v>8818</v>
      </c>
      <c r="C4087" s="34" t="s">
        <v>989</v>
      </c>
      <c r="D4087" s="35" t="s">
        <v>107</v>
      </c>
      <c r="E4087" s="35" t="s">
        <v>107</v>
      </c>
      <c r="F4087" s="35">
        <v>1.6</v>
      </c>
      <c r="G4087" s="35">
        <v>1.7</v>
      </c>
      <c r="H4087" s="35">
        <v>1.7</v>
      </c>
      <c r="K4087" s="36" t="s">
        <v>666</v>
      </c>
    </row>
    <row r="4088" spans="1:15" ht="15" hidden="1" customHeight="1">
      <c r="A4088" s="34" t="s">
        <v>35</v>
      </c>
      <c r="B4088" s="34" t="s">
        <v>8819</v>
      </c>
      <c r="C4088" s="34" t="s">
        <v>1608</v>
      </c>
      <c r="D4088" s="35" t="s">
        <v>107</v>
      </c>
      <c r="E4088" s="35" t="s">
        <v>107</v>
      </c>
      <c r="F4088" s="35">
        <v>1.4</v>
      </c>
      <c r="G4088" s="35">
        <v>1.8</v>
      </c>
      <c r="H4088" s="35">
        <v>2</v>
      </c>
      <c r="I4088" s="35" t="s">
        <v>469</v>
      </c>
      <c r="K4088" s="36" t="s">
        <v>469</v>
      </c>
      <c r="M4088" s="34" t="s">
        <v>469</v>
      </c>
    </row>
    <row r="4089" spans="1:15" ht="15" hidden="1" customHeight="1">
      <c r="A4089" s="34" t="s">
        <v>35</v>
      </c>
      <c r="B4089" s="34" t="s">
        <v>8820</v>
      </c>
      <c r="C4089" s="34" t="s">
        <v>435</v>
      </c>
      <c r="D4089" s="35" t="s">
        <v>107</v>
      </c>
      <c r="E4089" s="35" t="s">
        <v>107</v>
      </c>
      <c r="F4089" s="35">
        <v>1.1000000000000001</v>
      </c>
      <c r="G4089" s="35">
        <v>1.4</v>
      </c>
      <c r="H4089" s="35" t="s">
        <v>107</v>
      </c>
      <c r="J4089" s="35" t="s">
        <v>8821</v>
      </c>
      <c r="K4089" s="36" t="s">
        <v>424</v>
      </c>
      <c r="L4089" s="34" t="s">
        <v>3034</v>
      </c>
      <c r="M4089" s="34" t="s">
        <v>424</v>
      </c>
    </row>
    <row r="4090" spans="1:15" ht="15" hidden="1" customHeight="1">
      <c r="A4090" s="34" t="s">
        <v>35</v>
      </c>
      <c r="B4090" s="34" t="s">
        <v>8822</v>
      </c>
      <c r="C4090" s="34" t="s">
        <v>419</v>
      </c>
      <c r="D4090" s="35" t="s">
        <v>107</v>
      </c>
      <c r="E4090" s="35" t="s">
        <v>107</v>
      </c>
      <c r="F4090" s="35">
        <v>1.2</v>
      </c>
      <c r="G4090" s="35">
        <v>1.9</v>
      </c>
      <c r="H4090" s="35">
        <v>2.8</v>
      </c>
      <c r="M4090" s="34" t="s">
        <v>469</v>
      </c>
    </row>
    <row r="4091" spans="1:15" ht="15" hidden="1" customHeight="1">
      <c r="A4091" s="34" t="s">
        <v>35</v>
      </c>
      <c r="B4091" s="34" t="s">
        <v>8823</v>
      </c>
      <c r="C4091" s="34" t="s">
        <v>419</v>
      </c>
      <c r="D4091" s="35" t="s">
        <v>107</v>
      </c>
      <c r="E4091" s="35" t="s">
        <v>107</v>
      </c>
      <c r="F4091" s="35">
        <v>1.1000000000000001</v>
      </c>
      <c r="G4091" s="35">
        <v>1.9</v>
      </c>
      <c r="H4091" s="35">
        <v>1.2</v>
      </c>
      <c r="K4091" s="36" t="s">
        <v>469</v>
      </c>
    </row>
    <row r="4092" spans="1:15" ht="15" hidden="1" customHeight="1">
      <c r="A4092" s="34" t="s">
        <v>35</v>
      </c>
      <c r="B4092" s="34" t="s">
        <v>8824</v>
      </c>
      <c r="C4092" s="34" t="s">
        <v>484</v>
      </c>
      <c r="D4092" s="35" t="s">
        <v>107</v>
      </c>
      <c r="E4092" s="35" t="s">
        <v>107</v>
      </c>
      <c r="F4092" s="35">
        <v>1.6</v>
      </c>
      <c r="G4092" s="35">
        <v>2</v>
      </c>
      <c r="H4092" s="35">
        <v>2.5</v>
      </c>
      <c r="I4092" s="35" t="s">
        <v>469</v>
      </c>
      <c r="K4092" s="36" t="s">
        <v>8825</v>
      </c>
      <c r="M4092" s="34" t="s">
        <v>8826</v>
      </c>
    </row>
    <row r="4093" spans="1:15" ht="15" hidden="1" customHeight="1">
      <c r="A4093" s="34" t="s">
        <v>35</v>
      </c>
      <c r="B4093" s="34" t="s">
        <v>8827</v>
      </c>
      <c r="C4093" s="34" t="s">
        <v>509</v>
      </c>
      <c r="D4093" s="35" t="s">
        <v>107</v>
      </c>
      <c r="E4093" s="35" t="s">
        <v>107</v>
      </c>
      <c r="F4093" s="35">
        <v>1.8</v>
      </c>
      <c r="G4093" s="35">
        <v>2.2999999999999998</v>
      </c>
      <c r="H4093" s="35">
        <v>2.5</v>
      </c>
      <c r="K4093" s="36" t="s">
        <v>762</v>
      </c>
      <c r="L4093" s="34" t="s">
        <v>1359</v>
      </c>
      <c r="M4093" s="34" t="s">
        <v>469</v>
      </c>
      <c r="O4093" s="34" t="s">
        <v>3393</v>
      </c>
    </row>
    <row r="4094" spans="1:15" ht="15" hidden="1" customHeight="1">
      <c r="A4094" s="34" t="s">
        <v>35</v>
      </c>
      <c r="B4094" s="34" t="s">
        <v>8828</v>
      </c>
      <c r="C4094" s="34" t="s">
        <v>468</v>
      </c>
      <c r="D4094" s="35" t="s">
        <v>107</v>
      </c>
      <c r="E4094" s="35" t="s">
        <v>107</v>
      </c>
      <c r="F4094" s="35">
        <v>1.1000000000000001</v>
      </c>
      <c r="G4094" s="35">
        <v>1.3</v>
      </c>
      <c r="H4094" s="35">
        <v>1.4</v>
      </c>
      <c r="I4094" s="35" t="s">
        <v>469</v>
      </c>
      <c r="K4094" s="36" t="s">
        <v>469</v>
      </c>
      <c r="M4094" s="34" t="s">
        <v>424</v>
      </c>
    </row>
    <row r="4095" spans="1:15" ht="15" hidden="1" customHeight="1">
      <c r="A4095" s="34" t="s">
        <v>35</v>
      </c>
      <c r="B4095" s="34" t="s">
        <v>8829</v>
      </c>
      <c r="C4095" s="34" t="s">
        <v>468</v>
      </c>
      <c r="D4095" s="35" t="s">
        <v>107</v>
      </c>
      <c r="E4095" s="35" t="s">
        <v>107</v>
      </c>
      <c r="F4095" s="35">
        <v>1.3</v>
      </c>
      <c r="G4095" s="35">
        <v>1.2</v>
      </c>
      <c r="H4095" s="35">
        <v>1</v>
      </c>
    </row>
    <row r="4096" spans="1:15" ht="15" hidden="1" customHeight="1">
      <c r="A4096" s="34" t="s">
        <v>35</v>
      </c>
      <c r="B4096" s="34" t="s">
        <v>8830</v>
      </c>
      <c r="C4096" s="34" t="s">
        <v>740</v>
      </c>
      <c r="D4096" s="35" t="s">
        <v>107</v>
      </c>
      <c r="E4096" s="35" t="s">
        <v>107</v>
      </c>
      <c r="F4096" s="35">
        <v>1.1000000000000001</v>
      </c>
      <c r="G4096" s="35">
        <v>1.2</v>
      </c>
      <c r="H4096" s="35" t="s">
        <v>2989</v>
      </c>
      <c r="K4096" s="36" t="s">
        <v>469</v>
      </c>
      <c r="L4096" s="34" t="s">
        <v>4002</v>
      </c>
      <c r="M4096" s="34" t="s">
        <v>469</v>
      </c>
    </row>
    <row r="4097" spans="1:13" ht="15" hidden="1" customHeight="1">
      <c r="A4097" s="34" t="s">
        <v>35</v>
      </c>
      <c r="B4097" s="34" t="s">
        <v>8831</v>
      </c>
      <c r="C4097" s="34" t="s">
        <v>419</v>
      </c>
      <c r="D4097" s="35" t="s">
        <v>107</v>
      </c>
      <c r="E4097" s="35" t="s">
        <v>107</v>
      </c>
      <c r="F4097" s="35">
        <v>1</v>
      </c>
      <c r="G4097" s="35">
        <v>1.1000000000000001</v>
      </c>
      <c r="H4097" s="35" t="s">
        <v>2997</v>
      </c>
      <c r="L4097" s="34" t="s">
        <v>7001</v>
      </c>
    </row>
    <row r="4098" spans="1:13" ht="15" hidden="1" customHeight="1">
      <c r="A4098" s="34" t="s">
        <v>35</v>
      </c>
      <c r="B4098" s="34" t="s">
        <v>8832</v>
      </c>
      <c r="C4098" s="34" t="s">
        <v>541</v>
      </c>
      <c r="D4098" s="35" t="s">
        <v>107</v>
      </c>
      <c r="E4098" s="35" t="s">
        <v>107</v>
      </c>
      <c r="F4098" s="35">
        <v>1.2</v>
      </c>
      <c r="G4098" s="35">
        <v>1.4</v>
      </c>
      <c r="H4098" s="35" t="s">
        <v>2997</v>
      </c>
    </row>
    <row r="4099" spans="1:13" ht="15" hidden="1" customHeight="1">
      <c r="A4099" s="34" t="s">
        <v>35</v>
      </c>
      <c r="B4099" s="34" t="s">
        <v>8833</v>
      </c>
      <c r="C4099" s="34" t="s">
        <v>384</v>
      </c>
      <c r="D4099" s="35" t="s">
        <v>107</v>
      </c>
      <c r="E4099" s="35" t="s">
        <v>107</v>
      </c>
      <c r="F4099" s="35">
        <v>1.5</v>
      </c>
      <c r="G4099" s="35">
        <v>2.2000000000000002</v>
      </c>
      <c r="H4099" s="35">
        <v>2.2000000000000002</v>
      </c>
      <c r="I4099" s="35" t="s">
        <v>469</v>
      </c>
      <c r="K4099" s="36" t="s">
        <v>469</v>
      </c>
      <c r="M4099" s="34" t="s">
        <v>2126</v>
      </c>
    </row>
    <row r="4100" spans="1:13" ht="15" hidden="1" customHeight="1">
      <c r="A4100" s="34" t="s">
        <v>35</v>
      </c>
      <c r="B4100" s="34" t="s">
        <v>8834</v>
      </c>
      <c r="C4100" s="34" t="s">
        <v>477</v>
      </c>
      <c r="D4100" s="35" t="s">
        <v>107</v>
      </c>
      <c r="E4100" s="35" t="s">
        <v>107</v>
      </c>
      <c r="F4100" s="35">
        <v>1</v>
      </c>
      <c r="G4100" s="35">
        <v>1.4</v>
      </c>
      <c r="H4100" s="35">
        <v>1.4</v>
      </c>
      <c r="I4100" s="35" t="s">
        <v>469</v>
      </c>
    </row>
    <row r="4101" spans="1:13" ht="15" hidden="1" customHeight="1">
      <c r="A4101" s="34" t="s">
        <v>35</v>
      </c>
      <c r="B4101" s="34" t="s">
        <v>8835</v>
      </c>
      <c r="C4101" s="34" t="s">
        <v>405</v>
      </c>
      <c r="D4101" s="35" t="s">
        <v>107</v>
      </c>
      <c r="E4101" s="35" t="s">
        <v>107</v>
      </c>
      <c r="F4101" s="35">
        <v>3.9</v>
      </c>
      <c r="G4101" s="35">
        <v>5</v>
      </c>
      <c r="H4101" s="35">
        <v>5.7</v>
      </c>
      <c r="I4101" s="35" t="s">
        <v>8836</v>
      </c>
      <c r="K4101" s="36" t="s">
        <v>666</v>
      </c>
      <c r="M4101" s="34" t="s">
        <v>8837</v>
      </c>
    </row>
    <row r="4102" spans="1:13" ht="15" hidden="1" customHeight="1">
      <c r="A4102" s="34" t="s">
        <v>35</v>
      </c>
      <c r="B4102" s="34" t="s">
        <v>8838</v>
      </c>
      <c r="C4102" s="34" t="s">
        <v>475</v>
      </c>
      <c r="D4102" s="35" t="s">
        <v>107</v>
      </c>
      <c r="E4102" s="35" t="s">
        <v>107</v>
      </c>
      <c r="F4102" s="35">
        <v>1</v>
      </c>
      <c r="G4102" s="35">
        <v>1</v>
      </c>
      <c r="H4102" s="35">
        <v>1</v>
      </c>
      <c r="M4102" s="34" t="s">
        <v>8839</v>
      </c>
    </row>
    <row r="4103" spans="1:13" ht="15" hidden="1" customHeight="1">
      <c r="A4103" s="34" t="s">
        <v>35</v>
      </c>
      <c r="B4103" s="34" t="s">
        <v>8840</v>
      </c>
      <c r="C4103" s="34" t="s">
        <v>541</v>
      </c>
      <c r="D4103" s="35" t="s">
        <v>107</v>
      </c>
      <c r="E4103" s="35" t="s">
        <v>107</v>
      </c>
      <c r="F4103" s="35">
        <v>2.4</v>
      </c>
      <c r="G4103" s="35">
        <v>2.9</v>
      </c>
      <c r="H4103" s="35">
        <v>3.2</v>
      </c>
    </row>
    <row r="4104" spans="1:13" ht="15" hidden="1" customHeight="1">
      <c r="A4104" s="34" t="s">
        <v>35</v>
      </c>
      <c r="B4104" s="34" t="s">
        <v>8841</v>
      </c>
      <c r="C4104" s="34" t="s">
        <v>452</v>
      </c>
      <c r="D4104" s="35" t="s">
        <v>107</v>
      </c>
      <c r="E4104" s="35" t="s">
        <v>107</v>
      </c>
      <c r="F4104" s="35">
        <v>1.2</v>
      </c>
      <c r="G4104" s="35" t="s">
        <v>2988</v>
      </c>
      <c r="H4104" s="35">
        <v>1.6</v>
      </c>
      <c r="M4104" s="34" t="s">
        <v>469</v>
      </c>
    </row>
    <row r="4105" spans="1:13" ht="15" hidden="1" customHeight="1">
      <c r="A4105" s="34" t="s">
        <v>35</v>
      </c>
      <c r="B4105" s="34" t="s">
        <v>8842</v>
      </c>
      <c r="C4105" s="34" t="s">
        <v>468</v>
      </c>
      <c r="D4105" s="35" t="s">
        <v>107</v>
      </c>
      <c r="E4105" s="35" t="s">
        <v>107</v>
      </c>
      <c r="F4105" s="35">
        <v>1.6</v>
      </c>
      <c r="G4105" s="35">
        <v>2.2999999999999998</v>
      </c>
      <c r="H4105" s="35">
        <v>3.3</v>
      </c>
      <c r="I4105" s="35" t="s">
        <v>8843</v>
      </c>
    </row>
    <row r="4106" spans="1:13" ht="15" hidden="1" customHeight="1">
      <c r="A4106" s="34" t="s">
        <v>35</v>
      </c>
      <c r="B4106" s="34" t="s">
        <v>8844</v>
      </c>
      <c r="C4106" s="11" t="s">
        <v>470</v>
      </c>
      <c r="D4106" s="35" t="s">
        <v>107</v>
      </c>
      <c r="E4106" s="35" t="s">
        <v>107</v>
      </c>
      <c r="F4106" s="35">
        <v>1.2</v>
      </c>
      <c r="G4106" s="35">
        <v>1.5</v>
      </c>
      <c r="H4106" s="35">
        <v>2.2000000000000002</v>
      </c>
    </row>
    <row r="4107" spans="1:13" ht="15" hidden="1" customHeight="1">
      <c r="A4107" s="34" t="s">
        <v>35</v>
      </c>
      <c r="B4107" s="34" t="s">
        <v>8845</v>
      </c>
      <c r="C4107" s="34" t="s">
        <v>468</v>
      </c>
      <c r="D4107" s="35" t="s">
        <v>107</v>
      </c>
      <c r="E4107" s="35" t="s">
        <v>107</v>
      </c>
      <c r="F4107" s="35">
        <v>1.6</v>
      </c>
      <c r="G4107" s="35">
        <v>2</v>
      </c>
      <c r="H4107" s="35">
        <v>2.4</v>
      </c>
    </row>
    <row r="4108" spans="1:13" ht="15" hidden="1" customHeight="1">
      <c r="A4108" s="34" t="s">
        <v>35</v>
      </c>
      <c r="B4108" s="34" t="s">
        <v>8846</v>
      </c>
      <c r="C4108" s="34" t="s">
        <v>422</v>
      </c>
      <c r="D4108" s="35" t="s">
        <v>107</v>
      </c>
      <c r="E4108" s="35" t="s">
        <v>107</v>
      </c>
      <c r="F4108" s="35">
        <v>1.8</v>
      </c>
      <c r="G4108" s="35">
        <v>2.2000000000000002</v>
      </c>
      <c r="H4108" s="35">
        <v>2.2999999999999998</v>
      </c>
      <c r="M4108" s="34" t="s">
        <v>469</v>
      </c>
    </row>
    <row r="4109" spans="1:13" ht="15" hidden="1" customHeight="1">
      <c r="A4109" s="34" t="s">
        <v>35</v>
      </c>
      <c r="B4109" s="34" t="s">
        <v>8847</v>
      </c>
      <c r="C4109" s="34" t="s">
        <v>422</v>
      </c>
      <c r="D4109" s="35" t="s">
        <v>107</v>
      </c>
      <c r="E4109" s="35" t="s">
        <v>107</v>
      </c>
      <c r="F4109" s="35">
        <v>1.5</v>
      </c>
      <c r="G4109" s="35">
        <v>1.9</v>
      </c>
      <c r="H4109" s="35">
        <v>2.2999999999999998</v>
      </c>
      <c r="M4109" s="34" t="s">
        <v>469</v>
      </c>
    </row>
    <row r="4110" spans="1:13" ht="15" hidden="1" customHeight="1">
      <c r="A4110" s="34" t="s">
        <v>35</v>
      </c>
      <c r="B4110" s="34" t="s">
        <v>8848</v>
      </c>
      <c r="C4110" s="34" t="s">
        <v>452</v>
      </c>
      <c r="D4110" s="35" t="s">
        <v>107</v>
      </c>
      <c r="E4110" s="35" t="s">
        <v>107</v>
      </c>
      <c r="F4110" s="35">
        <v>1.3</v>
      </c>
      <c r="G4110" s="35">
        <v>1.7</v>
      </c>
      <c r="H4110" s="35">
        <v>1.7</v>
      </c>
    </row>
    <row r="4111" spans="1:13" ht="15" hidden="1" customHeight="1">
      <c r="A4111" s="34" t="s">
        <v>35</v>
      </c>
      <c r="B4111" s="34" t="s">
        <v>8849</v>
      </c>
      <c r="C4111" s="34" t="s">
        <v>541</v>
      </c>
      <c r="D4111" s="35" t="s">
        <v>107</v>
      </c>
      <c r="E4111" s="35" t="s">
        <v>107</v>
      </c>
      <c r="F4111" s="35">
        <v>1.9</v>
      </c>
      <c r="G4111" s="35">
        <v>2.8</v>
      </c>
      <c r="H4111" s="35">
        <v>3.4</v>
      </c>
    </row>
    <row r="4112" spans="1:13" ht="15" hidden="1" customHeight="1">
      <c r="A4112" s="34" t="s">
        <v>35</v>
      </c>
      <c r="B4112" s="34" t="s">
        <v>8850</v>
      </c>
      <c r="C4112" t="s">
        <v>966</v>
      </c>
      <c r="D4112" s="35" t="s">
        <v>107</v>
      </c>
      <c r="E4112" s="35" t="s">
        <v>107</v>
      </c>
      <c r="F4112" s="35">
        <v>1.1000000000000001</v>
      </c>
      <c r="G4112" s="35">
        <v>1.2</v>
      </c>
      <c r="H4112" s="35">
        <v>1.2</v>
      </c>
      <c r="M4112" s="34" t="s">
        <v>469</v>
      </c>
    </row>
    <row r="4113" spans="1:15" ht="15" hidden="1" customHeight="1">
      <c r="A4113" s="34" t="s">
        <v>35</v>
      </c>
      <c r="B4113" s="34" t="s">
        <v>8851</v>
      </c>
      <c r="C4113" s="34" t="s">
        <v>737</v>
      </c>
      <c r="D4113" s="35" t="s">
        <v>107</v>
      </c>
      <c r="E4113" s="35" t="s">
        <v>107</v>
      </c>
      <c r="F4113" s="35">
        <v>1</v>
      </c>
      <c r="G4113" s="35">
        <v>1.5</v>
      </c>
      <c r="H4113" s="35">
        <v>1.5</v>
      </c>
    </row>
    <row r="4114" spans="1:15" ht="15" hidden="1" customHeight="1">
      <c r="A4114" s="34" t="s">
        <v>62</v>
      </c>
      <c r="B4114" s="34" t="s">
        <v>8852</v>
      </c>
      <c r="C4114" s="34" t="s">
        <v>435</v>
      </c>
      <c r="D4114" s="35">
        <v>1.4</v>
      </c>
      <c r="E4114" s="35">
        <v>2</v>
      </c>
      <c r="F4114" s="35">
        <v>2.4</v>
      </c>
      <c r="G4114" s="35">
        <v>2.7</v>
      </c>
      <c r="H4114" s="35">
        <v>2.8</v>
      </c>
      <c r="J4114" s="35" t="s">
        <v>8853</v>
      </c>
      <c r="M4114" s="34" t="s">
        <v>1532</v>
      </c>
      <c r="N4114" s="34" t="s">
        <v>424</v>
      </c>
    </row>
    <row r="4115" spans="1:15" ht="15" hidden="1" customHeight="1">
      <c r="A4115" s="34" t="s">
        <v>62</v>
      </c>
      <c r="B4115" s="34" t="s">
        <v>8854</v>
      </c>
      <c r="C4115" s="34" t="s">
        <v>859</v>
      </c>
      <c r="D4115" s="35">
        <v>8.9</v>
      </c>
      <c r="E4115" s="35">
        <v>10</v>
      </c>
      <c r="F4115" s="35">
        <v>10.8</v>
      </c>
      <c r="G4115" s="35">
        <v>11.6</v>
      </c>
      <c r="H4115" s="35">
        <v>12.4</v>
      </c>
      <c r="I4115" s="35" t="s">
        <v>8752</v>
      </c>
      <c r="M4115" s="34" t="s">
        <v>8855</v>
      </c>
      <c r="N4115" s="34" t="s">
        <v>8856</v>
      </c>
    </row>
    <row r="4116" spans="1:15" ht="15" hidden="1" customHeight="1">
      <c r="A4116" s="34" t="s">
        <v>62</v>
      </c>
      <c r="B4116" s="34" t="s">
        <v>8857</v>
      </c>
      <c r="C4116" s="34" t="s">
        <v>435</v>
      </c>
      <c r="D4116" s="35">
        <v>1</v>
      </c>
      <c r="E4116" s="35">
        <v>1.3</v>
      </c>
      <c r="F4116" s="35">
        <v>1.4</v>
      </c>
      <c r="G4116" s="35" t="s">
        <v>2988</v>
      </c>
      <c r="H4116" s="35" t="s">
        <v>2989</v>
      </c>
      <c r="L4116" s="34" t="s">
        <v>3034</v>
      </c>
      <c r="O4116" s="34" t="s">
        <v>8858</v>
      </c>
    </row>
    <row r="4117" spans="1:15" ht="15" hidden="1" customHeight="1">
      <c r="A4117" s="34" t="s">
        <v>62</v>
      </c>
      <c r="B4117" s="34" t="s">
        <v>8859</v>
      </c>
      <c r="C4117" s="34" t="s">
        <v>1494</v>
      </c>
      <c r="D4117" s="35">
        <v>1.2</v>
      </c>
      <c r="E4117" s="35">
        <v>1.5</v>
      </c>
      <c r="F4117" s="35">
        <v>1.6</v>
      </c>
      <c r="G4117" s="35">
        <v>1.6</v>
      </c>
      <c r="H4117" s="35" t="s">
        <v>2997</v>
      </c>
      <c r="M4117" s="34" t="s">
        <v>561</v>
      </c>
      <c r="N4117" s="34" t="s">
        <v>561</v>
      </c>
    </row>
    <row r="4118" spans="1:15" ht="15" hidden="1" customHeight="1">
      <c r="A4118" s="34" t="s">
        <v>62</v>
      </c>
      <c r="B4118" s="34" t="s">
        <v>8860</v>
      </c>
      <c r="C4118" s="34" t="s">
        <v>541</v>
      </c>
      <c r="D4118" s="35" t="s">
        <v>107</v>
      </c>
      <c r="E4118" s="35">
        <v>1.5</v>
      </c>
      <c r="F4118" s="35">
        <v>3.9</v>
      </c>
      <c r="G4118" s="35">
        <v>6.6</v>
      </c>
      <c r="H4118" s="35">
        <v>8</v>
      </c>
    </row>
    <row r="4119" spans="1:15" ht="15" hidden="1" customHeight="1">
      <c r="A4119" s="34" t="s">
        <v>62</v>
      </c>
      <c r="B4119" s="34" t="s">
        <v>8861</v>
      </c>
      <c r="C4119" s="34" t="s">
        <v>405</v>
      </c>
      <c r="D4119" s="35" t="s">
        <v>107</v>
      </c>
      <c r="E4119" s="35">
        <v>1.4</v>
      </c>
      <c r="F4119" s="35">
        <v>2.5</v>
      </c>
      <c r="G4119" s="35">
        <v>3.1</v>
      </c>
      <c r="H4119" s="35">
        <v>3.2</v>
      </c>
    </row>
    <row r="4120" spans="1:15" ht="15" hidden="1" customHeight="1">
      <c r="A4120" s="34" t="s">
        <v>62</v>
      </c>
      <c r="B4120" s="34" t="s">
        <v>8862</v>
      </c>
      <c r="C4120" s="34" t="s">
        <v>405</v>
      </c>
      <c r="D4120" s="35" t="s">
        <v>107</v>
      </c>
      <c r="E4120" s="35" t="s">
        <v>107</v>
      </c>
      <c r="F4120" s="35">
        <v>1.2</v>
      </c>
      <c r="G4120" s="35" t="s">
        <v>2997</v>
      </c>
      <c r="H4120" s="35" t="s">
        <v>2997</v>
      </c>
      <c r="L4120" s="36" t="s">
        <v>4652</v>
      </c>
    </row>
    <row r="4121" spans="1:15" ht="15" hidden="1" customHeight="1">
      <c r="A4121" s="34" t="s">
        <v>62</v>
      </c>
      <c r="B4121" s="34" t="s">
        <v>8863</v>
      </c>
      <c r="C4121" s="34" t="s">
        <v>541</v>
      </c>
      <c r="D4121" s="35" t="s">
        <v>107</v>
      </c>
      <c r="E4121" s="35">
        <v>2.1</v>
      </c>
      <c r="F4121" s="35">
        <v>5.2</v>
      </c>
      <c r="G4121" s="35">
        <v>6.8</v>
      </c>
      <c r="H4121" s="35">
        <v>8.1</v>
      </c>
      <c r="I4121" s="35" t="s">
        <v>440</v>
      </c>
    </row>
    <row r="4122" spans="1:15" ht="15" hidden="1" customHeight="1">
      <c r="A4122" s="34" t="s">
        <v>62</v>
      </c>
      <c r="B4122" s="34" t="s">
        <v>8864</v>
      </c>
      <c r="C4122" s="34" t="s">
        <v>541</v>
      </c>
      <c r="D4122" s="35" t="s">
        <v>107</v>
      </c>
      <c r="E4122" s="35">
        <v>1.8</v>
      </c>
      <c r="F4122" s="35">
        <v>4.3</v>
      </c>
      <c r="G4122" s="35">
        <v>6.6</v>
      </c>
      <c r="H4122" s="35">
        <v>8.1999999999999993</v>
      </c>
    </row>
    <row r="4123" spans="1:15" ht="15" hidden="1" customHeight="1">
      <c r="A4123" s="34" t="s">
        <v>62</v>
      </c>
      <c r="B4123" s="34" t="s">
        <v>8865</v>
      </c>
      <c r="C4123" s="34" t="s">
        <v>389</v>
      </c>
      <c r="D4123" s="35" t="s">
        <v>107</v>
      </c>
      <c r="E4123" s="35">
        <v>1.4</v>
      </c>
      <c r="F4123" s="35">
        <v>2.9</v>
      </c>
      <c r="G4123" s="35">
        <v>4.5</v>
      </c>
      <c r="H4123" s="35">
        <v>5.3</v>
      </c>
    </row>
    <row r="4124" spans="1:15" ht="15" hidden="1" customHeight="1">
      <c r="A4124" s="34" t="s">
        <v>62</v>
      </c>
      <c r="B4124" s="34" t="s">
        <v>8866</v>
      </c>
      <c r="C4124" s="34" t="s">
        <v>740</v>
      </c>
      <c r="D4124" s="35" t="s">
        <v>107</v>
      </c>
      <c r="E4124" s="35">
        <v>1.2</v>
      </c>
      <c r="F4124" s="35">
        <v>3.4</v>
      </c>
      <c r="G4124" s="35">
        <v>4.9000000000000004</v>
      </c>
      <c r="H4124" s="35">
        <v>5.5</v>
      </c>
      <c r="I4124" s="35" t="s">
        <v>8867</v>
      </c>
      <c r="L4124" s="34" t="s">
        <v>4002</v>
      </c>
      <c r="M4124" s="34" t="s">
        <v>3681</v>
      </c>
      <c r="N4124" s="34" t="s">
        <v>3681</v>
      </c>
    </row>
    <row r="4125" spans="1:15" ht="15" hidden="1" customHeight="1">
      <c r="A4125" s="34" t="s">
        <v>62</v>
      </c>
      <c r="B4125" s="34" t="s">
        <v>8868</v>
      </c>
      <c r="C4125" s="34" t="s">
        <v>746</v>
      </c>
      <c r="D4125" s="35" t="s">
        <v>107</v>
      </c>
      <c r="E4125" s="35">
        <v>1.7</v>
      </c>
      <c r="F4125" s="35">
        <v>2.2999999999999998</v>
      </c>
      <c r="G4125" s="35">
        <v>2.7</v>
      </c>
      <c r="H4125" s="35">
        <v>2.8</v>
      </c>
    </row>
    <row r="4126" spans="1:15" ht="15" hidden="1" customHeight="1">
      <c r="A4126" s="34" t="s">
        <v>62</v>
      </c>
      <c r="B4126" s="34" t="s">
        <v>8869</v>
      </c>
      <c r="C4126" s="34" t="s">
        <v>546</v>
      </c>
      <c r="D4126" s="35" t="s">
        <v>107</v>
      </c>
      <c r="E4126" s="35">
        <v>1.3</v>
      </c>
      <c r="F4126" s="35">
        <v>2.2000000000000002</v>
      </c>
      <c r="G4126" s="35">
        <v>2.9</v>
      </c>
      <c r="H4126" s="35">
        <v>2.8</v>
      </c>
      <c r="I4126" s="35" t="s">
        <v>8410</v>
      </c>
      <c r="M4126" s="36" t="s">
        <v>561</v>
      </c>
      <c r="O4126" s="34" t="s">
        <v>8477</v>
      </c>
    </row>
    <row r="4127" spans="1:15" ht="15" hidden="1" customHeight="1">
      <c r="A4127" s="34" t="s">
        <v>62</v>
      </c>
      <c r="B4127" s="34" t="s">
        <v>8870</v>
      </c>
      <c r="C4127" s="34" t="s">
        <v>546</v>
      </c>
      <c r="D4127" s="35" t="s">
        <v>107</v>
      </c>
      <c r="E4127" s="35">
        <v>1.4</v>
      </c>
      <c r="F4127" s="35">
        <v>2.2000000000000002</v>
      </c>
      <c r="G4127" s="35">
        <v>2.7</v>
      </c>
      <c r="H4127" s="35">
        <v>2.8</v>
      </c>
      <c r="K4127" s="34" t="s">
        <v>561</v>
      </c>
      <c r="M4127" s="36" t="s">
        <v>561</v>
      </c>
      <c r="O4127" s="34" t="s">
        <v>8477</v>
      </c>
    </row>
    <row r="4128" spans="1:15" ht="15" hidden="1" customHeight="1">
      <c r="A4128" s="34" t="s">
        <v>62</v>
      </c>
      <c r="B4128" s="34" t="s">
        <v>8871</v>
      </c>
      <c r="C4128" s="34" t="s">
        <v>546</v>
      </c>
      <c r="D4128" s="35" t="s">
        <v>107</v>
      </c>
      <c r="E4128" s="35">
        <v>1.7</v>
      </c>
      <c r="F4128" s="35">
        <v>2.4</v>
      </c>
      <c r="G4128" s="35">
        <v>2.7</v>
      </c>
      <c r="H4128" s="35">
        <v>2.6</v>
      </c>
      <c r="I4128" s="35" t="s">
        <v>561</v>
      </c>
      <c r="K4128" s="34" t="s">
        <v>561</v>
      </c>
      <c r="O4128" s="34" t="s">
        <v>8477</v>
      </c>
    </row>
    <row r="4129" spans="1:15" ht="15" hidden="1" customHeight="1">
      <c r="A4129" s="34" t="s">
        <v>62</v>
      </c>
      <c r="B4129" s="34" t="s">
        <v>8872</v>
      </c>
      <c r="C4129" s="34" t="s">
        <v>546</v>
      </c>
      <c r="D4129" s="35" t="s">
        <v>107</v>
      </c>
      <c r="E4129" s="35">
        <v>1.9</v>
      </c>
      <c r="F4129" s="35">
        <v>2.4</v>
      </c>
      <c r="G4129" s="35">
        <v>2.7</v>
      </c>
      <c r="H4129" s="35">
        <v>3</v>
      </c>
      <c r="O4129" s="34" t="s">
        <v>8477</v>
      </c>
    </row>
    <row r="4130" spans="1:15" ht="15" hidden="1" customHeight="1">
      <c r="A4130" s="34" t="s">
        <v>62</v>
      </c>
      <c r="B4130" s="34" t="s">
        <v>8873</v>
      </c>
      <c r="C4130" s="34" t="s">
        <v>546</v>
      </c>
      <c r="D4130" s="35" t="s">
        <v>107</v>
      </c>
      <c r="E4130" s="35">
        <v>1.3</v>
      </c>
      <c r="F4130" s="35">
        <v>1.8</v>
      </c>
      <c r="G4130" s="35">
        <v>2</v>
      </c>
      <c r="H4130" s="35">
        <v>2.1</v>
      </c>
      <c r="I4130" s="35" t="s">
        <v>779</v>
      </c>
      <c r="O4130" s="34" t="s">
        <v>8477</v>
      </c>
    </row>
    <row r="4131" spans="1:15" ht="15" hidden="1" customHeight="1">
      <c r="A4131" s="34" t="s">
        <v>62</v>
      </c>
      <c r="B4131" s="34" t="s">
        <v>8874</v>
      </c>
      <c r="C4131" s="34" t="s">
        <v>546</v>
      </c>
      <c r="D4131" s="35" t="s">
        <v>107</v>
      </c>
      <c r="E4131" s="35">
        <v>1.6</v>
      </c>
      <c r="F4131" s="35">
        <v>2.5</v>
      </c>
      <c r="G4131" s="35">
        <v>3.3</v>
      </c>
      <c r="H4131" s="35">
        <v>3.7</v>
      </c>
      <c r="I4131" s="35" t="s">
        <v>779</v>
      </c>
      <c r="K4131" s="34" t="s">
        <v>3681</v>
      </c>
      <c r="M4131" s="34" t="s">
        <v>3681</v>
      </c>
      <c r="N4131" s="34" t="s">
        <v>3681</v>
      </c>
      <c r="O4131" s="34" t="s">
        <v>8477</v>
      </c>
    </row>
    <row r="4132" spans="1:15" ht="15" hidden="1" customHeight="1">
      <c r="A4132" s="34" t="s">
        <v>62</v>
      </c>
      <c r="B4132" s="34" t="s">
        <v>8875</v>
      </c>
      <c r="C4132" s="34" t="s">
        <v>546</v>
      </c>
      <c r="D4132" s="35" t="s">
        <v>107</v>
      </c>
      <c r="E4132" s="35">
        <v>1.9</v>
      </c>
      <c r="F4132" s="35">
        <v>2.7</v>
      </c>
      <c r="G4132" s="35">
        <v>3.1</v>
      </c>
      <c r="H4132" s="35">
        <v>3.5</v>
      </c>
      <c r="O4132" s="34" t="s">
        <v>8477</v>
      </c>
    </row>
    <row r="4133" spans="1:15" ht="15" hidden="1" customHeight="1">
      <c r="A4133" s="34" t="s">
        <v>62</v>
      </c>
      <c r="B4133" s="34" t="s">
        <v>8876</v>
      </c>
      <c r="C4133" s="34" t="s">
        <v>546</v>
      </c>
      <c r="D4133" s="35" t="s">
        <v>107</v>
      </c>
      <c r="E4133" s="35">
        <v>1.2</v>
      </c>
      <c r="F4133" s="35">
        <v>1.2</v>
      </c>
      <c r="G4133" s="35" t="s">
        <v>2997</v>
      </c>
      <c r="H4133" s="35">
        <v>1.3</v>
      </c>
      <c r="J4133" s="35" t="s">
        <v>8877</v>
      </c>
      <c r="L4133" s="34" t="s">
        <v>4611</v>
      </c>
      <c r="O4133" s="34" t="s">
        <v>8477</v>
      </c>
    </row>
    <row r="4134" spans="1:15" ht="15" hidden="1" customHeight="1">
      <c r="A4134" s="34" t="s">
        <v>62</v>
      </c>
      <c r="B4134" s="34" t="s">
        <v>8878</v>
      </c>
      <c r="C4134" s="34" t="s">
        <v>546</v>
      </c>
      <c r="D4134" s="35" t="s">
        <v>107</v>
      </c>
      <c r="E4134" s="35">
        <v>1.8</v>
      </c>
      <c r="F4134" s="35">
        <v>2.5</v>
      </c>
      <c r="G4134" s="35">
        <v>3</v>
      </c>
      <c r="H4134" s="35">
        <v>3.1</v>
      </c>
      <c r="O4134" s="34" t="s">
        <v>8477</v>
      </c>
    </row>
    <row r="4135" spans="1:15" ht="15" hidden="1" customHeight="1">
      <c r="A4135" s="34" t="s">
        <v>62</v>
      </c>
      <c r="B4135" s="34" t="s">
        <v>8879</v>
      </c>
      <c r="C4135" s="34" t="s">
        <v>546</v>
      </c>
      <c r="D4135" s="35" t="s">
        <v>107</v>
      </c>
      <c r="E4135" s="35">
        <v>1.4</v>
      </c>
      <c r="F4135" s="35">
        <v>2</v>
      </c>
      <c r="G4135" s="35">
        <v>2.2000000000000002</v>
      </c>
      <c r="H4135" s="35">
        <v>2.2999999999999998</v>
      </c>
      <c r="O4135" s="34" t="s">
        <v>8477</v>
      </c>
    </row>
    <row r="4136" spans="1:15" ht="15" hidden="1" customHeight="1">
      <c r="A4136" s="34" t="s">
        <v>62</v>
      </c>
      <c r="B4136" s="34" t="s">
        <v>8880</v>
      </c>
      <c r="C4136" s="34" t="s">
        <v>546</v>
      </c>
      <c r="D4136" s="35" t="s">
        <v>107</v>
      </c>
      <c r="E4136" s="35">
        <v>1.3</v>
      </c>
      <c r="F4136" s="35">
        <v>1.6</v>
      </c>
      <c r="G4136" s="35">
        <v>1.9</v>
      </c>
      <c r="H4136" s="35">
        <v>1.9</v>
      </c>
      <c r="I4136" s="35" t="s">
        <v>779</v>
      </c>
      <c r="O4136" s="34" t="s">
        <v>8477</v>
      </c>
    </row>
    <row r="4137" spans="1:15" ht="15" hidden="1" customHeight="1">
      <c r="A4137" s="34" t="s">
        <v>62</v>
      </c>
      <c r="B4137" s="34" t="s">
        <v>8881</v>
      </c>
      <c r="C4137" s="34" t="s">
        <v>546</v>
      </c>
      <c r="D4137" s="35" t="s">
        <v>107</v>
      </c>
      <c r="E4137" s="35">
        <v>1.2</v>
      </c>
      <c r="F4137" s="35">
        <v>1.5</v>
      </c>
      <c r="G4137" s="35">
        <v>1.8</v>
      </c>
      <c r="H4137" s="35">
        <v>1.7</v>
      </c>
      <c r="O4137" s="34" t="s">
        <v>8477</v>
      </c>
    </row>
    <row r="4138" spans="1:15" ht="15" hidden="1" customHeight="1">
      <c r="A4138" s="34" t="s">
        <v>62</v>
      </c>
      <c r="B4138" s="34" t="s">
        <v>8882</v>
      </c>
      <c r="C4138" s="34" t="s">
        <v>546</v>
      </c>
      <c r="D4138" s="35" t="s">
        <v>107</v>
      </c>
      <c r="E4138" s="35">
        <v>1.1000000000000001</v>
      </c>
      <c r="F4138" s="35">
        <v>1.6</v>
      </c>
      <c r="G4138" s="35">
        <v>1.9</v>
      </c>
      <c r="H4138" s="35">
        <v>1.8</v>
      </c>
    </row>
    <row r="4139" spans="1:15" ht="15" hidden="1" customHeight="1">
      <c r="A4139" s="34" t="s">
        <v>62</v>
      </c>
      <c r="B4139" s="34" t="s">
        <v>8883</v>
      </c>
      <c r="C4139" s="34" t="s">
        <v>546</v>
      </c>
      <c r="D4139" s="35" t="s">
        <v>107</v>
      </c>
      <c r="E4139" s="35">
        <v>1</v>
      </c>
      <c r="F4139" s="35">
        <v>1.3</v>
      </c>
      <c r="G4139" s="35">
        <v>1.3</v>
      </c>
      <c r="H4139" s="35">
        <v>1.3</v>
      </c>
      <c r="K4139" s="34" t="s">
        <v>561</v>
      </c>
    </row>
    <row r="4140" spans="1:15" ht="15" hidden="1" customHeight="1">
      <c r="A4140" s="34" t="s">
        <v>62</v>
      </c>
      <c r="B4140" s="34" t="s">
        <v>8884</v>
      </c>
      <c r="C4140" s="34" t="s">
        <v>546</v>
      </c>
      <c r="D4140" s="35" t="s">
        <v>107</v>
      </c>
      <c r="E4140" s="35">
        <v>1</v>
      </c>
      <c r="F4140" s="35">
        <v>1.6</v>
      </c>
      <c r="G4140" s="35">
        <v>1.7</v>
      </c>
      <c r="H4140" s="35">
        <v>1.7</v>
      </c>
      <c r="K4140" s="34" t="s">
        <v>561</v>
      </c>
    </row>
    <row r="4141" spans="1:15" ht="15" hidden="1" customHeight="1">
      <c r="A4141" s="34" t="s">
        <v>62</v>
      </c>
      <c r="B4141" s="34" t="s">
        <v>8885</v>
      </c>
      <c r="C4141" s="34" t="s">
        <v>546</v>
      </c>
      <c r="D4141" s="35" t="s">
        <v>107</v>
      </c>
      <c r="E4141" s="35">
        <v>1.1000000000000001</v>
      </c>
      <c r="F4141" s="35">
        <v>1.7</v>
      </c>
      <c r="G4141" s="35">
        <v>2.4</v>
      </c>
      <c r="H4141" s="35">
        <v>2.6</v>
      </c>
    </row>
    <row r="4142" spans="1:15" ht="15" hidden="1" customHeight="1">
      <c r="A4142" s="34" t="s">
        <v>62</v>
      </c>
      <c r="B4142" s="34" t="s">
        <v>8886</v>
      </c>
      <c r="C4142" s="34" t="s">
        <v>546</v>
      </c>
      <c r="D4142" s="35" t="s">
        <v>107</v>
      </c>
      <c r="E4142" s="35" t="s">
        <v>107</v>
      </c>
      <c r="F4142" s="35">
        <v>1</v>
      </c>
      <c r="G4142" s="35" t="s">
        <v>2997</v>
      </c>
      <c r="H4142" s="35">
        <v>1.5</v>
      </c>
      <c r="L4142" s="36" t="s">
        <v>3250</v>
      </c>
    </row>
    <row r="4143" spans="1:15" ht="15" hidden="1" customHeight="1">
      <c r="A4143" s="34" t="s">
        <v>62</v>
      </c>
      <c r="B4143" s="34" t="s">
        <v>8887</v>
      </c>
      <c r="C4143" s="34" t="s">
        <v>546</v>
      </c>
      <c r="D4143" s="35" t="s">
        <v>107</v>
      </c>
      <c r="E4143" s="35" t="s">
        <v>107</v>
      </c>
      <c r="F4143" s="35">
        <v>1.3</v>
      </c>
      <c r="G4143" s="35">
        <v>1.4</v>
      </c>
      <c r="H4143" s="35">
        <v>1.5</v>
      </c>
    </row>
    <row r="4144" spans="1:15" ht="15" hidden="1" customHeight="1">
      <c r="A4144" s="34" t="s">
        <v>62</v>
      </c>
      <c r="B4144" s="34" t="s">
        <v>8888</v>
      </c>
      <c r="C4144" s="34" t="s">
        <v>546</v>
      </c>
      <c r="D4144" s="35" t="s">
        <v>107</v>
      </c>
      <c r="E4144" s="35" t="s">
        <v>107</v>
      </c>
      <c r="F4144" s="35">
        <v>1.3</v>
      </c>
      <c r="G4144" s="35">
        <v>1.4</v>
      </c>
      <c r="H4144" s="35">
        <v>1.3</v>
      </c>
    </row>
    <row r="4145" spans="1:15" ht="15" hidden="1" customHeight="1">
      <c r="A4145" s="34" t="s">
        <v>62</v>
      </c>
      <c r="B4145" s="34" t="s">
        <v>8889</v>
      </c>
      <c r="C4145" t="s">
        <v>688</v>
      </c>
      <c r="D4145" s="35" t="s">
        <v>107</v>
      </c>
      <c r="E4145" s="35">
        <v>1.3</v>
      </c>
      <c r="F4145" s="35">
        <v>1.7</v>
      </c>
      <c r="G4145" s="35">
        <v>1.9</v>
      </c>
      <c r="H4145" s="35">
        <v>1.7</v>
      </c>
      <c r="L4145" s="34" t="s">
        <v>690</v>
      </c>
      <c r="N4145" s="34" t="s">
        <v>424</v>
      </c>
    </row>
    <row r="4146" spans="1:15" ht="15" hidden="1" customHeight="1">
      <c r="A4146" s="34" t="s">
        <v>62</v>
      </c>
      <c r="B4146" s="34" t="s">
        <v>8890</v>
      </c>
      <c r="C4146" t="s">
        <v>688</v>
      </c>
      <c r="D4146" s="35" t="s">
        <v>107</v>
      </c>
      <c r="E4146" s="35">
        <v>1.1000000000000001</v>
      </c>
      <c r="F4146" s="35">
        <v>1.4</v>
      </c>
      <c r="G4146" s="35">
        <v>1.4</v>
      </c>
      <c r="H4146" s="35">
        <v>1.4</v>
      </c>
      <c r="I4146" s="35" t="s">
        <v>1967</v>
      </c>
    </row>
    <row r="4147" spans="1:15" ht="15" hidden="1" customHeight="1">
      <c r="A4147" s="34" t="s">
        <v>62</v>
      </c>
      <c r="B4147" s="34" t="s">
        <v>8891</v>
      </c>
      <c r="C4147" t="s">
        <v>688</v>
      </c>
      <c r="D4147" s="35" t="s">
        <v>107</v>
      </c>
      <c r="E4147" s="35" t="s">
        <v>107</v>
      </c>
      <c r="F4147" s="35">
        <v>1.4</v>
      </c>
      <c r="G4147" s="35">
        <v>2</v>
      </c>
      <c r="H4147" s="35">
        <v>2.2000000000000002</v>
      </c>
      <c r="I4147" s="35" t="s">
        <v>561</v>
      </c>
      <c r="O4147" s="34" t="s">
        <v>3605</v>
      </c>
    </row>
    <row r="4148" spans="1:15" ht="15" hidden="1" customHeight="1">
      <c r="A4148" s="34" t="s">
        <v>62</v>
      </c>
      <c r="B4148" s="34" t="s">
        <v>8892</v>
      </c>
      <c r="C4148" s="34" t="s">
        <v>409</v>
      </c>
      <c r="D4148" s="35" t="s">
        <v>107</v>
      </c>
      <c r="E4148" s="35">
        <v>2.2000000000000002</v>
      </c>
      <c r="F4148" s="35">
        <v>2.9</v>
      </c>
      <c r="G4148" s="35">
        <v>2.9</v>
      </c>
      <c r="H4148" s="35">
        <v>2.8</v>
      </c>
    </row>
    <row r="4149" spans="1:15" ht="15" hidden="1" customHeight="1">
      <c r="A4149" s="34" t="s">
        <v>62</v>
      </c>
      <c r="B4149" s="34" t="s">
        <v>8893</v>
      </c>
      <c r="C4149" s="34" t="s">
        <v>452</v>
      </c>
      <c r="D4149" s="35" t="s">
        <v>107</v>
      </c>
      <c r="E4149" s="35">
        <v>1</v>
      </c>
      <c r="F4149" s="35" t="s">
        <v>2997</v>
      </c>
      <c r="G4149" s="35" t="s">
        <v>2997</v>
      </c>
      <c r="H4149" s="35" t="s">
        <v>2997</v>
      </c>
      <c r="L4149" s="34" t="s">
        <v>4916</v>
      </c>
      <c r="O4149" s="34" t="s">
        <v>8894</v>
      </c>
    </row>
    <row r="4150" spans="1:15" ht="15" hidden="1" customHeight="1">
      <c r="A4150" s="34" t="s">
        <v>62</v>
      </c>
      <c r="B4150" s="34" t="s">
        <v>8895</v>
      </c>
      <c r="C4150" s="34" t="s">
        <v>452</v>
      </c>
      <c r="D4150" s="35" t="s">
        <v>107</v>
      </c>
      <c r="E4150" s="35">
        <v>1</v>
      </c>
      <c r="F4150" s="35" t="s">
        <v>2997</v>
      </c>
      <c r="G4150" s="35" t="s">
        <v>107</v>
      </c>
      <c r="H4150" s="35" t="s">
        <v>107</v>
      </c>
      <c r="L4150" s="34" t="s">
        <v>4652</v>
      </c>
      <c r="O4150" s="34" t="s">
        <v>7174</v>
      </c>
    </row>
    <row r="4151" spans="1:15" ht="15" hidden="1" customHeight="1">
      <c r="A4151" s="34" t="s">
        <v>62</v>
      </c>
      <c r="B4151" s="34" t="s">
        <v>8896</v>
      </c>
      <c r="C4151" s="34" t="s">
        <v>452</v>
      </c>
      <c r="D4151" s="35" t="s">
        <v>107</v>
      </c>
      <c r="E4151" s="35">
        <v>1</v>
      </c>
      <c r="F4151" s="35">
        <v>1.1000000000000001</v>
      </c>
      <c r="G4151" s="35" t="s">
        <v>2997</v>
      </c>
      <c r="H4151" s="35" t="s">
        <v>2997</v>
      </c>
      <c r="L4151" s="34" t="s">
        <v>4916</v>
      </c>
      <c r="M4151" s="36" t="s">
        <v>469</v>
      </c>
      <c r="O4151" s="34" t="s">
        <v>8897</v>
      </c>
    </row>
    <row r="4152" spans="1:15" ht="15" hidden="1" customHeight="1">
      <c r="A4152" s="34" t="s">
        <v>62</v>
      </c>
      <c r="B4152" s="34" t="s">
        <v>8898</v>
      </c>
      <c r="C4152" s="34" t="s">
        <v>405</v>
      </c>
      <c r="D4152" s="35" t="s">
        <v>107</v>
      </c>
      <c r="E4152" s="35">
        <v>2.2000000000000002</v>
      </c>
      <c r="F4152" s="35">
        <v>3.4</v>
      </c>
      <c r="G4152" s="35">
        <v>3.9</v>
      </c>
      <c r="H4152" s="35">
        <v>4.3</v>
      </c>
      <c r="I4152" s="35" t="s">
        <v>615</v>
      </c>
      <c r="N4152" s="34" t="s">
        <v>1532</v>
      </c>
    </row>
    <row r="4153" spans="1:15" ht="15" hidden="1" customHeight="1">
      <c r="A4153" s="34" t="s">
        <v>62</v>
      </c>
      <c r="B4153" s="34" t="s">
        <v>8899</v>
      </c>
      <c r="C4153" s="34" t="s">
        <v>389</v>
      </c>
      <c r="D4153" s="35" t="s">
        <v>107</v>
      </c>
      <c r="E4153" s="35">
        <v>2.2999999999999998</v>
      </c>
      <c r="F4153" s="35">
        <v>4.5999999999999996</v>
      </c>
      <c r="G4153" s="35">
        <v>7.8</v>
      </c>
      <c r="H4153" s="35">
        <v>8.5</v>
      </c>
      <c r="I4153" s="35" t="s">
        <v>615</v>
      </c>
      <c r="K4153" t="s">
        <v>562</v>
      </c>
      <c r="N4153" s="34" t="s">
        <v>1532</v>
      </c>
    </row>
    <row r="4154" spans="1:15" ht="15" hidden="1" customHeight="1">
      <c r="A4154" s="34" t="s">
        <v>62</v>
      </c>
      <c r="B4154" s="34" t="s">
        <v>8900</v>
      </c>
      <c r="C4154" s="34" t="s">
        <v>746</v>
      </c>
      <c r="D4154" s="35" t="s">
        <v>107</v>
      </c>
      <c r="E4154" s="35">
        <v>1.7</v>
      </c>
      <c r="F4154" s="35">
        <v>2</v>
      </c>
      <c r="G4154" s="35">
        <v>2.5</v>
      </c>
      <c r="H4154" s="35">
        <v>2.6</v>
      </c>
      <c r="N4154" s="34" t="s">
        <v>1532</v>
      </c>
    </row>
    <row r="4155" spans="1:15" ht="15" hidden="1" customHeight="1">
      <c r="A4155" s="34" t="s">
        <v>62</v>
      </c>
      <c r="B4155" s="34" t="s">
        <v>8901</v>
      </c>
      <c r="C4155" s="34" t="s">
        <v>746</v>
      </c>
      <c r="D4155" s="35" t="s">
        <v>107</v>
      </c>
      <c r="E4155" s="35">
        <v>1.2</v>
      </c>
      <c r="F4155" s="35">
        <v>1.5</v>
      </c>
      <c r="G4155" s="35">
        <v>1.6</v>
      </c>
      <c r="H4155" s="35" t="s">
        <v>2997</v>
      </c>
      <c r="M4155" s="34" t="s">
        <v>1532</v>
      </c>
      <c r="N4155" s="34" t="s">
        <v>3277</v>
      </c>
    </row>
    <row r="4156" spans="1:15" ht="15" hidden="1" customHeight="1">
      <c r="A4156" s="34" t="s">
        <v>62</v>
      </c>
      <c r="B4156" s="34" t="s">
        <v>8902</v>
      </c>
      <c r="C4156" s="34" t="s">
        <v>541</v>
      </c>
      <c r="D4156" s="35" t="s">
        <v>107</v>
      </c>
      <c r="E4156" s="35">
        <v>2</v>
      </c>
      <c r="F4156" s="35">
        <v>2.2000000000000002</v>
      </c>
      <c r="G4156" s="35">
        <v>3.3</v>
      </c>
      <c r="H4156" s="35" t="s">
        <v>2989</v>
      </c>
      <c r="L4156" s="34" t="s">
        <v>3105</v>
      </c>
    </row>
    <row r="4157" spans="1:15" ht="15" hidden="1" customHeight="1">
      <c r="A4157" s="34" t="s">
        <v>62</v>
      </c>
      <c r="B4157" s="34" t="s">
        <v>8903</v>
      </c>
      <c r="C4157" s="34" t="s">
        <v>1040</v>
      </c>
      <c r="D4157" s="35" t="s">
        <v>107</v>
      </c>
      <c r="E4157" s="35">
        <v>1.1000000000000001</v>
      </c>
      <c r="F4157" s="35">
        <v>1.5</v>
      </c>
      <c r="G4157" s="35" t="s">
        <v>2988</v>
      </c>
      <c r="H4157" s="35" t="s">
        <v>2989</v>
      </c>
      <c r="O4157" s="34" t="s">
        <v>3060</v>
      </c>
    </row>
    <row r="4158" spans="1:15" ht="15" hidden="1" customHeight="1">
      <c r="A4158" s="34" t="s">
        <v>62</v>
      </c>
      <c r="B4158" s="34" t="s">
        <v>8904</v>
      </c>
      <c r="C4158" s="34" t="s">
        <v>1040</v>
      </c>
      <c r="D4158" s="35" t="s">
        <v>107</v>
      </c>
      <c r="E4158" s="35">
        <v>1.2</v>
      </c>
      <c r="F4158" s="35">
        <v>1.5</v>
      </c>
      <c r="G4158" s="35" t="s">
        <v>107</v>
      </c>
      <c r="H4158" s="35" t="s">
        <v>2989</v>
      </c>
      <c r="L4158" s="34" t="s">
        <v>3746</v>
      </c>
      <c r="O4158" s="34" t="s">
        <v>3060</v>
      </c>
    </row>
    <row r="4159" spans="1:15" ht="15" hidden="1" customHeight="1">
      <c r="A4159" s="34" t="s">
        <v>62</v>
      </c>
      <c r="B4159" s="34" t="s">
        <v>8905</v>
      </c>
      <c r="C4159" s="34" t="s">
        <v>1040</v>
      </c>
      <c r="D4159" s="35" t="s">
        <v>107</v>
      </c>
      <c r="E4159" s="35" t="s">
        <v>107</v>
      </c>
      <c r="F4159" s="35">
        <v>1.3</v>
      </c>
      <c r="G4159" s="35" t="s">
        <v>107</v>
      </c>
      <c r="H4159" s="35" t="s">
        <v>2989</v>
      </c>
      <c r="L4159" s="36" t="s">
        <v>3746</v>
      </c>
    </row>
    <row r="4160" spans="1:15" ht="15" hidden="1" customHeight="1">
      <c r="A4160" s="34" t="s">
        <v>62</v>
      </c>
      <c r="B4160" s="34" t="s">
        <v>8906</v>
      </c>
      <c r="C4160" s="34" t="s">
        <v>1040</v>
      </c>
      <c r="D4160" s="35" t="s">
        <v>107</v>
      </c>
      <c r="E4160" s="35">
        <v>1.4</v>
      </c>
      <c r="F4160" s="35">
        <v>1.8</v>
      </c>
      <c r="G4160" s="35" t="s">
        <v>2988</v>
      </c>
      <c r="H4160" s="35" t="s">
        <v>2989</v>
      </c>
    </row>
    <row r="4161" spans="1:15" ht="15" hidden="1" customHeight="1">
      <c r="A4161" s="34" t="s">
        <v>62</v>
      </c>
      <c r="B4161" s="34" t="s">
        <v>8907</v>
      </c>
      <c r="C4161" s="34" t="s">
        <v>484</v>
      </c>
      <c r="D4161" s="35" t="s">
        <v>107</v>
      </c>
      <c r="E4161" s="35">
        <v>1</v>
      </c>
      <c r="F4161" s="35">
        <v>1.3</v>
      </c>
      <c r="G4161" s="35">
        <v>1.4</v>
      </c>
      <c r="H4161" s="35">
        <v>1.3</v>
      </c>
      <c r="I4161" s="35" t="s">
        <v>8410</v>
      </c>
      <c r="M4161" s="36" t="s">
        <v>561</v>
      </c>
    </row>
    <row r="4162" spans="1:15" ht="15" hidden="1" customHeight="1">
      <c r="A4162" s="34" t="s">
        <v>62</v>
      </c>
      <c r="B4162" s="34" t="s">
        <v>8908</v>
      </c>
      <c r="C4162" s="34" t="s">
        <v>541</v>
      </c>
      <c r="D4162" s="35" t="s">
        <v>107</v>
      </c>
      <c r="E4162" s="35">
        <v>1.5</v>
      </c>
      <c r="F4162" s="35">
        <v>2.9</v>
      </c>
      <c r="G4162" s="35">
        <v>4.5</v>
      </c>
      <c r="H4162" s="35">
        <v>5.3</v>
      </c>
      <c r="O4162" s="34" t="s">
        <v>4262</v>
      </c>
    </row>
    <row r="4163" spans="1:15" ht="15" hidden="1" customHeight="1">
      <c r="A4163" s="34" t="s">
        <v>62</v>
      </c>
      <c r="B4163" s="34" t="s">
        <v>8909</v>
      </c>
      <c r="C4163" s="34" t="s">
        <v>452</v>
      </c>
      <c r="D4163" s="35" t="s">
        <v>107</v>
      </c>
      <c r="E4163" s="35">
        <v>3.2</v>
      </c>
      <c r="F4163" s="35">
        <v>6.9</v>
      </c>
      <c r="G4163" s="35">
        <v>8.8000000000000007</v>
      </c>
      <c r="H4163" s="35">
        <v>9</v>
      </c>
      <c r="O4163" s="34" t="s">
        <v>8910</v>
      </c>
    </row>
    <row r="4164" spans="1:15" ht="15" hidden="1" customHeight="1">
      <c r="A4164" s="34" t="s">
        <v>62</v>
      </c>
      <c r="B4164" s="34" t="s">
        <v>8911</v>
      </c>
      <c r="C4164" s="34" t="s">
        <v>452</v>
      </c>
      <c r="D4164" s="35" t="s">
        <v>107</v>
      </c>
      <c r="E4164" s="35">
        <v>1.2</v>
      </c>
      <c r="F4164" s="35">
        <v>1.3</v>
      </c>
      <c r="G4164" s="35" t="s">
        <v>107</v>
      </c>
      <c r="H4164" s="35" t="s">
        <v>2989</v>
      </c>
      <c r="L4164" s="34" t="s">
        <v>4652</v>
      </c>
      <c r="O4164" s="34" t="s">
        <v>8912</v>
      </c>
    </row>
    <row r="4165" spans="1:15" ht="15" hidden="1" customHeight="1">
      <c r="A4165" s="34" t="s">
        <v>62</v>
      </c>
      <c r="B4165" s="34" t="s">
        <v>8913</v>
      </c>
      <c r="C4165" s="34" t="s">
        <v>452</v>
      </c>
      <c r="D4165" s="35" t="s">
        <v>107</v>
      </c>
      <c r="E4165" s="35">
        <v>1.4</v>
      </c>
      <c r="F4165" s="35">
        <v>1.6</v>
      </c>
      <c r="G4165" s="35" t="s">
        <v>107</v>
      </c>
      <c r="H4165" s="35" t="s">
        <v>2989</v>
      </c>
      <c r="L4165" s="34" t="s">
        <v>4652</v>
      </c>
    </row>
    <row r="4166" spans="1:15" ht="15" hidden="1" customHeight="1">
      <c r="A4166" s="34" t="s">
        <v>62</v>
      </c>
      <c r="B4166" s="34" t="s">
        <v>8914</v>
      </c>
      <c r="C4166" s="34" t="s">
        <v>541</v>
      </c>
      <c r="D4166" s="35" t="s">
        <v>107</v>
      </c>
      <c r="E4166" s="35">
        <v>2.1</v>
      </c>
      <c r="F4166" s="35">
        <v>3.8</v>
      </c>
      <c r="G4166" s="35">
        <v>5.0999999999999996</v>
      </c>
      <c r="H4166" s="35">
        <v>6.2</v>
      </c>
      <c r="L4166" s="34" t="s">
        <v>4238</v>
      </c>
    </row>
    <row r="4167" spans="1:15" ht="15" hidden="1" customHeight="1">
      <c r="A4167" s="34" t="s">
        <v>62</v>
      </c>
      <c r="B4167" s="34" t="s">
        <v>8915</v>
      </c>
      <c r="C4167" s="34" t="s">
        <v>484</v>
      </c>
      <c r="D4167" s="35" t="s">
        <v>107</v>
      </c>
      <c r="E4167" s="35" t="s">
        <v>107</v>
      </c>
      <c r="F4167" s="35">
        <v>1</v>
      </c>
      <c r="G4167" s="35" t="s">
        <v>2997</v>
      </c>
      <c r="H4167" s="35" t="s">
        <v>2997</v>
      </c>
      <c r="L4167" s="36" t="s">
        <v>8037</v>
      </c>
    </row>
    <row r="4168" spans="1:15" ht="15" hidden="1" customHeight="1">
      <c r="A4168" s="34" t="s">
        <v>62</v>
      </c>
      <c r="B4168" s="34" t="s">
        <v>8916</v>
      </c>
      <c r="C4168" s="34" t="s">
        <v>746</v>
      </c>
      <c r="D4168" s="35" t="s">
        <v>107</v>
      </c>
      <c r="E4168" s="35" t="s">
        <v>107</v>
      </c>
      <c r="F4168" s="35">
        <v>1.2</v>
      </c>
      <c r="G4168" s="35">
        <v>1.2</v>
      </c>
      <c r="H4168" s="35">
        <v>1.4</v>
      </c>
      <c r="I4168" s="35" t="s">
        <v>469</v>
      </c>
    </row>
    <row r="4169" spans="1:15" ht="15" hidden="1" customHeight="1">
      <c r="A4169" s="34" t="s">
        <v>62</v>
      </c>
      <c r="B4169" s="34" t="s">
        <v>8917</v>
      </c>
      <c r="C4169" s="34" t="s">
        <v>439</v>
      </c>
      <c r="D4169" s="35" t="s">
        <v>107</v>
      </c>
      <c r="E4169" s="35" t="s">
        <v>107</v>
      </c>
      <c r="F4169" s="35">
        <v>1.2</v>
      </c>
      <c r="G4169" s="35">
        <v>1.6</v>
      </c>
      <c r="H4169" s="35">
        <v>1.8</v>
      </c>
    </row>
    <row r="4170" spans="1:15" ht="15" hidden="1" customHeight="1">
      <c r="A4170" s="34" t="s">
        <v>62</v>
      </c>
      <c r="B4170" s="34" t="s">
        <v>8918</v>
      </c>
      <c r="C4170" s="34" t="s">
        <v>457</v>
      </c>
      <c r="D4170" s="35" t="s">
        <v>107</v>
      </c>
      <c r="E4170" s="35" t="s">
        <v>107</v>
      </c>
      <c r="F4170" s="35">
        <v>1</v>
      </c>
      <c r="G4170" s="35">
        <v>1.5</v>
      </c>
      <c r="H4170" s="35">
        <v>1.5</v>
      </c>
      <c r="M4170" s="34" t="s">
        <v>424</v>
      </c>
    </row>
    <row r="4171" spans="1:15" ht="15" hidden="1" customHeight="1">
      <c r="A4171" s="34" t="s">
        <v>62</v>
      </c>
      <c r="B4171" s="34" t="s">
        <v>8919</v>
      </c>
      <c r="C4171" s="34" t="s">
        <v>740</v>
      </c>
      <c r="D4171" s="35" t="s">
        <v>107</v>
      </c>
      <c r="E4171" s="35" t="s">
        <v>107</v>
      </c>
      <c r="F4171" s="35">
        <v>3.9</v>
      </c>
      <c r="G4171" s="35">
        <v>6.5</v>
      </c>
      <c r="H4171" s="35">
        <v>7.5</v>
      </c>
      <c r="J4171" s="35" t="s">
        <v>8055</v>
      </c>
      <c r="L4171" s="34" t="s">
        <v>4002</v>
      </c>
      <c r="O4171" s="34" t="s">
        <v>3371</v>
      </c>
    </row>
    <row r="4172" spans="1:15" ht="15" hidden="1" customHeight="1">
      <c r="A4172" s="34" t="s">
        <v>62</v>
      </c>
      <c r="B4172" s="34" t="s">
        <v>8920</v>
      </c>
      <c r="C4172" s="34" t="s">
        <v>540</v>
      </c>
      <c r="D4172" s="35" t="s">
        <v>107</v>
      </c>
      <c r="E4172" s="35" t="s">
        <v>107</v>
      </c>
      <c r="F4172" s="35">
        <v>1</v>
      </c>
      <c r="G4172" s="35">
        <v>1.3</v>
      </c>
      <c r="H4172" s="35" t="s">
        <v>2997</v>
      </c>
    </row>
    <row r="4173" spans="1:15" ht="15" hidden="1" customHeight="1">
      <c r="A4173" s="34" t="s">
        <v>62</v>
      </c>
      <c r="B4173" s="34" t="s">
        <v>8921</v>
      </c>
      <c r="C4173" s="34" t="s">
        <v>746</v>
      </c>
      <c r="D4173" s="35" t="s">
        <v>107</v>
      </c>
      <c r="E4173" s="35" t="s">
        <v>107</v>
      </c>
      <c r="F4173" s="35">
        <v>1.1000000000000001</v>
      </c>
      <c r="G4173" s="35">
        <v>1.3</v>
      </c>
      <c r="H4173" s="35">
        <v>1.4</v>
      </c>
    </row>
    <row r="4174" spans="1:15" ht="15" hidden="1" customHeight="1">
      <c r="A4174" s="34" t="s">
        <v>62</v>
      </c>
      <c r="B4174" s="34" t="s">
        <v>8922</v>
      </c>
      <c r="C4174" s="34" t="s">
        <v>746</v>
      </c>
      <c r="D4174" s="35" t="s">
        <v>107</v>
      </c>
      <c r="E4174" s="35" t="s">
        <v>107</v>
      </c>
      <c r="F4174" s="35">
        <v>1.3</v>
      </c>
      <c r="G4174" s="35">
        <v>1.6</v>
      </c>
      <c r="H4174" s="35">
        <v>1.6</v>
      </c>
      <c r="I4174" s="35" t="s">
        <v>469</v>
      </c>
      <c r="M4174" s="34" t="s">
        <v>8923</v>
      </c>
    </row>
    <row r="4175" spans="1:15" ht="15" hidden="1" customHeight="1">
      <c r="A4175" s="34" t="s">
        <v>62</v>
      </c>
      <c r="B4175" s="34" t="s">
        <v>8924</v>
      </c>
      <c r="C4175" s="34" t="s">
        <v>742</v>
      </c>
      <c r="D4175" s="35" t="s">
        <v>107</v>
      </c>
      <c r="E4175" s="35" t="s">
        <v>107</v>
      </c>
      <c r="F4175" s="35">
        <v>1.3</v>
      </c>
      <c r="G4175" s="35">
        <v>1.4</v>
      </c>
      <c r="H4175" s="35" t="s">
        <v>2997</v>
      </c>
    </row>
    <row r="4176" spans="1:15" ht="15" hidden="1" customHeight="1">
      <c r="A4176" s="34" t="s">
        <v>62</v>
      </c>
      <c r="B4176" s="34" t="s">
        <v>8925</v>
      </c>
      <c r="C4176" s="34" t="s">
        <v>746</v>
      </c>
      <c r="D4176" s="35" t="s">
        <v>107</v>
      </c>
      <c r="E4176" s="35" t="s">
        <v>107</v>
      </c>
      <c r="F4176" s="35">
        <v>1.2</v>
      </c>
      <c r="G4176" s="35">
        <v>1.4</v>
      </c>
      <c r="H4176" s="35">
        <v>1.3</v>
      </c>
    </row>
    <row r="4177" spans="1:15" ht="15" hidden="1" customHeight="1">
      <c r="A4177" s="34" t="s">
        <v>62</v>
      </c>
      <c r="B4177" s="34" t="s">
        <v>8926</v>
      </c>
      <c r="C4177" s="34" t="s">
        <v>384</v>
      </c>
      <c r="D4177" s="35" t="s">
        <v>107</v>
      </c>
      <c r="E4177" s="35" t="s">
        <v>107</v>
      </c>
      <c r="F4177" s="35">
        <v>1.5</v>
      </c>
      <c r="G4177" s="35">
        <v>2</v>
      </c>
      <c r="H4177" s="35">
        <v>2.1</v>
      </c>
    </row>
    <row r="4178" spans="1:15" ht="15" hidden="1" customHeight="1">
      <c r="A4178" s="34" t="s">
        <v>62</v>
      </c>
      <c r="B4178" s="34" t="s">
        <v>8927</v>
      </c>
      <c r="C4178" s="34" t="s">
        <v>541</v>
      </c>
      <c r="D4178" s="35" t="s">
        <v>107</v>
      </c>
      <c r="E4178" s="35" t="s">
        <v>107</v>
      </c>
      <c r="F4178" s="35">
        <v>2.1</v>
      </c>
      <c r="G4178" s="35">
        <v>3.1</v>
      </c>
      <c r="H4178" s="35">
        <v>3.3</v>
      </c>
    </row>
    <row r="4179" spans="1:15" ht="15" hidden="1" customHeight="1">
      <c r="A4179" s="34" t="s">
        <v>62</v>
      </c>
      <c r="B4179" s="34" t="s">
        <v>8928</v>
      </c>
      <c r="C4179" s="34" t="s">
        <v>1494</v>
      </c>
      <c r="D4179" s="35" t="s">
        <v>107</v>
      </c>
      <c r="E4179" s="35" t="s">
        <v>107</v>
      </c>
      <c r="F4179" s="35">
        <v>1.1000000000000001</v>
      </c>
      <c r="G4179" s="35">
        <v>1.4</v>
      </c>
      <c r="H4179" s="35">
        <v>1.6</v>
      </c>
    </row>
    <row r="4180" spans="1:15" ht="15" hidden="1" customHeight="1">
      <c r="A4180" s="34" t="s">
        <v>62</v>
      </c>
      <c r="B4180" s="34" t="s">
        <v>8929</v>
      </c>
      <c r="C4180" s="34" t="s">
        <v>484</v>
      </c>
      <c r="D4180" s="35" t="s">
        <v>107</v>
      </c>
      <c r="E4180" s="35" t="s">
        <v>107</v>
      </c>
      <c r="F4180" s="35">
        <v>1</v>
      </c>
      <c r="G4180" s="35">
        <v>1.2</v>
      </c>
      <c r="H4180" s="35" t="s">
        <v>2997</v>
      </c>
      <c r="L4180" s="34" t="s">
        <v>5166</v>
      </c>
      <c r="O4180" s="34" t="s">
        <v>3790</v>
      </c>
    </row>
    <row r="4181" spans="1:15" ht="15" hidden="1" customHeight="1">
      <c r="A4181" s="34" t="s">
        <v>62</v>
      </c>
      <c r="B4181" s="34" t="s">
        <v>8930</v>
      </c>
      <c r="C4181" s="34" t="s">
        <v>384</v>
      </c>
      <c r="D4181" s="35" t="s">
        <v>107</v>
      </c>
      <c r="E4181" s="35" t="s">
        <v>107</v>
      </c>
      <c r="F4181" s="35">
        <v>2</v>
      </c>
      <c r="G4181" s="35">
        <v>3.3</v>
      </c>
      <c r="H4181" s="35">
        <v>3.8</v>
      </c>
    </row>
    <row r="4182" spans="1:15" ht="15" hidden="1" customHeight="1">
      <c r="A4182" s="34" t="s">
        <v>62</v>
      </c>
      <c r="B4182" s="34" t="s">
        <v>8931</v>
      </c>
      <c r="C4182" s="34" t="s">
        <v>419</v>
      </c>
      <c r="D4182" s="35" t="s">
        <v>107</v>
      </c>
      <c r="E4182" s="35" t="s">
        <v>107</v>
      </c>
      <c r="F4182" s="35">
        <v>1.5</v>
      </c>
      <c r="G4182" s="35">
        <v>1.9</v>
      </c>
      <c r="H4182" s="35">
        <v>2.2999999999999998</v>
      </c>
      <c r="I4182" s="35" t="s">
        <v>561</v>
      </c>
      <c r="K4182" s="36" t="s">
        <v>558</v>
      </c>
      <c r="L4182" s="36" t="s">
        <v>8932</v>
      </c>
    </row>
    <row r="4183" spans="1:15" ht="15" hidden="1" customHeight="1">
      <c r="A4183" s="34" t="s">
        <v>62</v>
      </c>
      <c r="B4183" s="34" t="s">
        <v>8933</v>
      </c>
      <c r="C4183" s="34" t="s">
        <v>546</v>
      </c>
      <c r="D4183" s="35" t="s">
        <v>107</v>
      </c>
      <c r="E4183" s="35" t="s">
        <v>107</v>
      </c>
      <c r="F4183" s="35">
        <v>1.2</v>
      </c>
      <c r="G4183" s="35">
        <v>1.4</v>
      </c>
      <c r="H4183" s="35">
        <v>1.4</v>
      </c>
      <c r="L4183" s="34" t="s">
        <v>8934</v>
      </c>
    </row>
    <row r="4184" spans="1:15" ht="15" hidden="1" customHeight="1">
      <c r="A4184" s="34" t="s">
        <v>62</v>
      </c>
      <c r="B4184" s="34" t="s">
        <v>8935</v>
      </c>
      <c r="C4184" s="34" t="s">
        <v>400</v>
      </c>
      <c r="D4184" s="35" t="s">
        <v>107</v>
      </c>
      <c r="E4184" s="35" t="s">
        <v>107</v>
      </c>
      <c r="F4184" s="35">
        <v>1.1000000000000001</v>
      </c>
      <c r="G4184" s="35" t="s">
        <v>107</v>
      </c>
      <c r="H4184" s="35" t="s">
        <v>107</v>
      </c>
      <c r="L4184" s="36" t="s">
        <v>8936</v>
      </c>
      <c r="M4184" s="34" t="s">
        <v>561</v>
      </c>
    </row>
    <row r="4185" spans="1:15" ht="15" hidden="1" customHeight="1">
      <c r="A4185" s="34" t="s">
        <v>62</v>
      </c>
      <c r="B4185" s="34" t="s">
        <v>8937</v>
      </c>
      <c r="C4185" s="34" t="s">
        <v>484</v>
      </c>
      <c r="D4185" s="35" t="s">
        <v>107</v>
      </c>
      <c r="E4185" s="35" t="s">
        <v>107</v>
      </c>
      <c r="F4185" s="35">
        <v>1.3</v>
      </c>
      <c r="G4185" s="35">
        <v>1.5</v>
      </c>
      <c r="H4185" s="35" t="s">
        <v>2989</v>
      </c>
      <c r="M4185" t="s">
        <v>4650</v>
      </c>
    </row>
    <row r="4186" spans="1:15" ht="15" hidden="1" customHeight="1">
      <c r="A4186" s="34" t="s">
        <v>62</v>
      </c>
      <c r="B4186" s="34" t="s">
        <v>8938</v>
      </c>
      <c r="C4186" s="34" t="s">
        <v>546</v>
      </c>
      <c r="D4186" s="35" t="s">
        <v>107</v>
      </c>
      <c r="E4186" s="35" t="s">
        <v>107</v>
      </c>
      <c r="F4186" s="35">
        <v>1.3</v>
      </c>
      <c r="G4186" s="35" t="s">
        <v>107</v>
      </c>
      <c r="H4186" s="35" t="s">
        <v>107</v>
      </c>
      <c r="L4186" s="36" t="s">
        <v>4652</v>
      </c>
      <c r="M4186" s="34" t="s">
        <v>584</v>
      </c>
      <c r="O4186" s="36" t="s">
        <v>3790</v>
      </c>
    </row>
    <row r="4187" spans="1:15" ht="15" hidden="1" customHeight="1">
      <c r="A4187" s="34" t="s">
        <v>62</v>
      </c>
      <c r="B4187" s="34" t="s">
        <v>8939</v>
      </c>
      <c r="C4187" s="34" t="s">
        <v>546</v>
      </c>
      <c r="D4187" s="35" t="s">
        <v>107</v>
      </c>
      <c r="E4187" s="35" t="s">
        <v>107</v>
      </c>
      <c r="F4187" s="35">
        <v>1.4</v>
      </c>
      <c r="G4187" s="35">
        <v>1.6</v>
      </c>
      <c r="H4187" s="35">
        <v>1.7</v>
      </c>
      <c r="M4187" s="34" t="s">
        <v>584</v>
      </c>
      <c r="O4187" s="34" t="s">
        <v>3371</v>
      </c>
    </row>
    <row r="4188" spans="1:15" ht="15" hidden="1" customHeight="1">
      <c r="A4188" s="34" t="s">
        <v>62</v>
      </c>
      <c r="B4188" s="34" t="s">
        <v>8940</v>
      </c>
      <c r="C4188" s="34" t="s">
        <v>742</v>
      </c>
      <c r="D4188" s="35" t="s">
        <v>107</v>
      </c>
      <c r="E4188" s="35" t="s">
        <v>107</v>
      </c>
      <c r="F4188" s="35">
        <v>2.1</v>
      </c>
      <c r="G4188" s="35">
        <v>2.9</v>
      </c>
      <c r="H4188" s="35">
        <v>3.3</v>
      </c>
      <c r="I4188" s="35" t="s">
        <v>561</v>
      </c>
      <c r="K4188" s="36" t="s">
        <v>424</v>
      </c>
      <c r="M4188" s="34" t="s">
        <v>3681</v>
      </c>
    </row>
    <row r="4189" spans="1:15" ht="15" hidden="1" customHeight="1">
      <c r="A4189" s="34" t="s">
        <v>62</v>
      </c>
      <c r="B4189" s="34" t="s">
        <v>8941</v>
      </c>
      <c r="C4189" s="34" t="s">
        <v>740</v>
      </c>
      <c r="D4189" s="35" t="s">
        <v>107</v>
      </c>
      <c r="E4189" s="35" t="s">
        <v>107</v>
      </c>
      <c r="F4189" s="35">
        <v>1.8</v>
      </c>
      <c r="G4189" s="35">
        <v>2.5</v>
      </c>
      <c r="H4189" s="35">
        <v>2.8</v>
      </c>
      <c r="L4189" s="34" t="s">
        <v>4002</v>
      </c>
    </row>
    <row r="4190" spans="1:15" ht="15" hidden="1" customHeight="1">
      <c r="A4190" s="34" t="s">
        <v>62</v>
      </c>
      <c r="B4190" s="34" t="s">
        <v>8942</v>
      </c>
      <c r="C4190" s="34" t="s">
        <v>746</v>
      </c>
      <c r="D4190" s="35" t="s">
        <v>107</v>
      </c>
      <c r="E4190" s="35" t="s">
        <v>107</v>
      </c>
      <c r="F4190" s="35">
        <v>1.2</v>
      </c>
      <c r="G4190" s="35">
        <v>1.3</v>
      </c>
      <c r="H4190" s="35">
        <v>1.3</v>
      </c>
      <c r="I4190" s="35" t="s">
        <v>561</v>
      </c>
      <c r="K4190" s="36" t="s">
        <v>469</v>
      </c>
      <c r="M4190" s="34" t="s">
        <v>8943</v>
      </c>
    </row>
    <row r="4191" spans="1:15" ht="15" hidden="1" customHeight="1">
      <c r="A4191" s="34" t="s">
        <v>62</v>
      </c>
      <c r="B4191" s="34" t="s">
        <v>8944</v>
      </c>
      <c r="C4191" s="34" t="s">
        <v>540</v>
      </c>
      <c r="D4191" s="35" t="s">
        <v>107</v>
      </c>
      <c r="E4191" s="35" t="s">
        <v>107</v>
      </c>
      <c r="F4191" s="35">
        <v>1.7</v>
      </c>
      <c r="G4191" s="35">
        <v>1.8</v>
      </c>
      <c r="H4191" s="35" t="s">
        <v>2997</v>
      </c>
    </row>
    <row r="4192" spans="1:15" ht="15" hidden="1" customHeight="1">
      <c r="A4192" s="34" t="s">
        <v>62</v>
      </c>
      <c r="B4192" s="34" t="s">
        <v>8945</v>
      </c>
      <c r="C4192" s="34" t="s">
        <v>745</v>
      </c>
      <c r="D4192" s="35" t="s">
        <v>107</v>
      </c>
      <c r="E4192" s="35" t="s">
        <v>107</v>
      </c>
      <c r="F4192" s="35">
        <v>1.4</v>
      </c>
      <c r="G4192" s="35">
        <v>1.5</v>
      </c>
      <c r="H4192" s="35" t="s">
        <v>2997</v>
      </c>
    </row>
    <row r="4193" spans="1:15" ht="15" hidden="1" customHeight="1">
      <c r="A4193" s="34" t="s">
        <v>62</v>
      </c>
      <c r="B4193" s="34" t="s">
        <v>8946</v>
      </c>
      <c r="C4193" s="34" t="s">
        <v>740</v>
      </c>
      <c r="D4193" s="35" t="s">
        <v>107</v>
      </c>
      <c r="E4193" s="35" t="s">
        <v>107</v>
      </c>
      <c r="F4193" s="35">
        <v>2.7</v>
      </c>
      <c r="G4193" s="35">
        <v>3.3</v>
      </c>
      <c r="H4193" s="35">
        <v>3.4</v>
      </c>
      <c r="L4193" s="34" t="s">
        <v>4002</v>
      </c>
      <c r="M4193" s="34" t="s">
        <v>8826</v>
      </c>
      <c r="O4193" s="34" t="s">
        <v>3464</v>
      </c>
    </row>
    <row r="4194" spans="1:15" ht="15" hidden="1" customHeight="1">
      <c r="A4194" s="34" t="s">
        <v>62</v>
      </c>
      <c r="B4194" s="34" t="s">
        <v>8947</v>
      </c>
      <c r="C4194" s="34" t="s">
        <v>740</v>
      </c>
      <c r="D4194" s="35" t="s">
        <v>107</v>
      </c>
      <c r="E4194" s="35" t="s">
        <v>107</v>
      </c>
      <c r="F4194" s="35">
        <v>1.6</v>
      </c>
      <c r="G4194" s="35">
        <v>1.6</v>
      </c>
      <c r="H4194" s="35" t="s">
        <v>2997</v>
      </c>
      <c r="L4194" s="34" t="s">
        <v>4002</v>
      </c>
    </row>
    <row r="4195" spans="1:15" ht="15" hidden="1" customHeight="1">
      <c r="A4195" s="34" t="s">
        <v>62</v>
      </c>
      <c r="B4195" s="34" t="s">
        <v>8948</v>
      </c>
      <c r="C4195" s="34" t="s">
        <v>896</v>
      </c>
      <c r="D4195" s="35" t="s">
        <v>107</v>
      </c>
      <c r="E4195" s="35" t="s">
        <v>107</v>
      </c>
      <c r="F4195" s="35">
        <v>1.1000000000000001</v>
      </c>
      <c r="G4195" s="35">
        <v>1.4</v>
      </c>
      <c r="H4195" s="35" t="s">
        <v>2997</v>
      </c>
      <c r="L4195" s="34" t="s">
        <v>8949</v>
      </c>
      <c r="O4195" s="34" t="s">
        <v>3060</v>
      </c>
    </row>
    <row r="4196" spans="1:15" ht="15" hidden="1" customHeight="1">
      <c r="A4196" s="34" t="s">
        <v>62</v>
      </c>
      <c r="B4196" s="34" t="s">
        <v>8950</v>
      </c>
      <c r="C4196" s="34" t="s">
        <v>389</v>
      </c>
      <c r="D4196" s="35" t="s">
        <v>107</v>
      </c>
      <c r="E4196" s="35" t="s">
        <v>107</v>
      </c>
      <c r="F4196" s="35">
        <v>1.2</v>
      </c>
      <c r="G4196" s="35">
        <v>1.5</v>
      </c>
      <c r="H4196" s="35">
        <v>1.5</v>
      </c>
      <c r="K4196" s="36" t="s">
        <v>561</v>
      </c>
      <c r="M4196" s="34" t="s">
        <v>446</v>
      </c>
    </row>
    <row r="4197" spans="1:15" ht="15" hidden="1" customHeight="1">
      <c r="A4197" s="34" t="s">
        <v>62</v>
      </c>
      <c r="B4197" s="34" t="s">
        <v>8951</v>
      </c>
      <c r="C4197" s="34" t="s">
        <v>745</v>
      </c>
      <c r="D4197" s="35" t="s">
        <v>107</v>
      </c>
      <c r="E4197" s="35" t="s">
        <v>107</v>
      </c>
      <c r="F4197" s="35">
        <v>1.2</v>
      </c>
      <c r="G4197" s="35" t="s">
        <v>2997</v>
      </c>
      <c r="H4197" s="35" t="s">
        <v>2997</v>
      </c>
      <c r="L4197" s="36" t="s">
        <v>4611</v>
      </c>
    </row>
    <row r="4198" spans="1:15" ht="15" hidden="1" customHeight="1">
      <c r="A4198" s="34" t="s">
        <v>62</v>
      </c>
      <c r="B4198" s="34" t="s">
        <v>8952</v>
      </c>
      <c r="C4198" s="34" t="s">
        <v>746</v>
      </c>
      <c r="D4198" s="35" t="s">
        <v>107</v>
      </c>
      <c r="E4198" s="35" t="s">
        <v>107</v>
      </c>
      <c r="F4198" s="35">
        <v>1.1000000000000001</v>
      </c>
      <c r="G4198" s="35">
        <v>1.2</v>
      </c>
      <c r="H4198" s="35">
        <v>1.1000000000000001</v>
      </c>
    </row>
    <row r="4199" spans="1:15" ht="15" hidden="1" customHeight="1">
      <c r="A4199" s="34" t="s">
        <v>62</v>
      </c>
      <c r="B4199" s="34" t="s">
        <v>8953</v>
      </c>
      <c r="C4199" s="34" t="s">
        <v>1040</v>
      </c>
      <c r="D4199" s="35" t="s">
        <v>107</v>
      </c>
      <c r="E4199" s="35" t="s">
        <v>107</v>
      </c>
      <c r="F4199" s="35">
        <v>1.1000000000000001</v>
      </c>
      <c r="G4199" s="35">
        <v>1.5</v>
      </c>
      <c r="H4199" s="35">
        <v>1.6</v>
      </c>
      <c r="I4199" s="35" t="s">
        <v>8434</v>
      </c>
      <c r="M4199" s="34" t="s">
        <v>561</v>
      </c>
    </row>
    <row r="4200" spans="1:15" ht="15" hidden="1" customHeight="1">
      <c r="A4200" s="34" t="s">
        <v>62</v>
      </c>
      <c r="B4200" s="34" t="s">
        <v>8954</v>
      </c>
      <c r="C4200" s="34" t="s">
        <v>540</v>
      </c>
      <c r="D4200" s="35" t="s">
        <v>107</v>
      </c>
      <c r="E4200" s="35" t="s">
        <v>107</v>
      </c>
      <c r="F4200" s="35">
        <v>1.2</v>
      </c>
      <c r="G4200" s="35" t="s">
        <v>107</v>
      </c>
      <c r="H4200" s="35" t="s">
        <v>107</v>
      </c>
      <c r="L4200" s="36" t="s">
        <v>4652</v>
      </c>
    </row>
    <row r="4201" spans="1:15" ht="15" hidden="1" customHeight="1">
      <c r="A4201" s="34" t="s">
        <v>62</v>
      </c>
      <c r="B4201" s="34" t="s">
        <v>8955</v>
      </c>
      <c r="C4201" s="34" t="s">
        <v>1040</v>
      </c>
      <c r="D4201" s="35" t="s">
        <v>107</v>
      </c>
      <c r="E4201" s="35" t="s">
        <v>107</v>
      </c>
      <c r="F4201" s="35">
        <v>1.3</v>
      </c>
      <c r="G4201" s="35">
        <v>1.3</v>
      </c>
      <c r="H4201" s="35">
        <v>1.2</v>
      </c>
      <c r="L4201" s="34" t="s">
        <v>6523</v>
      </c>
      <c r="O4201" s="34" t="s">
        <v>3060</v>
      </c>
    </row>
    <row r="4202" spans="1:15" ht="15" hidden="1" customHeight="1">
      <c r="A4202" s="34" t="s">
        <v>62</v>
      </c>
      <c r="B4202" s="34" t="s">
        <v>8956</v>
      </c>
      <c r="C4202" s="34" t="s">
        <v>1040</v>
      </c>
      <c r="D4202" s="35" t="s">
        <v>107</v>
      </c>
      <c r="E4202" s="35" t="s">
        <v>107</v>
      </c>
      <c r="F4202" s="35" t="s">
        <v>107</v>
      </c>
      <c r="G4202" s="35">
        <v>1.3</v>
      </c>
      <c r="H4202" s="35">
        <v>1.3</v>
      </c>
      <c r="J4202" s="35" t="s">
        <v>8853</v>
      </c>
    </row>
    <row r="4203" spans="1:15" ht="15" hidden="1" customHeight="1">
      <c r="A4203" s="34" t="s">
        <v>62</v>
      </c>
      <c r="B4203" s="34" t="s">
        <v>8957</v>
      </c>
      <c r="C4203" s="34" t="s">
        <v>1040</v>
      </c>
      <c r="D4203" s="35" t="s">
        <v>107</v>
      </c>
      <c r="E4203" s="35" t="s">
        <v>107</v>
      </c>
      <c r="F4203" s="35">
        <v>1</v>
      </c>
      <c r="G4203" s="35">
        <v>1.5</v>
      </c>
      <c r="H4203" s="35" t="s">
        <v>107</v>
      </c>
      <c r="J4203" s="35" t="s">
        <v>8958</v>
      </c>
      <c r="L4203" s="34" t="s">
        <v>4238</v>
      </c>
    </row>
    <row r="4204" spans="1:15" ht="15" hidden="1" customHeight="1">
      <c r="A4204" s="34" t="s">
        <v>62</v>
      </c>
      <c r="B4204" s="34" t="s">
        <v>8959</v>
      </c>
      <c r="C4204" s="34" t="s">
        <v>742</v>
      </c>
      <c r="D4204" s="35" t="s">
        <v>107</v>
      </c>
      <c r="E4204" s="35" t="s">
        <v>107</v>
      </c>
      <c r="F4204" s="35">
        <v>1.3</v>
      </c>
      <c r="G4204" s="35" t="s">
        <v>2988</v>
      </c>
      <c r="H4204" s="35" t="s">
        <v>2989</v>
      </c>
    </row>
    <row r="4205" spans="1:15" ht="15" hidden="1" customHeight="1">
      <c r="A4205" s="34" t="s">
        <v>62</v>
      </c>
      <c r="B4205" s="34" t="s">
        <v>8960</v>
      </c>
      <c r="C4205" s="34" t="s">
        <v>745</v>
      </c>
      <c r="D4205" s="35" t="s">
        <v>107</v>
      </c>
      <c r="E4205" s="35" t="s">
        <v>107</v>
      </c>
      <c r="F4205" s="35">
        <v>1.4</v>
      </c>
      <c r="G4205" s="35" t="s">
        <v>2988</v>
      </c>
      <c r="H4205" s="35" t="s">
        <v>2989</v>
      </c>
    </row>
    <row r="4206" spans="1:15" ht="15" hidden="1" customHeight="1">
      <c r="A4206" s="34" t="s">
        <v>62</v>
      </c>
      <c r="B4206" s="34" t="s">
        <v>8961</v>
      </c>
      <c r="C4206" s="34" t="s">
        <v>1040</v>
      </c>
      <c r="D4206" s="35" t="s">
        <v>107</v>
      </c>
      <c r="E4206" s="35" t="s">
        <v>107</v>
      </c>
      <c r="F4206" s="35">
        <v>1.1000000000000001</v>
      </c>
      <c r="G4206" s="35" t="s">
        <v>2988</v>
      </c>
      <c r="H4206" s="35" t="s">
        <v>107</v>
      </c>
      <c r="J4206" s="35" t="s">
        <v>8962</v>
      </c>
    </row>
    <row r="4207" spans="1:15" ht="15" hidden="1" customHeight="1">
      <c r="A4207" s="34" t="s">
        <v>62</v>
      </c>
      <c r="B4207" s="34" t="s">
        <v>8963</v>
      </c>
      <c r="C4207" s="34" t="s">
        <v>740</v>
      </c>
      <c r="D4207" s="35" t="s">
        <v>107</v>
      </c>
      <c r="E4207" s="35" t="s">
        <v>107</v>
      </c>
      <c r="F4207" s="35">
        <v>1.4</v>
      </c>
      <c r="G4207" s="35" t="s">
        <v>107</v>
      </c>
      <c r="H4207" s="35" t="s">
        <v>107</v>
      </c>
      <c r="L4207" s="36" t="s">
        <v>8964</v>
      </c>
    </row>
    <row r="4208" spans="1:15" ht="15" hidden="1" customHeight="1">
      <c r="A4208" s="34" t="s">
        <v>62</v>
      </c>
      <c r="B4208" s="34" t="s">
        <v>8965</v>
      </c>
      <c r="C4208" s="34" t="s">
        <v>541</v>
      </c>
      <c r="D4208" s="35" t="s">
        <v>107</v>
      </c>
      <c r="E4208" s="35" t="s">
        <v>107</v>
      </c>
      <c r="F4208" s="35">
        <v>1.8</v>
      </c>
      <c r="G4208" s="35">
        <v>3</v>
      </c>
      <c r="H4208" s="35">
        <v>3.5</v>
      </c>
      <c r="I4208" s="35" t="s">
        <v>8434</v>
      </c>
    </row>
    <row r="4209" spans="1:15" ht="15" hidden="1" customHeight="1">
      <c r="A4209" s="34" t="s">
        <v>62</v>
      </c>
      <c r="B4209" s="34" t="s">
        <v>8966</v>
      </c>
      <c r="C4209" s="34" t="s">
        <v>740</v>
      </c>
      <c r="D4209" s="35" t="s">
        <v>107</v>
      </c>
      <c r="E4209" s="35" t="s">
        <v>107</v>
      </c>
      <c r="F4209" s="35">
        <v>1.2</v>
      </c>
      <c r="G4209" s="35">
        <v>1.7</v>
      </c>
      <c r="H4209" s="35" t="s">
        <v>2989</v>
      </c>
      <c r="L4209" s="34" t="s">
        <v>4002</v>
      </c>
      <c r="M4209" s="34" t="s">
        <v>1532</v>
      </c>
    </row>
    <row r="4210" spans="1:15" ht="15" hidden="1" customHeight="1">
      <c r="A4210" s="34" t="s">
        <v>62</v>
      </c>
      <c r="B4210" s="34" t="s">
        <v>8967</v>
      </c>
      <c r="C4210" s="34" t="s">
        <v>740</v>
      </c>
      <c r="D4210" s="35" t="s">
        <v>107</v>
      </c>
      <c r="E4210" s="35" t="s">
        <v>107</v>
      </c>
      <c r="F4210" s="35">
        <v>1.3</v>
      </c>
      <c r="G4210" s="35">
        <v>1.4</v>
      </c>
      <c r="H4210" s="35">
        <v>1.5</v>
      </c>
      <c r="J4210" s="35" t="s">
        <v>8968</v>
      </c>
      <c r="L4210" s="34" t="s">
        <v>4002</v>
      </c>
      <c r="M4210" s="34" t="s">
        <v>1532</v>
      </c>
    </row>
    <row r="4211" spans="1:15" ht="15" hidden="1" customHeight="1">
      <c r="A4211" s="34" t="s">
        <v>62</v>
      </c>
      <c r="B4211" s="34" t="s">
        <v>8969</v>
      </c>
      <c r="C4211" s="34" t="s">
        <v>419</v>
      </c>
      <c r="D4211" s="35" t="s">
        <v>107</v>
      </c>
      <c r="E4211" s="35" t="s">
        <v>107</v>
      </c>
      <c r="F4211" s="35">
        <v>1.1000000000000001</v>
      </c>
      <c r="G4211" s="35" t="s">
        <v>107</v>
      </c>
      <c r="H4211" s="35" t="s">
        <v>107</v>
      </c>
      <c r="L4211" s="36" t="s">
        <v>4652</v>
      </c>
    </row>
    <row r="4212" spans="1:15" ht="15" hidden="1" customHeight="1">
      <c r="A4212" s="34" t="s">
        <v>62</v>
      </c>
      <c r="B4212" s="34" t="s">
        <v>8970</v>
      </c>
      <c r="C4212" s="34" t="s">
        <v>509</v>
      </c>
      <c r="D4212" s="35" t="s">
        <v>107</v>
      </c>
      <c r="E4212" s="35" t="s">
        <v>107</v>
      </c>
      <c r="F4212" s="35">
        <v>1.1000000000000001</v>
      </c>
      <c r="G4212" s="35" t="s">
        <v>2997</v>
      </c>
      <c r="H4212" s="35" t="s">
        <v>2997</v>
      </c>
      <c r="L4212" s="36" t="s">
        <v>8971</v>
      </c>
    </row>
    <row r="4213" spans="1:15" ht="15" hidden="1" customHeight="1">
      <c r="A4213" s="34" t="s">
        <v>62</v>
      </c>
      <c r="B4213" s="34" t="s">
        <v>8972</v>
      </c>
      <c r="C4213" s="34" t="s">
        <v>541</v>
      </c>
      <c r="D4213" s="35" t="s">
        <v>107</v>
      </c>
      <c r="E4213" s="35" t="s">
        <v>107</v>
      </c>
      <c r="F4213" s="35">
        <v>2.2999999999999998</v>
      </c>
      <c r="G4213" s="35">
        <v>3.4</v>
      </c>
      <c r="H4213" s="35">
        <v>3.9</v>
      </c>
    </row>
    <row r="4214" spans="1:15" ht="15" hidden="1" customHeight="1">
      <c r="A4214" s="34" t="s">
        <v>62</v>
      </c>
      <c r="B4214" s="34" t="s">
        <v>8973</v>
      </c>
      <c r="C4214" s="34" t="s">
        <v>1040</v>
      </c>
      <c r="D4214" s="35" t="s">
        <v>107</v>
      </c>
      <c r="E4214" s="35" t="s">
        <v>107</v>
      </c>
      <c r="F4214" s="35" t="s">
        <v>107</v>
      </c>
      <c r="G4214" s="35">
        <v>1.5</v>
      </c>
      <c r="H4214" s="35">
        <v>1.5</v>
      </c>
      <c r="I4214" s="35" t="s">
        <v>1356</v>
      </c>
    </row>
    <row r="4215" spans="1:15" ht="15" hidden="1" customHeight="1">
      <c r="A4215" s="34" t="s">
        <v>62</v>
      </c>
      <c r="B4215" s="34" t="s">
        <v>8974</v>
      </c>
      <c r="C4215" s="34" t="s">
        <v>1040</v>
      </c>
      <c r="D4215" s="35" t="s">
        <v>107</v>
      </c>
      <c r="E4215" s="35" t="s">
        <v>107</v>
      </c>
      <c r="F4215" s="35" t="s">
        <v>107</v>
      </c>
      <c r="G4215" s="35">
        <v>1.5</v>
      </c>
      <c r="H4215" s="35">
        <v>1.7</v>
      </c>
      <c r="I4215" s="35" t="s">
        <v>8434</v>
      </c>
    </row>
    <row r="4216" spans="1:15" ht="15" hidden="1" customHeight="1">
      <c r="A4216" s="34" t="s">
        <v>62</v>
      </c>
      <c r="B4216" s="34" t="s">
        <v>8975</v>
      </c>
      <c r="C4216" s="34" t="s">
        <v>1040</v>
      </c>
      <c r="D4216" s="35" t="s">
        <v>107</v>
      </c>
      <c r="E4216" s="35" t="s">
        <v>107</v>
      </c>
      <c r="F4216" s="35" t="s">
        <v>107</v>
      </c>
      <c r="G4216" s="35">
        <v>1.5</v>
      </c>
      <c r="H4216" s="35">
        <v>1.5</v>
      </c>
      <c r="J4216" s="35" t="s">
        <v>8853</v>
      </c>
    </row>
    <row r="4217" spans="1:15" ht="15" hidden="1" customHeight="1">
      <c r="A4217" s="34" t="s">
        <v>62</v>
      </c>
      <c r="B4217" s="34" t="s">
        <v>8976</v>
      </c>
      <c r="C4217" s="34" t="s">
        <v>1040</v>
      </c>
      <c r="D4217" s="35" t="s">
        <v>107</v>
      </c>
      <c r="E4217" s="35" t="s">
        <v>107</v>
      </c>
      <c r="F4217" s="35" t="s">
        <v>107</v>
      </c>
      <c r="G4217" s="35">
        <v>1.3</v>
      </c>
      <c r="H4217" s="35" t="s">
        <v>107</v>
      </c>
      <c r="J4217" s="35" t="s">
        <v>8977</v>
      </c>
      <c r="L4217" s="36" t="s">
        <v>3105</v>
      </c>
    </row>
    <row r="4218" spans="1:15" ht="15" hidden="1" customHeight="1">
      <c r="A4218" s="34" t="s">
        <v>62</v>
      </c>
      <c r="B4218" s="34" t="s">
        <v>8978</v>
      </c>
      <c r="C4218" s="34" t="s">
        <v>468</v>
      </c>
      <c r="D4218" s="35" t="s">
        <v>107</v>
      </c>
      <c r="E4218" s="35" t="s">
        <v>107</v>
      </c>
      <c r="F4218" s="35" t="s">
        <v>107</v>
      </c>
      <c r="G4218" s="35">
        <v>1.2</v>
      </c>
      <c r="H4218" s="35" t="s">
        <v>2997</v>
      </c>
      <c r="J4218" s="35" t="s">
        <v>4913</v>
      </c>
    </row>
    <row r="4219" spans="1:15" ht="15" hidden="1" customHeight="1">
      <c r="A4219" s="34" t="s">
        <v>62</v>
      </c>
      <c r="B4219" s="34" t="s">
        <v>8979</v>
      </c>
      <c r="C4219" s="34" t="s">
        <v>457</v>
      </c>
      <c r="D4219" s="35" t="s">
        <v>107</v>
      </c>
      <c r="E4219" s="35" t="s">
        <v>107</v>
      </c>
      <c r="F4219" s="35" t="s">
        <v>107</v>
      </c>
      <c r="G4219" s="35">
        <v>1.5</v>
      </c>
      <c r="H4219" s="35">
        <v>1.5</v>
      </c>
      <c r="J4219" s="35" t="s">
        <v>8853</v>
      </c>
      <c r="L4219" s="36" t="s">
        <v>3105</v>
      </c>
    </row>
    <row r="4220" spans="1:15" ht="15" hidden="1" customHeight="1">
      <c r="A4220" s="34" t="s">
        <v>62</v>
      </c>
      <c r="B4220" s="34" t="s">
        <v>8980</v>
      </c>
      <c r="C4220" s="34" t="s">
        <v>746</v>
      </c>
      <c r="D4220" s="35" t="s">
        <v>107</v>
      </c>
      <c r="E4220" s="35" t="s">
        <v>107</v>
      </c>
      <c r="F4220" s="35" t="s">
        <v>107</v>
      </c>
      <c r="G4220" s="35">
        <v>1.4</v>
      </c>
      <c r="H4220" s="35">
        <v>1.3</v>
      </c>
    </row>
    <row r="4221" spans="1:15" ht="15" hidden="1" customHeight="1">
      <c r="A4221" s="34" t="s">
        <v>62</v>
      </c>
      <c r="B4221" s="34" t="s">
        <v>8981</v>
      </c>
      <c r="C4221" s="34" t="s">
        <v>1040</v>
      </c>
      <c r="D4221" s="35" t="s">
        <v>107</v>
      </c>
      <c r="E4221" s="35" t="s">
        <v>107</v>
      </c>
      <c r="F4221" s="35" t="s">
        <v>107</v>
      </c>
      <c r="G4221" s="35">
        <v>1.4</v>
      </c>
      <c r="H4221" s="35">
        <v>1.2</v>
      </c>
      <c r="J4221" s="35" t="s">
        <v>3081</v>
      </c>
    </row>
    <row r="4222" spans="1:15" ht="15" hidden="1" customHeight="1">
      <c r="A4222" s="34" t="s">
        <v>62</v>
      </c>
      <c r="B4222" s="34" t="s">
        <v>8982</v>
      </c>
      <c r="C4222" s="34" t="s">
        <v>1040</v>
      </c>
      <c r="D4222" s="35" t="s">
        <v>107</v>
      </c>
      <c r="E4222" s="35" t="s">
        <v>107</v>
      </c>
      <c r="F4222" s="35" t="s">
        <v>107</v>
      </c>
      <c r="G4222" s="35">
        <v>1.3</v>
      </c>
      <c r="H4222" s="35" t="s">
        <v>2989</v>
      </c>
    </row>
    <row r="4223" spans="1:15" ht="15" hidden="1" customHeight="1">
      <c r="A4223" s="34" t="s">
        <v>62</v>
      </c>
      <c r="B4223" s="34" t="s">
        <v>8983</v>
      </c>
      <c r="C4223" s="34" t="s">
        <v>1040</v>
      </c>
      <c r="D4223" s="35" t="s">
        <v>107</v>
      </c>
      <c r="E4223" s="35" t="s">
        <v>107</v>
      </c>
      <c r="F4223" s="35" t="s">
        <v>107</v>
      </c>
      <c r="G4223" s="35">
        <v>1.3</v>
      </c>
      <c r="H4223" s="35" t="s">
        <v>2989</v>
      </c>
    </row>
    <row r="4224" spans="1:15" ht="15" hidden="1" customHeight="1">
      <c r="A4224" s="34" t="s">
        <v>79</v>
      </c>
      <c r="B4224" s="34" t="s">
        <v>8984</v>
      </c>
      <c r="C4224" s="34" t="s">
        <v>399</v>
      </c>
      <c r="D4224" s="35">
        <v>1.1000000000000001</v>
      </c>
      <c r="E4224" s="35">
        <v>1.4</v>
      </c>
      <c r="F4224" s="35">
        <v>1.6</v>
      </c>
      <c r="G4224" s="35">
        <v>1.9</v>
      </c>
      <c r="H4224" s="35">
        <v>2.1</v>
      </c>
      <c r="O4224" s="34" t="s">
        <v>2995</v>
      </c>
    </row>
    <row r="4225" spans="1:15" ht="15" hidden="1" customHeight="1">
      <c r="A4225" s="34" t="s">
        <v>79</v>
      </c>
      <c r="B4225" s="34" t="s">
        <v>8985</v>
      </c>
      <c r="C4225" s="34" t="s">
        <v>435</v>
      </c>
      <c r="D4225" s="35">
        <v>5.0999999999999996</v>
      </c>
      <c r="E4225" s="35">
        <v>5.7</v>
      </c>
      <c r="F4225" s="35">
        <v>6</v>
      </c>
      <c r="G4225" s="35">
        <v>6.2</v>
      </c>
      <c r="H4225" s="35">
        <v>6.6</v>
      </c>
    </row>
    <row r="4226" spans="1:15" ht="15" hidden="1" customHeight="1">
      <c r="A4226" s="34" t="s">
        <v>79</v>
      </c>
      <c r="B4226" s="34" t="s">
        <v>8986</v>
      </c>
      <c r="C4226" s="34" t="s">
        <v>435</v>
      </c>
      <c r="D4226" s="35">
        <v>1.5</v>
      </c>
      <c r="E4226" s="35">
        <v>1.5</v>
      </c>
      <c r="F4226" s="35">
        <v>1.6</v>
      </c>
      <c r="G4226" s="35">
        <v>1.7</v>
      </c>
      <c r="H4226" s="35">
        <v>1.6</v>
      </c>
      <c r="L4226" s="34" t="s">
        <v>3034</v>
      </c>
      <c r="O4226" s="34" t="s">
        <v>2995</v>
      </c>
    </row>
    <row r="4227" spans="1:15" ht="15" hidden="1" customHeight="1">
      <c r="A4227" s="34" t="s">
        <v>79</v>
      </c>
      <c r="B4227" s="34" t="s">
        <v>8987</v>
      </c>
      <c r="C4227" s="34" t="s">
        <v>435</v>
      </c>
      <c r="D4227" s="35">
        <v>3.2</v>
      </c>
      <c r="E4227" s="35">
        <v>3.5</v>
      </c>
      <c r="F4227" s="35">
        <v>3.7</v>
      </c>
      <c r="G4227" s="35">
        <v>4</v>
      </c>
      <c r="H4227" s="35">
        <v>4.4000000000000004</v>
      </c>
      <c r="I4227" s="35" t="s">
        <v>440</v>
      </c>
      <c r="M4227" s="34" t="s">
        <v>5095</v>
      </c>
      <c r="O4227" s="34" t="s">
        <v>2995</v>
      </c>
    </row>
    <row r="4228" spans="1:15" ht="15" hidden="1" customHeight="1">
      <c r="A4228" s="34" t="s">
        <v>79</v>
      </c>
      <c r="B4228" s="34" t="s">
        <v>8988</v>
      </c>
      <c r="C4228" s="34" t="s">
        <v>435</v>
      </c>
      <c r="D4228" s="35">
        <v>1</v>
      </c>
      <c r="E4228" s="35">
        <v>1.2</v>
      </c>
      <c r="F4228" s="35">
        <v>1.2</v>
      </c>
      <c r="G4228" s="35">
        <v>1.2</v>
      </c>
      <c r="H4228" s="35">
        <v>1.2</v>
      </c>
    </row>
    <row r="4229" spans="1:15" ht="15" hidden="1" customHeight="1">
      <c r="A4229" s="34" t="s">
        <v>79</v>
      </c>
      <c r="B4229" s="34" t="s">
        <v>8989</v>
      </c>
      <c r="C4229" s="34" t="s">
        <v>435</v>
      </c>
      <c r="D4229" s="35">
        <v>2.6</v>
      </c>
      <c r="E4229" s="35">
        <v>2.7</v>
      </c>
      <c r="F4229" s="35">
        <v>2.8</v>
      </c>
      <c r="G4229" s="35">
        <v>2.8</v>
      </c>
      <c r="H4229" s="35">
        <v>2.9</v>
      </c>
      <c r="M4229" s="34" t="s">
        <v>8990</v>
      </c>
      <c r="N4229" s="34" t="s">
        <v>5095</v>
      </c>
    </row>
    <row r="4230" spans="1:15" ht="15" hidden="1" customHeight="1">
      <c r="A4230" s="34" t="s">
        <v>79</v>
      </c>
      <c r="B4230" s="34" t="s">
        <v>8991</v>
      </c>
      <c r="C4230" s="34" t="s">
        <v>435</v>
      </c>
      <c r="D4230" s="35">
        <v>4.3</v>
      </c>
      <c r="E4230" s="35">
        <v>4.8</v>
      </c>
      <c r="F4230" s="35">
        <v>4.9000000000000004</v>
      </c>
      <c r="G4230" s="35">
        <v>5.2</v>
      </c>
      <c r="H4230" s="35">
        <v>5.4</v>
      </c>
      <c r="L4230" s="34" t="s">
        <v>3034</v>
      </c>
      <c r="O4230" s="34" t="s">
        <v>2995</v>
      </c>
    </row>
    <row r="4231" spans="1:15" ht="15" hidden="1" customHeight="1">
      <c r="A4231" s="34" t="s">
        <v>79</v>
      </c>
      <c r="B4231" s="34" t="s">
        <v>8992</v>
      </c>
      <c r="C4231" s="34" t="s">
        <v>435</v>
      </c>
      <c r="D4231" s="35">
        <v>1</v>
      </c>
      <c r="E4231" s="35">
        <v>1.1000000000000001</v>
      </c>
      <c r="F4231" s="35">
        <v>1.2</v>
      </c>
      <c r="G4231" s="35">
        <v>1.1000000000000001</v>
      </c>
      <c r="H4231" s="35">
        <v>1.1000000000000001</v>
      </c>
      <c r="L4231" s="34" t="s">
        <v>3034</v>
      </c>
      <c r="O4231" s="34" t="s">
        <v>2995</v>
      </c>
    </row>
    <row r="4232" spans="1:15" ht="15" hidden="1" customHeight="1">
      <c r="A4232" s="34" t="s">
        <v>79</v>
      </c>
      <c r="B4232" s="34" t="s">
        <v>8993</v>
      </c>
      <c r="C4232" s="34" t="s">
        <v>435</v>
      </c>
      <c r="D4232" s="35">
        <v>1</v>
      </c>
      <c r="E4232" s="35">
        <v>1.2</v>
      </c>
      <c r="F4232" s="35">
        <v>1.3</v>
      </c>
      <c r="G4232" s="35">
        <v>1.3</v>
      </c>
      <c r="H4232" s="35">
        <v>1.4</v>
      </c>
      <c r="L4232" s="34" t="s">
        <v>3034</v>
      </c>
      <c r="O4232" s="34" t="s">
        <v>2995</v>
      </c>
    </row>
    <row r="4233" spans="1:15" ht="15" hidden="1" customHeight="1">
      <c r="A4233" s="34" t="s">
        <v>79</v>
      </c>
      <c r="B4233" s="34" t="s">
        <v>8994</v>
      </c>
      <c r="C4233" s="34" t="s">
        <v>435</v>
      </c>
      <c r="D4233" s="35">
        <v>3.1</v>
      </c>
      <c r="E4233" s="35">
        <v>3.5</v>
      </c>
      <c r="F4233" s="35">
        <v>3.9</v>
      </c>
      <c r="G4233" s="35">
        <v>4.0999999999999996</v>
      </c>
      <c r="H4233" s="35">
        <v>4.2</v>
      </c>
      <c r="I4233" s="35" t="s">
        <v>440</v>
      </c>
      <c r="L4233" s="34" t="s">
        <v>3034</v>
      </c>
      <c r="M4233" s="34" t="s">
        <v>5095</v>
      </c>
      <c r="N4233" s="34" t="s">
        <v>5095</v>
      </c>
      <c r="O4233" s="34" t="s">
        <v>2995</v>
      </c>
    </row>
    <row r="4234" spans="1:15" ht="15" hidden="1" customHeight="1">
      <c r="A4234" s="34" t="s">
        <v>79</v>
      </c>
      <c r="B4234" s="34" t="s">
        <v>8995</v>
      </c>
      <c r="C4234" s="34" t="s">
        <v>422</v>
      </c>
      <c r="D4234" s="35" t="s">
        <v>107</v>
      </c>
      <c r="E4234" s="35" t="s">
        <v>107</v>
      </c>
      <c r="F4234" s="35">
        <v>1.3</v>
      </c>
      <c r="G4234" s="35">
        <v>1.9</v>
      </c>
      <c r="H4234" s="35">
        <v>2.1</v>
      </c>
    </row>
    <row r="4235" spans="1:15" ht="15" hidden="1" customHeight="1">
      <c r="A4235" s="34" t="s">
        <v>79</v>
      </c>
      <c r="B4235" s="34" t="s">
        <v>8996</v>
      </c>
      <c r="C4235" s="34" t="s">
        <v>416</v>
      </c>
      <c r="D4235" s="35" t="s">
        <v>107</v>
      </c>
      <c r="E4235" s="35" t="s">
        <v>107</v>
      </c>
      <c r="F4235" s="35">
        <v>1</v>
      </c>
      <c r="G4235" s="35">
        <v>1</v>
      </c>
      <c r="H4235" s="35">
        <v>1.1000000000000001</v>
      </c>
      <c r="L4235" s="34" t="s">
        <v>8997</v>
      </c>
    </row>
    <row r="4236" spans="1:15" ht="15" hidden="1" customHeight="1">
      <c r="A4236" s="34" t="s">
        <v>79</v>
      </c>
      <c r="B4236" s="34" t="s">
        <v>8998</v>
      </c>
      <c r="C4236" s="34" t="s">
        <v>740</v>
      </c>
      <c r="D4236" s="35" t="s">
        <v>107</v>
      </c>
      <c r="E4236" s="35" t="s">
        <v>107</v>
      </c>
      <c r="F4236" s="35">
        <v>1</v>
      </c>
      <c r="G4236" s="35">
        <v>1.5</v>
      </c>
      <c r="H4236" s="35">
        <v>1.7</v>
      </c>
      <c r="I4236" s="35" t="s">
        <v>561</v>
      </c>
      <c r="L4236" s="34" t="s">
        <v>4002</v>
      </c>
    </row>
    <row r="4237" spans="1:15" ht="15" hidden="1" customHeight="1">
      <c r="A4237" s="34" t="s">
        <v>79</v>
      </c>
      <c r="B4237" s="34" t="s">
        <v>8999</v>
      </c>
      <c r="C4237" s="34" t="s">
        <v>435</v>
      </c>
      <c r="D4237" s="35" t="s">
        <v>107</v>
      </c>
      <c r="E4237" s="35" t="s">
        <v>107</v>
      </c>
      <c r="F4237" s="35">
        <v>1</v>
      </c>
      <c r="G4237" s="35">
        <v>1.1000000000000001</v>
      </c>
      <c r="H4237" s="35">
        <v>1.2</v>
      </c>
    </row>
    <row r="4238" spans="1:15" ht="15" hidden="1" customHeight="1">
      <c r="A4238" s="34" t="s">
        <v>79</v>
      </c>
      <c r="B4238" s="34" t="s">
        <v>9000</v>
      </c>
      <c r="C4238" s="34" t="s">
        <v>435</v>
      </c>
      <c r="D4238" s="35" t="s">
        <v>107</v>
      </c>
      <c r="E4238" s="35" t="s">
        <v>107</v>
      </c>
      <c r="F4238" s="35">
        <v>1</v>
      </c>
      <c r="G4238" s="35">
        <v>1.3</v>
      </c>
      <c r="H4238" s="35" t="s">
        <v>2989</v>
      </c>
      <c r="L4238" s="34" t="s">
        <v>3034</v>
      </c>
    </row>
    <row r="4239" spans="1:15" ht="15" hidden="1" customHeight="1">
      <c r="A4239" s="34" t="s">
        <v>79</v>
      </c>
      <c r="B4239" s="34" t="s">
        <v>9001</v>
      </c>
      <c r="C4239" s="34" t="s">
        <v>740</v>
      </c>
      <c r="D4239" s="35" t="s">
        <v>107</v>
      </c>
      <c r="E4239" s="35" t="s">
        <v>107</v>
      </c>
      <c r="F4239" s="35">
        <v>1.5</v>
      </c>
      <c r="G4239" s="35">
        <v>2.2000000000000002</v>
      </c>
      <c r="H4239" s="35" t="s">
        <v>2989</v>
      </c>
      <c r="K4239" s="36" t="s">
        <v>561</v>
      </c>
      <c r="L4239" s="34" t="s">
        <v>4002</v>
      </c>
      <c r="M4239" s="36" t="s">
        <v>561</v>
      </c>
    </row>
    <row r="4240" spans="1:15" ht="15" hidden="1" customHeight="1">
      <c r="A4240" s="34" t="s">
        <v>79</v>
      </c>
      <c r="B4240" s="34" t="s">
        <v>9002</v>
      </c>
      <c r="C4240" s="34" t="s">
        <v>740</v>
      </c>
      <c r="D4240" s="35" t="s">
        <v>107</v>
      </c>
      <c r="E4240" s="35" t="s">
        <v>107</v>
      </c>
      <c r="F4240" s="35">
        <v>1.4</v>
      </c>
      <c r="G4240" s="35">
        <v>1.6</v>
      </c>
      <c r="H4240" s="35">
        <v>1.7</v>
      </c>
      <c r="I4240" s="35" t="s">
        <v>561</v>
      </c>
    </row>
    <row r="4241" spans="1:15" ht="15" hidden="1" customHeight="1">
      <c r="A4241" s="34" t="s">
        <v>79</v>
      </c>
      <c r="B4241" s="34" t="s">
        <v>9003</v>
      </c>
      <c r="C4241" s="34" t="s">
        <v>435</v>
      </c>
      <c r="D4241" s="35" t="s">
        <v>107</v>
      </c>
      <c r="E4241" s="35" t="s">
        <v>107</v>
      </c>
      <c r="F4241" s="35" t="s">
        <v>107</v>
      </c>
      <c r="G4241" s="35">
        <v>1</v>
      </c>
      <c r="H4241" s="35">
        <v>1</v>
      </c>
      <c r="I4241" s="35" t="s">
        <v>537</v>
      </c>
      <c r="L4241" s="36" t="s">
        <v>9004</v>
      </c>
    </row>
    <row r="4242" spans="1:15" ht="15" hidden="1" customHeight="1">
      <c r="A4242" s="34" t="s">
        <v>79</v>
      </c>
      <c r="B4242" s="34" t="s">
        <v>9005</v>
      </c>
      <c r="C4242" s="34" t="s">
        <v>435</v>
      </c>
      <c r="D4242" s="35" t="s">
        <v>107</v>
      </c>
      <c r="E4242" s="35" t="s">
        <v>107</v>
      </c>
      <c r="F4242" s="35" t="s">
        <v>107</v>
      </c>
      <c r="G4242" s="35">
        <v>1.1000000000000001</v>
      </c>
      <c r="H4242" s="35">
        <v>1.3</v>
      </c>
      <c r="I4242" s="35" t="s">
        <v>529</v>
      </c>
      <c r="K4242" s="36" t="s">
        <v>9006</v>
      </c>
      <c r="L4242" s="34" t="s">
        <v>3034</v>
      </c>
    </row>
    <row r="4243" spans="1:15" ht="15" hidden="1" customHeight="1">
      <c r="A4243" s="34" t="s">
        <v>79</v>
      </c>
      <c r="B4243" s="34" t="s">
        <v>9007</v>
      </c>
      <c r="C4243" s="34" t="s">
        <v>416</v>
      </c>
      <c r="D4243" s="35" t="s">
        <v>107</v>
      </c>
      <c r="E4243" s="35" t="s">
        <v>107</v>
      </c>
      <c r="F4243" s="35" t="s">
        <v>107</v>
      </c>
      <c r="G4243" s="35">
        <v>1</v>
      </c>
      <c r="H4243" s="35">
        <v>1.2</v>
      </c>
      <c r="I4243" s="35" t="s">
        <v>9008</v>
      </c>
      <c r="J4243" s="35" t="s">
        <v>3160</v>
      </c>
      <c r="K4243" s="36" t="s">
        <v>666</v>
      </c>
      <c r="L4243" s="34" t="s">
        <v>9009</v>
      </c>
    </row>
    <row r="4244" spans="1:15" ht="15" hidden="1" customHeight="1">
      <c r="A4244" s="34" t="s">
        <v>79</v>
      </c>
      <c r="B4244" s="34" t="s">
        <v>9010</v>
      </c>
      <c r="C4244" s="34" t="s">
        <v>400</v>
      </c>
      <c r="D4244" s="35">
        <v>2.5</v>
      </c>
      <c r="E4244" s="35">
        <v>2.8</v>
      </c>
      <c r="F4244" s="35">
        <v>3.3</v>
      </c>
      <c r="G4244" s="35">
        <v>3.7</v>
      </c>
      <c r="H4244" s="35">
        <v>4.2</v>
      </c>
      <c r="I4244" s="35" t="s">
        <v>440</v>
      </c>
      <c r="O4244" s="34" t="s">
        <v>2995</v>
      </c>
    </row>
    <row r="4245" spans="1:15" ht="15" hidden="1" customHeight="1">
      <c r="A4245" s="34" t="s">
        <v>79</v>
      </c>
      <c r="B4245" s="34" t="s">
        <v>9011</v>
      </c>
      <c r="C4245" s="34" t="s">
        <v>435</v>
      </c>
      <c r="D4245" s="35" t="s">
        <v>107</v>
      </c>
      <c r="E4245" s="35" t="s">
        <v>107</v>
      </c>
      <c r="F4245" s="35" t="s">
        <v>107</v>
      </c>
      <c r="G4245" s="35">
        <v>1</v>
      </c>
      <c r="H4245" s="35">
        <v>1.1000000000000001</v>
      </c>
      <c r="L4245" s="34" t="s">
        <v>3034</v>
      </c>
    </row>
    <row r="4246" spans="1:15" ht="15" hidden="1" customHeight="1">
      <c r="A4246" s="34" t="s">
        <v>79</v>
      </c>
      <c r="B4246" s="34" t="s">
        <v>9012</v>
      </c>
      <c r="C4246" s="34" t="s">
        <v>399</v>
      </c>
      <c r="D4246" s="35" t="s">
        <v>107</v>
      </c>
      <c r="E4246" s="35" t="s">
        <v>107</v>
      </c>
      <c r="F4246" s="35" t="s">
        <v>107</v>
      </c>
      <c r="G4246" s="35">
        <v>1.2</v>
      </c>
      <c r="H4246" s="35">
        <v>1.3</v>
      </c>
      <c r="I4246" s="35" t="s">
        <v>440</v>
      </c>
    </row>
    <row r="4247" spans="1:15" ht="15" hidden="1" customHeight="1">
      <c r="A4247" s="34" t="s">
        <v>79</v>
      </c>
      <c r="B4247" s="34" t="s">
        <v>9013</v>
      </c>
      <c r="C4247" s="34" t="s">
        <v>435</v>
      </c>
      <c r="D4247" s="35" t="s">
        <v>107</v>
      </c>
      <c r="E4247" s="35" t="s">
        <v>107</v>
      </c>
      <c r="F4247" s="35" t="s">
        <v>107</v>
      </c>
      <c r="G4247" s="35">
        <v>1</v>
      </c>
      <c r="H4247" s="35">
        <v>1.2</v>
      </c>
      <c r="L4247" s="34" t="s">
        <v>3034</v>
      </c>
    </row>
    <row r="4248" spans="1:15" ht="15" hidden="1" customHeight="1">
      <c r="A4248" s="34" t="s">
        <v>79</v>
      </c>
      <c r="B4248" s="34" t="s">
        <v>9014</v>
      </c>
      <c r="C4248" s="34" t="s">
        <v>400</v>
      </c>
      <c r="D4248" s="35" t="s">
        <v>107</v>
      </c>
      <c r="E4248" s="35" t="s">
        <v>107</v>
      </c>
      <c r="F4248" s="35" t="s">
        <v>107</v>
      </c>
      <c r="G4248" s="35">
        <v>1</v>
      </c>
      <c r="H4248" s="35" t="s">
        <v>2989</v>
      </c>
    </row>
    <row r="4249" spans="1:15" ht="15" hidden="1" customHeight="1">
      <c r="A4249" s="34" t="s">
        <v>79</v>
      </c>
      <c r="B4249" s="34" t="s">
        <v>9015</v>
      </c>
      <c r="C4249" s="34" t="s">
        <v>589</v>
      </c>
      <c r="D4249" s="35" t="s">
        <v>107</v>
      </c>
      <c r="E4249" s="35" t="s">
        <v>107</v>
      </c>
      <c r="F4249" s="35" t="s">
        <v>107</v>
      </c>
      <c r="G4249" s="35">
        <v>1</v>
      </c>
      <c r="H4249" s="35">
        <v>1</v>
      </c>
      <c r="I4249" s="35" t="s">
        <v>561</v>
      </c>
    </row>
    <row r="4250" spans="1:15" ht="15" hidden="1" customHeight="1">
      <c r="A4250" s="34" t="s">
        <v>79</v>
      </c>
      <c r="B4250" s="34" t="s">
        <v>9016</v>
      </c>
      <c r="C4250" s="34" t="s">
        <v>416</v>
      </c>
      <c r="D4250" s="35" t="s">
        <v>107</v>
      </c>
      <c r="E4250" s="35" t="s">
        <v>107</v>
      </c>
      <c r="F4250" s="35" t="s">
        <v>107</v>
      </c>
      <c r="G4250" s="35">
        <v>1</v>
      </c>
      <c r="H4250" s="35">
        <v>1</v>
      </c>
      <c r="I4250" s="35" t="s">
        <v>424</v>
      </c>
      <c r="K4250" s="36" t="s">
        <v>424</v>
      </c>
      <c r="L4250" s="36" t="s">
        <v>9017</v>
      </c>
    </row>
    <row r="4251" spans="1:15" ht="15" hidden="1" customHeight="1">
      <c r="A4251" s="34" t="s">
        <v>79</v>
      </c>
      <c r="B4251" s="34" t="s">
        <v>9018</v>
      </c>
      <c r="C4251" s="34" t="s">
        <v>416</v>
      </c>
      <c r="D4251" s="35" t="s">
        <v>107</v>
      </c>
      <c r="E4251" s="35" t="s">
        <v>107</v>
      </c>
      <c r="F4251" s="35" t="s">
        <v>107</v>
      </c>
      <c r="G4251" s="35" t="s">
        <v>107</v>
      </c>
      <c r="H4251" s="35">
        <v>1.1000000000000001</v>
      </c>
    </row>
    <row r="4252" spans="1:15" ht="15" hidden="1" customHeight="1">
      <c r="A4252" s="34" t="s">
        <v>79</v>
      </c>
      <c r="B4252" s="34" t="s">
        <v>9019</v>
      </c>
      <c r="C4252" s="34" t="s">
        <v>416</v>
      </c>
      <c r="D4252" s="35" t="s">
        <v>107</v>
      </c>
      <c r="E4252" s="35" t="s">
        <v>107</v>
      </c>
      <c r="F4252" s="35" t="s">
        <v>107</v>
      </c>
      <c r="G4252" s="35" t="s">
        <v>107</v>
      </c>
      <c r="H4252" s="35">
        <v>1</v>
      </c>
    </row>
    <row r="4253" spans="1:15" ht="15" hidden="1" customHeight="1">
      <c r="A4253" s="34" t="s">
        <v>79</v>
      </c>
      <c r="B4253" s="34" t="s">
        <v>9020</v>
      </c>
      <c r="C4253" s="34" t="s">
        <v>435</v>
      </c>
      <c r="D4253" s="35" t="s">
        <v>107</v>
      </c>
      <c r="E4253" s="35" t="s">
        <v>107</v>
      </c>
      <c r="F4253" s="35" t="s">
        <v>107</v>
      </c>
      <c r="G4253" s="35" t="s">
        <v>107</v>
      </c>
      <c r="H4253" s="35">
        <v>1.3</v>
      </c>
      <c r="I4253" s="35" t="s">
        <v>440</v>
      </c>
    </row>
    <row r="4254" spans="1:15" ht="15" hidden="1" customHeight="1">
      <c r="A4254" s="34" t="s">
        <v>79</v>
      </c>
      <c r="B4254" s="34" t="s">
        <v>9021</v>
      </c>
      <c r="C4254" s="34" t="s">
        <v>484</v>
      </c>
      <c r="D4254" s="35">
        <v>7.4</v>
      </c>
      <c r="E4254" s="35">
        <v>7.7</v>
      </c>
      <c r="F4254" s="35">
        <v>8.1</v>
      </c>
      <c r="G4254" s="35">
        <v>8.5</v>
      </c>
      <c r="H4254" s="35">
        <v>9.1999999999999993</v>
      </c>
      <c r="K4254" s="36" t="s">
        <v>440</v>
      </c>
      <c r="M4254" s="34" t="s">
        <v>5095</v>
      </c>
      <c r="O4254" s="34" t="s">
        <v>9022</v>
      </c>
    </row>
    <row r="4255" spans="1:15" ht="15" hidden="1" customHeight="1">
      <c r="A4255" s="34" t="s">
        <v>79</v>
      </c>
      <c r="B4255" s="34" t="s">
        <v>9023</v>
      </c>
      <c r="C4255" s="34" t="s">
        <v>435</v>
      </c>
      <c r="D4255" s="35">
        <v>2.5</v>
      </c>
      <c r="E4255" s="35">
        <v>2.6</v>
      </c>
      <c r="F4255" s="35">
        <v>2.8</v>
      </c>
      <c r="G4255" s="35">
        <v>2.7</v>
      </c>
      <c r="H4255" s="35">
        <v>3.1</v>
      </c>
      <c r="K4255" s="36" t="s">
        <v>465</v>
      </c>
      <c r="L4255" s="34" t="s">
        <v>3034</v>
      </c>
      <c r="M4255" s="34" t="s">
        <v>3346</v>
      </c>
      <c r="N4255" s="34" t="s">
        <v>2981</v>
      </c>
      <c r="O4255" s="34" t="s">
        <v>2995</v>
      </c>
    </row>
    <row r="4256" spans="1:15" ht="15" hidden="1" customHeight="1">
      <c r="A4256" s="34" t="s">
        <v>79</v>
      </c>
      <c r="B4256" s="34" t="s">
        <v>9024</v>
      </c>
      <c r="C4256" s="34" t="s">
        <v>435</v>
      </c>
      <c r="D4256" s="35">
        <v>1.9</v>
      </c>
      <c r="E4256" s="35">
        <v>2</v>
      </c>
      <c r="F4256" s="35">
        <v>2.2999999999999998</v>
      </c>
      <c r="G4256" s="35">
        <v>2.4</v>
      </c>
      <c r="H4256" s="35">
        <v>2.6</v>
      </c>
      <c r="I4256" s="35" t="s">
        <v>424</v>
      </c>
      <c r="K4256" s="36" t="s">
        <v>424</v>
      </c>
      <c r="L4256" s="34" t="s">
        <v>3034</v>
      </c>
      <c r="M4256" s="34" t="s">
        <v>424</v>
      </c>
      <c r="O4256" s="34" t="s">
        <v>3942</v>
      </c>
    </row>
    <row r="4257" spans="1:15" ht="15" hidden="1" customHeight="1">
      <c r="A4257" s="34" t="s">
        <v>79</v>
      </c>
      <c r="B4257" s="34" t="s">
        <v>9025</v>
      </c>
      <c r="C4257" s="34" t="s">
        <v>435</v>
      </c>
      <c r="D4257" s="35">
        <v>2.5</v>
      </c>
      <c r="E4257" s="35">
        <v>3.2</v>
      </c>
      <c r="F4257" s="35">
        <v>3.7</v>
      </c>
      <c r="G4257" s="35">
        <v>4</v>
      </c>
      <c r="H4257" s="35">
        <v>4.3</v>
      </c>
      <c r="I4257" s="35" t="s">
        <v>440</v>
      </c>
      <c r="K4257" s="36" t="s">
        <v>488</v>
      </c>
      <c r="M4257" s="34" t="s">
        <v>488</v>
      </c>
      <c r="N4257" s="34" t="s">
        <v>5095</v>
      </c>
      <c r="O4257" s="34" t="s">
        <v>2995</v>
      </c>
    </row>
    <row r="4258" spans="1:15" ht="15" hidden="1" customHeight="1">
      <c r="A4258" s="34" t="s">
        <v>79</v>
      </c>
      <c r="B4258" s="34" t="s">
        <v>9026</v>
      </c>
      <c r="C4258" s="34" t="s">
        <v>958</v>
      </c>
      <c r="D4258" s="35">
        <v>7.7</v>
      </c>
      <c r="E4258" s="35">
        <v>7.8</v>
      </c>
      <c r="F4258" s="35">
        <v>7.8</v>
      </c>
      <c r="G4258" s="35">
        <v>7.8</v>
      </c>
      <c r="H4258" s="35" t="s">
        <v>2997</v>
      </c>
      <c r="K4258" s="36" t="s">
        <v>440</v>
      </c>
      <c r="M4258" s="34" t="s">
        <v>8990</v>
      </c>
    </row>
    <row r="4259" spans="1:15" ht="15" hidden="1" customHeight="1">
      <c r="A4259" s="34" t="s">
        <v>79</v>
      </c>
      <c r="B4259" s="34" t="s">
        <v>9027</v>
      </c>
      <c r="C4259" s="34" t="s">
        <v>435</v>
      </c>
      <c r="D4259" s="35">
        <v>1.1000000000000001</v>
      </c>
      <c r="E4259" s="35">
        <v>1.4</v>
      </c>
      <c r="F4259" s="35">
        <v>1.5</v>
      </c>
      <c r="G4259" s="35">
        <v>1.7</v>
      </c>
      <c r="H4259" s="35">
        <v>1.9</v>
      </c>
      <c r="I4259" s="35" t="s">
        <v>440</v>
      </c>
      <c r="K4259" s="36" t="s">
        <v>506</v>
      </c>
      <c r="L4259" s="34" t="s">
        <v>3034</v>
      </c>
      <c r="O4259" s="34" t="s">
        <v>2995</v>
      </c>
    </row>
    <row r="4260" spans="1:15" ht="15" hidden="1" customHeight="1">
      <c r="A4260" s="34" t="s">
        <v>79</v>
      </c>
      <c r="B4260" s="34" t="s">
        <v>9028</v>
      </c>
      <c r="C4260" s="34" t="s">
        <v>435</v>
      </c>
      <c r="D4260" s="35">
        <v>5.0999999999999996</v>
      </c>
      <c r="E4260" s="35">
        <v>5.9</v>
      </c>
      <c r="F4260" s="35">
        <v>6.4</v>
      </c>
      <c r="G4260" s="35">
        <v>6.7</v>
      </c>
      <c r="H4260" s="35">
        <v>6.8</v>
      </c>
      <c r="I4260" s="35" t="s">
        <v>440</v>
      </c>
      <c r="K4260" s="36" t="s">
        <v>440</v>
      </c>
      <c r="L4260" s="34" t="s">
        <v>3034</v>
      </c>
      <c r="N4260" s="34" t="s">
        <v>5095</v>
      </c>
      <c r="O4260" s="34" t="s">
        <v>2995</v>
      </c>
    </row>
    <row r="4261" spans="1:15" ht="15" hidden="1" customHeight="1">
      <c r="A4261" s="34" t="s">
        <v>79</v>
      </c>
      <c r="B4261" s="34" t="s">
        <v>9029</v>
      </c>
      <c r="C4261" s="34" t="s">
        <v>435</v>
      </c>
      <c r="D4261" s="35">
        <v>1.1000000000000001</v>
      </c>
      <c r="E4261" s="35">
        <v>1.2</v>
      </c>
      <c r="F4261" s="35">
        <v>1.2</v>
      </c>
      <c r="G4261" s="35">
        <v>1.5</v>
      </c>
      <c r="H4261" s="35">
        <v>1.5</v>
      </c>
      <c r="I4261" s="35" t="s">
        <v>537</v>
      </c>
      <c r="K4261" s="36" t="s">
        <v>537</v>
      </c>
      <c r="L4261" s="34" t="s">
        <v>3034</v>
      </c>
      <c r="M4261" s="34" t="s">
        <v>537</v>
      </c>
      <c r="N4261" s="34" t="s">
        <v>3159</v>
      </c>
      <c r="O4261" s="34" t="s">
        <v>2995</v>
      </c>
    </row>
    <row r="4262" spans="1:15" ht="15" hidden="1" customHeight="1">
      <c r="A4262" s="34" t="s">
        <v>79</v>
      </c>
      <c r="B4262" s="34" t="s">
        <v>9030</v>
      </c>
      <c r="C4262" s="34" t="s">
        <v>679</v>
      </c>
      <c r="D4262" s="35">
        <v>1.2</v>
      </c>
      <c r="E4262" s="35">
        <v>1.3</v>
      </c>
      <c r="F4262" s="35">
        <v>1.3</v>
      </c>
      <c r="G4262" s="35">
        <v>1.4</v>
      </c>
      <c r="H4262" s="35">
        <v>1.5</v>
      </c>
      <c r="I4262" s="35" t="s">
        <v>537</v>
      </c>
      <c r="L4262" s="34" t="s">
        <v>6212</v>
      </c>
    </row>
    <row r="4263" spans="1:15" ht="15" hidden="1" customHeight="1">
      <c r="A4263" s="34" t="s">
        <v>79</v>
      </c>
      <c r="B4263" s="34" t="s">
        <v>9031</v>
      </c>
      <c r="C4263" s="34" t="s">
        <v>546</v>
      </c>
      <c r="D4263" s="35">
        <v>10.199999999999999</v>
      </c>
      <c r="E4263" s="35">
        <v>10.3</v>
      </c>
      <c r="F4263" s="35">
        <v>10.5</v>
      </c>
      <c r="G4263" s="35">
        <v>10</v>
      </c>
      <c r="H4263" s="35">
        <v>10.4</v>
      </c>
      <c r="O4263" s="34" t="s">
        <v>9032</v>
      </c>
    </row>
    <row r="4264" spans="1:15" ht="15" hidden="1" customHeight="1">
      <c r="A4264" s="34" t="s">
        <v>79</v>
      </c>
      <c r="B4264" s="34" t="s">
        <v>9033</v>
      </c>
      <c r="C4264" s="34" t="s">
        <v>435</v>
      </c>
      <c r="D4264" s="35">
        <v>4.5</v>
      </c>
      <c r="E4264" s="35">
        <v>4.5</v>
      </c>
      <c r="F4264" s="35">
        <v>4.7</v>
      </c>
      <c r="G4264" s="35">
        <v>5.2</v>
      </c>
      <c r="H4264" s="35">
        <v>5.6</v>
      </c>
    </row>
    <row r="4265" spans="1:15" ht="15" hidden="1" customHeight="1">
      <c r="A4265" s="34" t="s">
        <v>79</v>
      </c>
      <c r="B4265" s="34" t="s">
        <v>9034</v>
      </c>
      <c r="C4265" s="34" t="s">
        <v>435</v>
      </c>
      <c r="D4265" s="35">
        <v>1.8</v>
      </c>
      <c r="E4265" s="35">
        <v>1.5</v>
      </c>
      <c r="F4265" s="35">
        <v>1.8</v>
      </c>
      <c r="G4265" s="35">
        <v>1.9</v>
      </c>
      <c r="H4265" s="35">
        <v>1.9</v>
      </c>
      <c r="L4265" s="34" t="s">
        <v>3034</v>
      </c>
      <c r="O4265" s="34" t="s">
        <v>2995</v>
      </c>
    </row>
    <row r="4266" spans="1:15" ht="15" hidden="1" customHeight="1">
      <c r="A4266" s="34" t="s">
        <v>79</v>
      </c>
      <c r="B4266" s="34" t="s">
        <v>9035</v>
      </c>
      <c r="C4266" s="34" t="s">
        <v>679</v>
      </c>
      <c r="D4266" s="35">
        <v>1.2</v>
      </c>
      <c r="E4266" s="35">
        <v>1.2</v>
      </c>
      <c r="F4266" s="35">
        <v>1.4</v>
      </c>
      <c r="G4266" s="35">
        <v>1.3</v>
      </c>
      <c r="H4266" s="35">
        <v>1.5</v>
      </c>
    </row>
    <row r="4267" spans="1:15" ht="15" hidden="1" customHeight="1">
      <c r="A4267" s="34" t="s">
        <v>79</v>
      </c>
      <c r="B4267" s="34" t="s">
        <v>9036</v>
      </c>
      <c r="C4267" s="34" t="s">
        <v>435</v>
      </c>
      <c r="D4267" s="35">
        <v>1</v>
      </c>
      <c r="E4267" s="35">
        <v>1.2</v>
      </c>
      <c r="F4267" s="35">
        <v>1.3</v>
      </c>
      <c r="G4267" s="35">
        <v>1.3</v>
      </c>
      <c r="H4267" s="35" t="s">
        <v>2997</v>
      </c>
      <c r="I4267" s="35" t="s">
        <v>9037</v>
      </c>
      <c r="J4267" s="35" t="s">
        <v>3812</v>
      </c>
      <c r="K4267" s="36" t="s">
        <v>506</v>
      </c>
      <c r="L4267" s="34" t="s">
        <v>3034</v>
      </c>
      <c r="N4267" s="34" t="s">
        <v>537</v>
      </c>
      <c r="O4267" s="34" t="s">
        <v>2995</v>
      </c>
    </row>
    <row r="4268" spans="1:15" ht="15" hidden="1" customHeight="1">
      <c r="A4268" s="34" t="s">
        <v>79</v>
      </c>
      <c r="B4268" s="34" t="s">
        <v>9038</v>
      </c>
      <c r="C4268" s="34" t="s">
        <v>400</v>
      </c>
      <c r="D4268" s="35">
        <v>1.3</v>
      </c>
      <c r="E4268" s="35">
        <v>1.3</v>
      </c>
      <c r="F4268" s="35">
        <v>1.5</v>
      </c>
      <c r="G4268" s="35">
        <v>1.5</v>
      </c>
      <c r="H4268" s="35">
        <v>2.2000000000000002</v>
      </c>
      <c r="I4268" s="35" t="s">
        <v>9039</v>
      </c>
      <c r="K4268" s="36" t="s">
        <v>9040</v>
      </c>
      <c r="M4268" s="34" t="s">
        <v>9041</v>
      </c>
      <c r="N4268" s="34" t="s">
        <v>9042</v>
      </c>
      <c r="O4268" s="34" t="s">
        <v>2995</v>
      </c>
    </row>
    <row r="4269" spans="1:15" ht="15" hidden="1" customHeight="1">
      <c r="A4269" s="34" t="s">
        <v>79</v>
      </c>
      <c r="B4269" s="34" t="s">
        <v>9043</v>
      </c>
      <c r="C4269" s="34" t="s">
        <v>435</v>
      </c>
      <c r="D4269" s="35">
        <v>3</v>
      </c>
      <c r="E4269" s="35">
        <v>3.1</v>
      </c>
      <c r="F4269" s="35">
        <v>4.2</v>
      </c>
      <c r="G4269" s="35">
        <v>3.4</v>
      </c>
      <c r="H4269" s="35">
        <v>3.7</v>
      </c>
      <c r="L4269" s="34" t="s">
        <v>9044</v>
      </c>
      <c r="O4269" s="34" t="s">
        <v>2995</v>
      </c>
    </row>
    <row r="4270" spans="1:15" ht="15" hidden="1" customHeight="1">
      <c r="A4270" s="34" t="s">
        <v>79</v>
      </c>
      <c r="B4270" s="34" t="s">
        <v>9045</v>
      </c>
      <c r="C4270" s="34" t="s">
        <v>435</v>
      </c>
      <c r="D4270" s="35">
        <v>1.2</v>
      </c>
      <c r="E4270" s="35">
        <v>1.6</v>
      </c>
      <c r="F4270" s="35">
        <v>1.8</v>
      </c>
      <c r="G4270" s="35">
        <v>2</v>
      </c>
      <c r="H4270" s="35">
        <v>2.2000000000000002</v>
      </c>
      <c r="I4270" s="35" t="s">
        <v>440</v>
      </c>
      <c r="K4270" s="36" t="s">
        <v>537</v>
      </c>
      <c r="L4270" s="34" t="s">
        <v>3034</v>
      </c>
      <c r="O4270" s="34" t="s">
        <v>2995</v>
      </c>
    </row>
    <row r="4271" spans="1:15" ht="15" hidden="1" customHeight="1">
      <c r="A4271" s="34" t="s">
        <v>79</v>
      </c>
      <c r="B4271" s="34" t="s">
        <v>9046</v>
      </c>
      <c r="C4271" s="34" t="s">
        <v>435</v>
      </c>
      <c r="D4271" s="35">
        <v>1.1000000000000001</v>
      </c>
      <c r="E4271" s="35" t="s">
        <v>3039</v>
      </c>
      <c r="F4271" s="35" t="s">
        <v>3039</v>
      </c>
      <c r="G4271" s="35" t="s">
        <v>107</v>
      </c>
      <c r="H4271" s="35" t="s">
        <v>107</v>
      </c>
      <c r="L4271" s="34" t="s">
        <v>3034</v>
      </c>
      <c r="N4271" s="34" t="s">
        <v>537</v>
      </c>
      <c r="O4271" s="34" t="s">
        <v>9047</v>
      </c>
    </row>
    <row r="4272" spans="1:15" ht="15" hidden="1" customHeight="1">
      <c r="A4272" s="34" t="s">
        <v>79</v>
      </c>
      <c r="B4272" s="34" t="s">
        <v>9048</v>
      </c>
      <c r="C4272" s="34" t="s">
        <v>435</v>
      </c>
      <c r="D4272" s="35" t="s">
        <v>107</v>
      </c>
      <c r="E4272" s="35">
        <v>1</v>
      </c>
      <c r="F4272" s="35">
        <v>1.2</v>
      </c>
      <c r="G4272" s="35">
        <v>1.3</v>
      </c>
      <c r="H4272" s="35">
        <v>2.5</v>
      </c>
      <c r="I4272" s="35" t="s">
        <v>537</v>
      </c>
      <c r="K4272" s="36" t="s">
        <v>537</v>
      </c>
      <c r="L4272" s="34" t="s">
        <v>3034</v>
      </c>
      <c r="M4272" s="34" t="s">
        <v>537</v>
      </c>
    </row>
    <row r="4273" spans="1:15" ht="15" hidden="1" customHeight="1">
      <c r="A4273" s="34" t="s">
        <v>79</v>
      </c>
      <c r="B4273" s="34" t="s">
        <v>9049</v>
      </c>
      <c r="C4273" s="34" t="s">
        <v>435</v>
      </c>
      <c r="D4273" s="35">
        <v>1.8</v>
      </c>
      <c r="E4273" s="35">
        <v>2.2999999999999998</v>
      </c>
      <c r="F4273" s="35">
        <v>2.2000000000000002</v>
      </c>
      <c r="G4273" s="35">
        <v>2.2000000000000002</v>
      </c>
      <c r="H4273" s="35">
        <v>2.2999999999999998</v>
      </c>
      <c r="L4273" s="34" t="s">
        <v>3034</v>
      </c>
      <c r="O4273" s="34" t="s">
        <v>9050</v>
      </c>
    </row>
    <row r="4274" spans="1:15" ht="15" hidden="1" customHeight="1">
      <c r="A4274" s="34" t="s">
        <v>79</v>
      </c>
      <c r="B4274" s="34" t="s">
        <v>9051</v>
      </c>
      <c r="C4274" s="34" t="s">
        <v>435</v>
      </c>
      <c r="D4274" s="35">
        <v>4.4000000000000004</v>
      </c>
      <c r="E4274" s="35">
        <v>4.5999999999999996</v>
      </c>
      <c r="F4274" s="35">
        <v>4.5</v>
      </c>
      <c r="G4274" s="35">
        <v>4.5</v>
      </c>
      <c r="H4274" s="35">
        <v>4.5</v>
      </c>
      <c r="K4274" s="36" t="s">
        <v>440</v>
      </c>
      <c r="L4274" s="34" t="s">
        <v>3034</v>
      </c>
      <c r="M4274" s="34" t="s">
        <v>440</v>
      </c>
      <c r="O4274" s="34" t="s">
        <v>9050</v>
      </c>
    </row>
    <row r="4275" spans="1:15" ht="15" hidden="1" customHeight="1">
      <c r="A4275" s="34" t="s">
        <v>79</v>
      </c>
      <c r="B4275" s="34" t="s">
        <v>9052</v>
      </c>
      <c r="C4275" s="34" t="s">
        <v>435</v>
      </c>
      <c r="D4275" s="35">
        <v>3.7</v>
      </c>
      <c r="E4275" s="35">
        <v>3.7</v>
      </c>
      <c r="F4275" s="35">
        <v>3.7</v>
      </c>
      <c r="G4275" s="35">
        <v>3.7</v>
      </c>
      <c r="H4275" s="35">
        <v>3.8</v>
      </c>
      <c r="L4275" s="34" t="s">
        <v>3034</v>
      </c>
      <c r="O4275" s="34" t="s">
        <v>9050</v>
      </c>
    </row>
    <row r="4276" spans="1:15" ht="15" hidden="1" customHeight="1">
      <c r="A4276" s="34" t="s">
        <v>79</v>
      </c>
      <c r="B4276" s="34" t="s">
        <v>9053</v>
      </c>
      <c r="C4276" s="34" t="s">
        <v>435</v>
      </c>
      <c r="D4276" s="35">
        <v>1.5</v>
      </c>
      <c r="E4276" s="35">
        <v>1.9</v>
      </c>
      <c r="F4276" s="35">
        <v>2.1</v>
      </c>
      <c r="G4276" s="35">
        <v>2.2999999999999998</v>
      </c>
      <c r="H4276" s="35">
        <v>2.5</v>
      </c>
      <c r="I4276" s="35" t="s">
        <v>440</v>
      </c>
      <c r="K4276" s="36" t="s">
        <v>488</v>
      </c>
      <c r="L4276" s="34" t="s">
        <v>3034</v>
      </c>
      <c r="M4276" s="34" t="s">
        <v>488</v>
      </c>
      <c r="N4276" s="34" t="s">
        <v>488</v>
      </c>
      <c r="O4276" s="34" t="s">
        <v>2995</v>
      </c>
    </row>
    <row r="4277" spans="1:15" ht="15" hidden="1" customHeight="1">
      <c r="A4277" s="34" t="s">
        <v>79</v>
      </c>
      <c r="B4277" s="34" t="s">
        <v>9054</v>
      </c>
      <c r="C4277" s="34" t="s">
        <v>475</v>
      </c>
      <c r="D4277" s="35">
        <v>1</v>
      </c>
      <c r="E4277" s="35">
        <v>1.1000000000000001</v>
      </c>
      <c r="F4277" s="35">
        <v>1.2</v>
      </c>
      <c r="G4277" s="35">
        <v>1.3</v>
      </c>
      <c r="H4277" s="35">
        <v>1.4</v>
      </c>
      <c r="I4277" s="35" t="s">
        <v>440</v>
      </c>
      <c r="K4277" s="36" t="s">
        <v>440</v>
      </c>
      <c r="O4277" s="34" t="s">
        <v>2995</v>
      </c>
    </row>
    <row r="4278" spans="1:15" ht="15" hidden="1" customHeight="1">
      <c r="A4278" s="34" t="s">
        <v>79</v>
      </c>
      <c r="B4278" s="34" t="s">
        <v>9055</v>
      </c>
      <c r="C4278" s="34" t="s">
        <v>435</v>
      </c>
      <c r="D4278" s="35">
        <v>1.2</v>
      </c>
      <c r="E4278" s="35">
        <v>1.8</v>
      </c>
      <c r="F4278" s="35">
        <v>2.1</v>
      </c>
      <c r="G4278" s="35">
        <v>2.2000000000000002</v>
      </c>
      <c r="H4278" s="35">
        <v>2.4</v>
      </c>
      <c r="I4278" s="35" t="s">
        <v>440</v>
      </c>
      <c r="K4278" s="36" t="s">
        <v>440</v>
      </c>
      <c r="L4278" s="34" t="s">
        <v>3034</v>
      </c>
      <c r="M4278" s="34" t="s">
        <v>440</v>
      </c>
      <c r="O4278" s="34" t="s">
        <v>9056</v>
      </c>
    </row>
    <row r="4279" spans="1:15" ht="15" hidden="1" customHeight="1">
      <c r="A4279" s="34" t="s">
        <v>79</v>
      </c>
      <c r="B4279" s="34" t="s">
        <v>9057</v>
      </c>
      <c r="C4279" s="34" t="s">
        <v>435</v>
      </c>
      <c r="D4279" s="35" t="s">
        <v>107</v>
      </c>
      <c r="E4279" s="35">
        <v>5.4</v>
      </c>
      <c r="F4279" s="35">
        <v>5.8</v>
      </c>
      <c r="G4279" s="35">
        <v>5.8</v>
      </c>
      <c r="H4279" s="35">
        <v>5.8</v>
      </c>
      <c r="I4279" s="35" t="s">
        <v>440</v>
      </c>
      <c r="L4279" s="34" t="s">
        <v>3034</v>
      </c>
      <c r="M4279" s="34" t="s">
        <v>440</v>
      </c>
      <c r="O4279" s="34" t="s">
        <v>9058</v>
      </c>
    </row>
    <row r="4280" spans="1:15" ht="15" hidden="1" customHeight="1">
      <c r="A4280" s="34" t="s">
        <v>79</v>
      </c>
      <c r="B4280" s="34" t="s">
        <v>9059</v>
      </c>
      <c r="C4280" s="34" t="s">
        <v>435</v>
      </c>
      <c r="D4280" s="35">
        <v>3.8</v>
      </c>
      <c r="E4280" s="35">
        <v>3.9</v>
      </c>
      <c r="F4280" s="35">
        <v>4.0999999999999996</v>
      </c>
      <c r="G4280" s="35">
        <v>4.3</v>
      </c>
      <c r="H4280" s="35">
        <v>4.3</v>
      </c>
      <c r="L4280" s="34" t="s">
        <v>3034</v>
      </c>
      <c r="O4280" s="34" t="s">
        <v>9050</v>
      </c>
    </row>
    <row r="4281" spans="1:15" ht="15" hidden="1" customHeight="1">
      <c r="A4281" s="34" t="s">
        <v>79</v>
      </c>
      <c r="B4281" s="34" t="s">
        <v>9060</v>
      </c>
      <c r="C4281" s="34" t="s">
        <v>435</v>
      </c>
      <c r="D4281" s="35">
        <v>3.7</v>
      </c>
      <c r="E4281" s="35">
        <v>4.4000000000000004</v>
      </c>
      <c r="F4281" s="35">
        <v>5</v>
      </c>
      <c r="G4281" s="35">
        <v>5.5</v>
      </c>
      <c r="H4281" s="35">
        <v>6.2</v>
      </c>
      <c r="L4281" s="34" t="s">
        <v>3034</v>
      </c>
    </row>
    <row r="4282" spans="1:15" ht="15" hidden="1" customHeight="1">
      <c r="A4282" s="34" t="s">
        <v>79</v>
      </c>
      <c r="B4282" s="34" t="s">
        <v>9061</v>
      </c>
      <c r="C4282" s="34" t="s">
        <v>435</v>
      </c>
      <c r="D4282" s="35">
        <v>3.2</v>
      </c>
      <c r="E4282" s="35">
        <v>2.4</v>
      </c>
      <c r="F4282" s="35">
        <v>2.6</v>
      </c>
      <c r="G4282" s="35">
        <v>3.2</v>
      </c>
      <c r="H4282" s="35">
        <v>3.6</v>
      </c>
      <c r="I4282" s="35" t="s">
        <v>561</v>
      </c>
      <c r="K4282" s="36" t="s">
        <v>537</v>
      </c>
      <c r="M4282" s="34" t="s">
        <v>506</v>
      </c>
      <c r="N4282" s="34" t="s">
        <v>562</v>
      </c>
      <c r="O4282" s="34" t="s">
        <v>3942</v>
      </c>
    </row>
    <row r="4283" spans="1:15" ht="15" hidden="1" customHeight="1">
      <c r="A4283" s="34" t="s">
        <v>79</v>
      </c>
      <c r="B4283" s="34" t="s">
        <v>9062</v>
      </c>
      <c r="C4283" s="34" t="s">
        <v>435</v>
      </c>
      <c r="D4283" s="35">
        <v>14.1</v>
      </c>
      <c r="E4283" s="35">
        <v>14</v>
      </c>
      <c r="F4283" s="35">
        <v>14.2</v>
      </c>
      <c r="G4283" s="35">
        <v>14.3</v>
      </c>
      <c r="H4283" s="35">
        <v>14.4</v>
      </c>
      <c r="I4283" s="35" t="s">
        <v>7700</v>
      </c>
      <c r="K4283" s="36" t="s">
        <v>7700</v>
      </c>
      <c r="L4283" s="34" t="s">
        <v>3034</v>
      </c>
      <c r="M4283" s="34" t="s">
        <v>7727</v>
      </c>
      <c r="N4283" s="34" t="s">
        <v>7700</v>
      </c>
      <c r="O4283" s="34" t="s">
        <v>2995</v>
      </c>
    </row>
    <row r="4284" spans="1:15" ht="15" hidden="1" customHeight="1">
      <c r="A4284" s="34" t="s">
        <v>79</v>
      </c>
      <c r="B4284" s="34" t="s">
        <v>9063</v>
      </c>
      <c r="C4284" s="34" t="s">
        <v>435</v>
      </c>
      <c r="D4284" s="35">
        <v>1.4</v>
      </c>
      <c r="E4284" s="35">
        <v>1.7</v>
      </c>
      <c r="F4284" s="35">
        <v>2</v>
      </c>
      <c r="G4284" s="35">
        <v>2.2000000000000002</v>
      </c>
      <c r="H4284" s="35">
        <v>2.2999999999999998</v>
      </c>
      <c r="I4284" s="35" t="s">
        <v>537</v>
      </c>
      <c r="K4284" s="36" t="s">
        <v>537</v>
      </c>
      <c r="L4284" s="34" t="s">
        <v>3034</v>
      </c>
      <c r="M4284" s="34" t="s">
        <v>537</v>
      </c>
    </row>
    <row r="4285" spans="1:15" ht="15" hidden="1" customHeight="1">
      <c r="A4285" s="34" t="s">
        <v>79</v>
      </c>
      <c r="B4285" s="34" t="s">
        <v>9064</v>
      </c>
      <c r="C4285" s="34" t="s">
        <v>416</v>
      </c>
      <c r="D4285" s="35">
        <v>1.2</v>
      </c>
      <c r="E4285" s="35">
        <v>1.7</v>
      </c>
      <c r="F4285" s="35">
        <v>2.1</v>
      </c>
      <c r="G4285" s="35">
        <v>2.2999999999999998</v>
      </c>
      <c r="H4285" s="35">
        <v>2.2999999999999998</v>
      </c>
    </row>
    <row r="4286" spans="1:15" ht="15" hidden="1" customHeight="1">
      <c r="A4286" s="34" t="s">
        <v>79</v>
      </c>
      <c r="B4286" s="34" t="s">
        <v>9065</v>
      </c>
      <c r="C4286" s="34" t="s">
        <v>416</v>
      </c>
      <c r="D4286" s="35">
        <v>1</v>
      </c>
      <c r="E4286" s="35">
        <v>1.3</v>
      </c>
      <c r="F4286" s="35">
        <v>1.4</v>
      </c>
      <c r="G4286" s="35">
        <v>1.6</v>
      </c>
      <c r="H4286" s="35">
        <v>1.5</v>
      </c>
      <c r="M4286" s="34" t="s">
        <v>666</v>
      </c>
      <c r="N4286" s="34" t="s">
        <v>666</v>
      </c>
    </row>
    <row r="4287" spans="1:15" ht="15" hidden="1" customHeight="1">
      <c r="A4287" s="34" t="s">
        <v>79</v>
      </c>
      <c r="B4287" s="34" t="s">
        <v>9066</v>
      </c>
      <c r="C4287" s="34" t="s">
        <v>400</v>
      </c>
      <c r="D4287" s="35">
        <v>2.2000000000000002</v>
      </c>
      <c r="E4287" s="35">
        <v>2.4</v>
      </c>
      <c r="F4287" s="35">
        <v>2.4</v>
      </c>
      <c r="G4287" s="35">
        <v>2.6</v>
      </c>
      <c r="H4287" s="35">
        <v>2.7</v>
      </c>
      <c r="I4287" s="35" t="s">
        <v>537</v>
      </c>
      <c r="K4287" s="36" t="s">
        <v>537</v>
      </c>
      <c r="L4287" s="34" t="s">
        <v>9067</v>
      </c>
      <c r="M4287" s="34" t="s">
        <v>666</v>
      </c>
      <c r="O4287" s="34" t="s">
        <v>2995</v>
      </c>
    </row>
    <row r="4288" spans="1:15" ht="15" hidden="1" customHeight="1">
      <c r="A4288" s="34" t="s">
        <v>79</v>
      </c>
      <c r="B4288" s="34" t="s">
        <v>9068</v>
      </c>
      <c r="C4288" s="34" t="s">
        <v>435</v>
      </c>
      <c r="D4288" s="35">
        <v>5.7</v>
      </c>
      <c r="E4288" s="35">
        <v>5.7</v>
      </c>
      <c r="F4288" s="35">
        <v>5.5</v>
      </c>
      <c r="G4288" s="35">
        <v>6</v>
      </c>
      <c r="H4288" s="35">
        <v>6.4</v>
      </c>
      <c r="I4288" s="35" t="s">
        <v>9069</v>
      </c>
      <c r="K4288" s="43" t="s">
        <v>911</v>
      </c>
      <c r="L4288" s="34" t="s">
        <v>9070</v>
      </c>
      <c r="M4288" s="34" t="s">
        <v>9071</v>
      </c>
      <c r="O4288" s="34" t="s">
        <v>9072</v>
      </c>
    </row>
    <row r="4289" spans="1:15" ht="15" hidden="1" customHeight="1">
      <c r="A4289" s="34" t="s">
        <v>79</v>
      </c>
      <c r="B4289" s="34" t="s">
        <v>9073</v>
      </c>
      <c r="C4289" s="34" t="s">
        <v>422</v>
      </c>
      <c r="D4289" s="35">
        <v>2.5</v>
      </c>
      <c r="E4289" s="35">
        <v>3.9</v>
      </c>
      <c r="F4289" s="35">
        <v>4.3</v>
      </c>
      <c r="G4289" s="35">
        <v>4.8</v>
      </c>
      <c r="H4289" s="35">
        <v>4.9000000000000004</v>
      </c>
      <c r="I4289" s="35" t="s">
        <v>9069</v>
      </c>
      <c r="K4289" s="36" t="s">
        <v>911</v>
      </c>
      <c r="M4289" s="34" t="s">
        <v>911</v>
      </c>
      <c r="N4289" s="34" t="s">
        <v>911</v>
      </c>
      <c r="O4289" s="34" t="s">
        <v>2995</v>
      </c>
    </row>
    <row r="4290" spans="1:15" ht="15" hidden="1" customHeight="1">
      <c r="A4290" s="34" t="s">
        <v>79</v>
      </c>
      <c r="B4290" s="34" t="s">
        <v>9074</v>
      </c>
      <c r="C4290" s="34" t="s">
        <v>475</v>
      </c>
      <c r="D4290" s="35">
        <v>1.9</v>
      </c>
      <c r="E4290" s="35">
        <v>2</v>
      </c>
      <c r="F4290" s="35" t="s">
        <v>2997</v>
      </c>
      <c r="G4290" s="35" t="s">
        <v>2997</v>
      </c>
      <c r="H4290" s="35" t="s">
        <v>2997</v>
      </c>
      <c r="L4290" s="34" t="s">
        <v>5887</v>
      </c>
      <c r="N4290" s="34" t="s">
        <v>424</v>
      </c>
      <c r="O4290" s="34" t="s">
        <v>9075</v>
      </c>
    </row>
    <row r="4291" spans="1:15" ht="15" hidden="1" customHeight="1">
      <c r="A4291" s="34" t="s">
        <v>79</v>
      </c>
      <c r="B4291" s="34" t="s">
        <v>9076</v>
      </c>
      <c r="C4291" s="34" t="s">
        <v>399</v>
      </c>
      <c r="D4291" s="35">
        <v>1.5</v>
      </c>
      <c r="E4291" s="35">
        <v>1.9</v>
      </c>
      <c r="F4291" s="35">
        <v>2.2000000000000002</v>
      </c>
      <c r="G4291" s="35">
        <v>2.2000000000000002</v>
      </c>
      <c r="H4291" s="35">
        <v>2.2000000000000002</v>
      </c>
      <c r="O4291" s="34" t="s">
        <v>2995</v>
      </c>
    </row>
    <row r="4292" spans="1:15" ht="15" hidden="1" customHeight="1">
      <c r="A4292" s="34" t="s">
        <v>79</v>
      </c>
      <c r="B4292" s="34" t="s">
        <v>9077</v>
      </c>
      <c r="C4292" s="34" t="s">
        <v>546</v>
      </c>
      <c r="D4292" s="35">
        <v>25.5</v>
      </c>
      <c r="E4292" s="35">
        <v>25.3</v>
      </c>
      <c r="F4292" s="35">
        <v>25.8</v>
      </c>
      <c r="G4292" s="35">
        <v>25.4</v>
      </c>
      <c r="H4292" s="35">
        <v>25.5</v>
      </c>
      <c r="K4292" s="36" t="s">
        <v>911</v>
      </c>
      <c r="M4292" s="34" t="s">
        <v>9078</v>
      </c>
      <c r="O4292" s="34" t="s">
        <v>9050</v>
      </c>
    </row>
    <row r="4293" spans="1:15" ht="15" hidden="1" customHeight="1">
      <c r="A4293" s="34" t="s">
        <v>79</v>
      </c>
      <c r="B4293" s="34" t="s">
        <v>9079</v>
      </c>
      <c r="C4293" s="34" t="s">
        <v>546</v>
      </c>
      <c r="D4293" s="38">
        <v>21</v>
      </c>
      <c r="E4293" s="38">
        <v>23</v>
      </c>
      <c r="F4293" s="38">
        <v>27.4</v>
      </c>
      <c r="G4293" s="35">
        <v>24.1</v>
      </c>
      <c r="H4293" s="35">
        <v>24.7</v>
      </c>
      <c r="I4293" s="35" t="s">
        <v>3145</v>
      </c>
      <c r="K4293" s="36" t="s">
        <v>3326</v>
      </c>
      <c r="M4293" s="34" t="s">
        <v>9080</v>
      </c>
      <c r="N4293" s="34" t="s">
        <v>2981</v>
      </c>
    </row>
    <row r="4294" spans="1:15" ht="15" hidden="1" customHeight="1">
      <c r="A4294" s="34" t="s">
        <v>79</v>
      </c>
      <c r="B4294" s="34" t="s">
        <v>9081</v>
      </c>
      <c r="C4294" s="34" t="s">
        <v>546</v>
      </c>
      <c r="D4294" s="38">
        <v>17.7</v>
      </c>
      <c r="E4294" s="38">
        <v>20</v>
      </c>
      <c r="F4294" s="38">
        <v>20.2</v>
      </c>
      <c r="G4294" s="38">
        <v>20.9</v>
      </c>
      <c r="H4294" s="38">
        <v>21.6</v>
      </c>
      <c r="I4294" s="38"/>
      <c r="J4294" s="38"/>
      <c r="K4294" s="57"/>
      <c r="M4294" s="34" t="s">
        <v>7266</v>
      </c>
      <c r="O4294" s="34" t="s">
        <v>9082</v>
      </c>
    </row>
    <row r="4295" spans="1:15" ht="15" hidden="1" customHeight="1">
      <c r="A4295" s="34" t="s">
        <v>79</v>
      </c>
      <c r="B4295" s="34" t="s">
        <v>9083</v>
      </c>
      <c r="C4295" s="34" t="s">
        <v>468</v>
      </c>
      <c r="D4295" s="35">
        <v>4.4000000000000004</v>
      </c>
      <c r="E4295" s="35">
        <v>4.9000000000000004</v>
      </c>
      <c r="F4295" s="35">
        <v>4.9000000000000004</v>
      </c>
      <c r="G4295" s="35">
        <v>5.4</v>
      </c>
      <c r="H4295" s="35">
        <v>5.5</v>
      </c>
      <c r="I4295" s="35" t="s">
        <v>9084</v>
      </c>
      <c r="J4295" s="35" t="s">
        <v>3160</v>
      </c>
      <c r="K4295" s="36" t="s">
        <v>9085</v>
      </c>
      <c r="L4295" s="34" t="s">
        <v>9086</v>
      </c>
      <c r="M4295" s="34" t="s">
        <v>488</v>
      </c>
      <c r="N4295" s="34" t="s">
        <v>488</v>
      </c>
      <c r="O4295" s="34" t="s">
        <v>9056</v>
      </c>
    </row>
    <row r="4296" spans="1:15" ht="15" hidden="1" customHeight="1">
      <c r="A4296" s="34" t="s">
        <v>79</v>
      </c>
      <c r="B4296" s="34" t="s">
        <v>9087</v>
      </c>
      <c r="C4296" s="34" t="s">
        <v>468</v>
      </c>
      <c r="D4296" s="35">
        <v>1.5</v>
      </c>
      <c r="E4296" s="35">
        <v>2</v>
      </c>
      <c r="F4296" s="35">
        <v>2.8</v>
      </c>
      <c r="G4296" s="35">
        <v>3</v>
      </c>
      <c r="H4296" s="35">
        <v>3</v>
      </c>
      <c r="O4296" s="34" t="s">
        <v>9056</v>
      </c>
    </row>
    <row r="4297" spans="1:15" ht="15" hidden="1" customHeight="1">
      <c r="A4297" s="34" t="s">
        <v>79</v>
      </c>
      <c r="B4297" s="34" t="s">
        <v>9088</v>
      </c>
      <c r="C4297" s="34" t="s">
        <v>468</v>
      </c>
      <c r="D4297" s="35" t="s">
        <v>107</v>
      </c>
      <c r="E4297" s="35">
        <v>1.4</v>
      </c>
      <c r="F4297" s="35" t="s">
        <v>2997</v>
      </c>
      <c r="G4297" s="35" t="s">
        <v>2997</v>
      </c>
      <c r="H4297" s="35" t="s">
        <v>2997</v>
      </c>
      <c r="L4297" s="36" t="s">
        <v>4701</v>
      </c>
      <c r="O4297" s="34" t="s">
        <v>4630</v>
      </c>
    </row>
    <row r="4298" spans="1:15" ht="15" hidden="1" customHeight="1">
      <c r="A4298" s="34" t="s">
        <v>79</v>
      </c>
      <c r="B4298" s="34" t="s">
        <v>9089</v>
      </c>
      <c r="C4298" s="34" t="s">
        <v>468</v>
      </c>
      <c r="D4298" s="35">
        <v>4.5999999999999996</v>
      </c>
      <c r="E4298" s="35">
        <v>6.7</v>
      </c>
      <c r="F4298" s="35">
        <v>8.6999999999999993</v>
      </c>
      <c r="G4298" s="35">
        <v>11</v>
      </c>
      <c r="H4298" s="35">
        <v>13.1</v>
      </c>
      <c r="I4298" s="35" t="s">
        <v>9040</v>
      </c>
      <c r="M4298" s="34" t="s">
        <v>5095</v>
      </c>
      <c r="N4298" s="34" t="s">
        <v>5095</v>
      </c>
      <c r="O4298" s="34" t="s">
        <v>9090</v>
      </c>
    </row>
    <row r="4299" spans="1:15" ht="15" hidden="1" customHeight="1">
      <c r="A4299" s="34" t="s">
        <v>79</v>
      </c>
      <c r="B4299" s="34" t="s">
        <v>9091</v>
      </c>
      <c r="C4299" s="34" t="s">
        <v>435</v>
      </c>
      <c r="D4299" s="35">
        <v>2.2999999999999998</v>
      </c>
      <c r="E4299" s="35">
        <v>2.9</v>
      </c>
      <c r="F4299" s="35">
        <v>2.9</v>
      </c>
      <c r="G4299" s="35">
        <v>2.9</v>
      </c>
      <c r="H4299" s="35">
        <v>3.1</v>
      </c>
      <c r="I4299" s="35" t="s">
        <v>9092</v>
      </c>
      <c r="L4299" s="34" t="s">
        <v>3034</v>
      </c>
      <c r="M4299" s="34" t="s">
        <v>709</v>
      </c>
      <c r="O4299" s="34" t="s">
        <v>2995</v>
      </c>
    </row>
    <row r="4300" spans="1:15" ht="15" hidden="1" customHeight="1">
      <c r="A4300" s="34" t="s">
        <v>79</v>
      </c>
      <c r="B4300" s="34" t="s">
        <v>9093</v>
      </c>
      <c r="C4300" s="34" t="s">
        <v>435</v>
      </c>
      <c r="D4300" s="35">
        <v>3.4</v>
      </c>
      <c r="E4300" s="35">
        <v>4.4000000000000004</v>
      </c>
      <c r="F4300" s="35">
        <v>5.0999999999999996</v>
      </c>
      <c r="G4300" s="35">
        <v>5.6</v>
      </c>
      <c r="H4300" s="35">
        <v>6</v>
      </c>
      <c r="I4300" s="35" t="s">
        <v>537</v>
      </c>
      <c r="L4300" s="34" t="s">
        <v>3034</v>
      </c>
      <c r="O4300" s="34" t="s">
        <v>2995</v>
      </c>
    </row>
    <row r="4301" spans="1:15" ht="15" hidden="1" customHeight="1">
      <c r="A4301" s="34" t="s">
        <v>79</v>
      </c>
      <c r="B4301" s="34" t="s">
        <v>9094</v>
      </c>
      <c r="C4301" s="34" t="s">
        <v>435</v>
      </c>
      <c r="D4301" s="35">
        <v>1.5</v>
      </c>
      <c r="E4301" s="35">
        <v>2</v>
      </c>
      <c r="F4301" s="35">
        <v>2.2999999999999998</v>
      </c>
      <c r="G4301" s="35">
        <v>2.7</v>
      </c>
      <c r="H4301" s="35">
        <v>2.9</v>
      </c>
      <c r="L4301" s="34" t="s">
        <v>3034</v>
      </c>
      <c r="N4301" s="34" t="s">
        <v>5095</v>
      </c>
      <c r="O4301" s="34" t="s">
        <v>2995</v>
      </c>
    </row>
    <row r="4302" spans="1:15" ht="15" hidden="1" customHeight="1">
      <c r="A4302" s="34" t="s">
        <v>79</v>
      </c>
      <c r="B4302" s="34" t="s">
        <v>9095</v>
      </c>
      <c r="C4302" s="34" t="s">
        <v>484</v>
      </c>
      <c r="D4302" s="35">
        <v>4.3</v>
      </c>
      <c r="E4302" s="35">
        <v>4.8</v>
      </c>
      <c r="F4302" s="35">
        <v>4.7</v>
      </c>
      <c r="G4302" s="35">
        <v>4.9000000000000004</v>
      </c>
      <c r="H4302" s="35">
        <v>4.9000000000000004</v>
      </c>
      <c r="I4302" s="35" t="s">
        <v>440</v>
      </c>
      <c r="L4302" s="34" t="s">
        <v>9096</v>
      </c>
      <c r="O4302" s="34" t="s">
        <v>9056</v>
      </c>
    </row>
    <row r="4303" spans="1:15" ht="15" hidden="1" customHeight="1">
      <c r="A4303" s="34" t="s">
        <v>79</v>
      </c>
      <c r="B4303" s="34" t="s">
        <v>9097</v>
      </c>
      <c r="C4303" s="34" t="s">
        <v>484</v>
      </c>
      <c r="D4303" s="35" t="s">
        <v>107</v>
      </c>
      <c r="E4303" s="35">
        <v>1.5</v>
      </c>
      <c r="F4303" s="35">
        <v>2.7</v>
      </c>
      <c r="G4303" s="35">
        <v>3.3</v>
      </c>
      <c r="H4303" s="35">
        <v>3.8</v>
      </c>
    </row>
    <row r="4304" spans="1:15" ht="15" hidden="1" customHeight="1">
      <c r="A4304" s="34" t="s">
        <v>79</v>
      </c>
      <c r="B4304" s="34" t="s">
        <v>9098</v>
      </c>
      <c r="C4304" s="34" t="s">
        <v>484</v>
      </c>
      <c r="D4304" s="35" t="s">
        <v>107</v>
      </c>
      <c r="E4304" s="35">
        <v>1.5</v>
      </c>
      <c r="F4304" s="35" t="s">
        <v>2997</v>
      </c>
      <c r="G4304" s="35" t="s">
        <v>2997</v>
      </c>
      <c r="H4304" s="35" t="s">
        <v>2997</v>
      </c>
      <c r="L4304" s="36" t="s">
        <v>4701</v>
      </c>
      <c r="O4304" s="34" t="s">
        <v>4097</v>
      </c>
    </row>
    <row r="4305" spans="1:15" ht="15" hidden="1" customHeight="1">
      <c r="A4305" s="34" t="s">
        <v>79</v>
      </c>
      <c r="B4305" s="34" t="s">
        <v>9099</v>
      </c>
      <c r="C4305" s="34" t="s">
        <v>484</v>
      </c>
      <c r="D4305" s="35" t="s">
        <v>107</v>
      </c>
      <c r="E4305" s="35">
        <v>1.3</v>
      </c>
      <c r="F4305" s="35" t="s">
        <v>3039</v>
      </c>
      <c r="G4305" s="35" t="s">
        <v>2997</v>
      </c>
      <c r="H4305" s="35" t="s">
        <v>2997</v>
      </c>
      <c r="L4305" s="36" t="s">
        <v>4701</v>
      </c>
      <c r="O4305" s="34" t="s">
        <v>9100</v>
      </c>
    </row>
    <row r="4306" spans="1:15" ht="15" hidden="1" customHeight="1">
      <c r="A4306" s="34" t="s">
        <v>79</v>
      </c>
      <c r="B4306" s="34" t="s">
        <v>9101</v>
      </c>
      <c r="C4306" s="34" t="s">
        <v>435</v>
      </c>
      <c r="D4306" s="35">
        <v>1.2</v>
      </c>
      <c r="E4306" s="35">
        <v>1.7</v>
      </c>
      <c r="F4306" s="35">
        <v>1.8</v>
      </c>
      <c r="G4306" s="35">
        <v>1.9</v>
      </c>
      <c r="H4306" s="35">
        <v>1.9</v>
      </c>
      <c r="L4306" s="34" t="s">
        <v>3034</v>
      </c>
      <c r="O4306" s="34" t="s">
        <v>2995</v>
      </c>
    </row>
    <row r="4307" spans="1:15" ht="15" hidden="1" customHeight="1">
      <c r="A4307" s="34" t="s">
        <v>79</v>
      </c>
      <c r="B4307" s="34" t="s">
        <v>9102</v>
      </c>
      <c r="C4307" s="34" t="s">
        <v>435</v>
      </c>
      <c r="D4307" s="35">
        <v>2.2999999999999998</v>
      </c>
      <c r="E4307" s="35">
        <v>2.7</v>
      </c>
      <c r="F4307" s="35">
        <v>2.8</v>
      </c>
      <c r="G4307" s="35">
        <v>3</v>
      </c>
      <c r="H4307" s="35">
        <v>3.2</v>
      </c>
      <c r="K4307" s="36" t="s">
        <v>440</v>
      </c>
      <c r="L4307" s="34" t="s">
        <v>9103</v>
      </c>
      <c r="M4307" t="s">
        <v>440</v>
      </c>
      <c r="O4307" s="34" t="s">
        <v>5702</v>
      </c>
    </row>
    <row r="4308" spans="1:15" ht="15" hidden="1" customHeight="1">
      <c r="A4308" s="34" t="s">
        <v>79</v>
      </c>
      <c r="B4308" s="34" t="s">
        <v>9104</v>
      </c>
      <c r="C4308" s="34" t="s">
        <v>435</v>
      </c>
      <c r="D4308" s="35">
        <v>2.6</v>
      </c>
      <c r="E4308" s="35">
        <v>3.1</v>
      </c>
      <c r="F4308" s="35">
        <v>3.5</v>
      </c>
      <c r="G4308" s="35">
        <v>3.5</v>
      </c>
      <c r="H4308" s="35">
        <v>3.7</v>
      </c>
      <c r="I4308" s="35" t="s">
        <v>440</v>
      </c>
      <c r="L4308" s="34" t="s">
        <v>3034</v>
      </c>
      <c r="N4308" s="34" t="s">
        <v>537</v>
      </c>
      <c r="O4308" s="34" t="s">
        <v>9056</v>
      </c>
    </row>
    <row r="4309" spans="1:15" ht="15" hidden="1" customHeight="1">
      <c r="A4309" s="34" t="s">
        <v>79</v>
      </c>
      <c r="B4309" s="34" t="s">
        <v>9105</v>
      </c>
      <c r="C4309" s="34" t="s">
        <v>435</v>
      </c>
      <c r="D4309" s="35">
        <v>1.1000000000000001</v>
      </c>
      <c r="E4309" s="35">
        <v>1.4</v>
      </c>
      <c r="F4309" s="35">
        <v>1.4</v>
      </c>
      <c r="G4309" s="35">
        <v>1.4</v>
      </c>
      <c r="H4309" s="35">
        <v>1.5</v>
      </c>
      <c r="L4309" s="34" t="s">
        <v>3034</v>
      </c>
      <c r="O4309" s="34" t="s">
        <v>2995</v>
      </c>
    </row>
    <row r="4310" spans="1:15" ht="15" hidden="1" customHeight="1">
      <c r="A4310" s="34" t="s">
        <v>79</v>
      </c>
      <c r="B4310" s="34" t="s">
        <v>9106</v>
      </c>
      <c r="C4310" s="34" t="s">
        <v>435</v>
      </c>
      <c r="D4310" s="35">
        <v>1</v>
      </c>
      <c r="E4310" s="35">
        <v>1.3</v>
      </c>
      <c r="F4310" s="35">
        <v>1.4</v>
      </c>
      <c r="G4310" s="35">
        <v>1.4</v>
      </c>
      <c r="H4310" s="35">
        <v>1.4</v>
      </c>
      <c r="I4310" s="35" t="s">
        <v>709</v>
      </c>
      <c r="L4310" s="34" t="s">
        <v>3034</v>
      </c>
      <c r="O4310" s="34" t="s">
        <v>2995</v>
      </c>
    </row>
    <row r="4311" spans="1:15" ht="15" hidden="1" customHeight="1">
      <c r="A4311" s="34" t="s">
        <v>79</v>
      </c>
      <c r="B4311" s="34" t="s">
        <v>9107</v>
      </c>
      <c r="C4311" s="34" t="s">
        <v>435</v>
      </c>
      <c r="D4311" s="35">
        <v>4</v>
      </c>
      <c r="E4311" s="35">
        <v>4.5</v>
      </c>
      <c r="F4311" s="35">
        <v>5.3</v>
      </c>
      <c r="G4311" s="35">
        <v>5.0999999999999996</v>
      </c>
      <c r="H4311" s="35">
        <v>5.3</v>
      </c>
      <c r="I4311" s="35" t="s">
        <v>709</v>
      </c>
      <c r="M4311" s="34" t="s">
        <v>506</v>
      </c>
      <c r="N4311" s="34" t="s">
        <v>666</v>
      </c>
    </row>
    <row r="4312" spans="1:15" ht="15" hidden="1" customHeight="1">
      <c r="A4312" s="34" t="s">
        <v>79</v>
      </c>
      <c r="B4312" s="34" t="s">
        <v>9108</v>
      </c>
      <c r="C4312" s="34" t="s">
        <v>435</v>
      </c>
      <c r="D4312" s="35">
        <v>1.7</v>
      </c>
      <c r="E4312" s="35">
        <v>1.5</v>
      </c>
      <c r="F4312" s="35" t="s">
        <v>2997</v>
      </c>
      <c r="G4312" s="35" t="s">
        <v>2988</v>
      </c>
      <c r="H4312" s="35" t="s">
        <v>2989</v>
      </c>
      <c r="L4312" s="34" t="s">
        <v>3034</v>
      </c>
      <c r="O4312" s="34" t="s">
        <v>9109</v>
      </c>
    </row>
    <row r="4313" spans="1:15" ht="15" hidden="1" customHeight="1">
      <c r="A4313" s="34" t="s">
        <v>79</v>
      </c>
      <c r="B4313" s="34" t="s">
        <v>9110</v>
      </c>
      <c r="C4313" s="34" t="s">
        <v>711</v>
      </c>
      <c r="D4313" s="35">
        <v>3.6</v>
      </c>
      <c r="E4313" s="35">
        <v>3.6</v>
      </c>
      <c r="F4313" s="35">
        <v>3.9</v>
      </c>
      <c r="G4313" s="35">
        <v>3.6</v>
      </c>
      <c r="H4313" s="35" t="s">
        <v>2997</v>
      </c>
      <c r="J4313" s="35" t="s">
        <v>5530</v>
      </c>
      <c r="M4313" s="34" t="s">
        <v>3277</v>
      </c>
      <c r="O4313" s="34" t="s">
        <v>9111</v>
      </c>
    </row>
    <row r="4314" spans="1:15" ht="15" hidden="1" customHeight="1">
      <c r="A4314" s="34" t="s">
        <v>79</v>
      </c>
      <c r="B4314" s="34" t="s">
        <v>9112</v>
      </c>
      <c r="C4314" s="34" t="s">
        <v>711</v>
      </c>
      <c r="D4314" s="35" t="s">
        <v>107</v>
      </c>
      <c r="E4314" s="35">
        <v>1.6</v>
      </c>
      <c r="F4314" s="35">
        <v>2.2000000000000002</v>
      </c>
      <c r="G4314" s="35">
        <v>2</v>
      </c>
      <c r="H4314" s="35">
        <v>2.4</v>
      </c>
      <c r="I4314" s="35" t="s">
        <v>709</v>
      </c>
      <c r="J4314" s="35" t="s">
        <v>3160</v>
      </c>
      <c r="K4314" s="36" t="s">
        <v>558</v>
      </c>
      <c r="N4314" s="34" t="s">
        <v>5095</v>
      </c>
    </row>
    <row r="4315" spans="1:15" ht="15" hidden="1" customHeight="1">
      <c r="A4315" s="34" t="s">
        <v>79</v>
      </c>
      <c r="B4315" s="34" t="s">
        <v>9113</v>
      </c>
      <c r="C4315" s="34" t="s">
        <v>711</v>
      </c>
      <c r="D4315" s="35" t="s">
        <v>107</v>
      </c>
      <c r="E4315" s="35">
        <v>1.2</v>
      </c>
      <c r="F4315" s="35" t="s">
        <v>2988</v>
      </c>
      <c r="G4315" s="35" t="s">
        <v>2988</v>
      </c>
      <c r="H4315" s="35" t="s">
        <v>2997</v>
      </c>
      <c r="J4315" s="35" t="s">
        <v>3812</v>
      </c>
    </row>
    <row r="4316" spans="1:15" ht="15" hidden="1" customHeight="1">
      <c r="A4316" s="34" t="s">
        <v>79</v>
      </c>
      <c r="B4316" s="34" t="s">
        <v>9114</v>
      </c>
      <c r="C4316" s="34" t="s">
        <v>711</v>
      </c>
      <c r="D4316" s="35" t="s">
        <v>107</v>
      </c>
      <c r="E4316" s="35">
        <v>1</v>
      </c>
      <c r="F4316" s="35" t="s">
        <v>2988</v>
      </c>
      <c r="G4316" s="35">
        <v>1.3</v>
      </c>
      <c r="H4316" s="35">
        <v>1.3</v>
      </c>
      <c r="L4316" s="34" t="s">
        <v>4209</v>
      </c>
    </row>
    <row r="4317" spans="1:15" ht="15" hidden="1" customHeight="1">
      <c r="A4317" s="34" t="s">
        <v>79</v>
      </c>
      <c r="B4317" s="34" t="s">
        <v>9115</v>
      </c>
      <c r="C4317" s="34" t="s">
        <v>711</v>
      </c>
      <c r="D4317" s="35" t="s">
        <v>107</v>
      </c>
      <c r="E4317" s="35">
        <v>1.1000000000000001</v>
      </c>
      <c r="F4317" s="35">
        <v>1.3</v>
      </c>
      <c r="G4317" s="35">
        <v>1.2</v>
      </c>
      <c r="H4317" s="35">
        <v>1.2</v>
      </c>
      <c r="I4317" s="35" t="s">
        <v>709</v>
      </c>
      <c r="L4317" s="34" t="s">
        <v>3942</v>
      </c>
    </row>
    <row r="4318" spans="1:15" ht="15" hidden="1" customHeight="1">
      <c r="A4318" s="34" t="s">
        <v>79</v>
      </c>
      <c r="B4318" s="34" t="s">
        <v>9116</v>
      </c>
      <c r="C4318" s="34" t="s">
        <v>711</v>
      </c>
      <c r="D4318" s="35" t="s">
        <v>107</v>
      </c>
      <c r="E4318" s="35" t="s">
        <v>107</v>
      </c>
      <c r="F4318" s="35">
        <v>1.2</v>
      </c>
      <c r="G4318" s="35">
        <v>1.1000000000000001</v>
      </c>
      <c r="H4318" s="35">
        <v>1.1000000000000001</v>
      </c>
    </row>
    <row r="4319" spans="1:15" ht="15" hidden="1" customHeight="1">
      <c r="A4319" s="34" t="s">
        <v>79</v>
      </c>
      <c r="B4319" s="34" t="s">
        <v>9117</v>
      </c>
      <c r="C4319" s="34" t="s">
        <v>711</v>
      </c>
      <c r="D4319" s="35" t="s">
        <v>107</v>
      </c>
      <c r="E4319" s="35" t="s">
        <v>107</v>
      </c>
      <c r="F4319" s="35" t="s">
        <v>107</v>
      </c>
      <c r="G4319" s="35">
        <v>1.3</v>
      </c>
      <c r="H4319" s="35">
        <v>1.3</v>
      </c>
      <c r="I4319" s="35" t="s">
        <v>709</v>
      </c>
    </row>
    <row r="4320" spans="1:15" ht="15" hidden="1" customHeight="1">
      <c r="A4320" s="34" t="s">
        <v>79</v>
      </c>
      <c r="B4320" s="34" t="s">
        <v>9118</v>
      </c>
      <c r="C4320" s="34" t="s">
        <v>711</v>
      </c>
      <c r="D4320" s="35" t="s">
        <v>107</v>
      </c>
      <c r="E4320" s="35" t="s">
        <v>107</v>
      </c>
      <c r="F4320" s="35" t="s">
        <v>107</v>
      </c>
      <c r="G4320" s="35" t="s">
        <v>107</v>
      </c>
      <c r="H4320" s="35">
        <v>1.2</v>
      </c>
    </row>
    <row r="4321" spans="1:15" ht="15" hidden="1" customHeight="1">
      <c r="A4321" s="34" t="s">
        <v>79</v>
      </c>
      <c r="B4321" s="34" t="s">
        <v>9119</v>
      </c>
      <c r="C4321" s="34" t="s">
        <v>435</v>
      </c>
      <c r="D4321" s="35">
        <v>2.4</v>
      </c>
      <c r="E4321" s="35">
        <v>2.5</v>
      </c>
      <c r="F4321" s="35">
        <v>3.3</v>
      </c>
      <c r="G4321" s="35">
        <v>3.4</v>
      </c>
      <c r="H4321" s="35">
        <v>3.7</v>
      </c>
      <c r="I4321" s="35" t="s">
        <v>709</v>
      </c>
      <c r="L4321" s="34" t="s">
        <v>3034</v>
      </c>
      <c r="O4321" s="34" t="s">
        <v>2995</v>
      </c>
    </row>
    <row r="4322" spans="1:15" ht="15" hidden="1" customHeight="1">
      <c r="A4322" s="34" t="s">
        <v>79</v>
      </c>
      <c r="B4322" s="34" t="s">
        <v>9120</v>
      </c>
      <c r="C4322" s="34" t="s">
        <v>409</v>
      </c>
      <c r="D4322" s="35" t="s">
        <v>107</v>
      </c>
      <c r="E4322" s="35">
        <v>1.5</v>
      </c>
      <c r="F4322" s="35">
        <v>1.5</v>
      </c>
      <c r="G4322" s="35">
        <v>1.7</v>
      </c>
      <c r="H4322" s="35">
        <v>1.7</v>
      </c>
      <c r="I4322" s="35" t="s">
        <v>537</v>
      </c>
      <c r="K4322" s="36" t="s">
        <v>537</v>
      </c>
      <c r="M4322" s="34" t="s">
        <v>537</v>
      </c>
      <c r="N4322" s="34" t="s">
        <v>537</v>
      </c>
    </row>
    <row r="4323" spans="1:15" ht="15" hidden="1" customHeight="1">
      <c r="A4323" s="34" t="s">
        <v>79</v>
      </c>
      <c r="B4323" s="34" t="s">
        <v>9121</v>
      </c>
      <c r="C4323" s="34" t="s">
        <v>399</v>
      </c>
      <c r="D4323" s="35" t="s">
        <v>107</v>
      </c>
      <c r="E4323" s="35">
        <v>2.2999999999999998</v>
      </c>
      <c r="F4323" s="35">
        <v>1.4</v>
      </c>
      <c r="G4323" s="35">
        <v>1.5</v>
      </c>
      <c r="H4323" s="35">
        <v>1.6</v>
      </c>
      <c r="I4323" s="35" t="s">
        <v>537</v>
      </c>
      <c r="K4323" s="36" t="s">
        <v>537</v>
      </c>
      <c r="M4323" s="34" t="s">
        <v>537</v>
      </c>
      <c r="N4323" s="34" t="s">
        <v>537</v>
      </c>
    </row>
    <row r="4324" spans="1:15" ht="15" hidden="1" customHeight="1">
      <c r="A4324" s="34" t="s">
        <v>79</v>
      </c>
      <c r="B4324" s="34" t="s">
        <v>9122</v>
      </c>
      <c r="C4324" s="34" t="s">
        <v>435</v>
      </c>
      <c r="D4324" s="35" t="s">
        <v>107</v>
      </c>
      <c r="E4324" s="35">
        <v>1</v>
      </c>
      <c r="F4324" s="35">
        <v>1</v>
      </c>
      <c r="G4324" s="35">
        <v>1.3</v>
      </c>
      <c r="H4324" s="35">
        <v>1.3</v>
      </c>
    </row>
    <row r="4325" spans="1:15" ht="15" hidden="1" customHeight="1">
      <c r="A4325" s="34" t="s">
        <v>79</v>
      </c>
      <c r="B4325" s="34" t="s">
        <v>9123</v>
      </c>
      <c r="C4325" s="34" t="s">
        <v>435</v>
      </c>
      <c r="D4325" s="35" t="s">
        <v>107</v>
      </c>
      <c r="E4325" s="35">
        <v>1.5</v>
      </c>
      <c r="F4325" s="35" t="s">
        <v>2997</v>
      </c>
      <c r="G4325" s="35" t="s">
        <v>2997</v>
      </c>
      <c r="H4325" s="35" t="s">
        <v>2997</v>
      </c>
      <c r="L4325" s="36" t="s">
        <v>9124</v>
      </c>
      <c r="N4325" s="34" t="s">
        <v>537</v>
      </c>
      <c r="O4325" s="36" t="s">
        <v>7193</v>
      </c>
    </row>
    <row r="4326" spans="1:15" ht="15" hidden="1" customHeight="1">
      <c r="A4326" s="34" t="s">
        <v>79</v>
      </c>
      <c r="B4326" s="34" t="s">
        <v>9125</v>
      </c>
      <c r="C4326" s="34" t="s">
        <v>435</v>
      </c>
      <c r="D4326" s="35" t="s">
        <v>107</v>
      </c>
      <c r="E4326" s="35" t="s">
        <v>107</v>
      </c>
      <c r="F4326" s="35">
        <v>1.1000000000000001</v>
      </c>
      <c r="G4326" s="35">
        <v>1.3</v>
      </c>
      <c r="H4326" s="35">
        <v>1.6</v>
      </c>
    </row>
    <row r="4327" spans="1:15" ht="15" hidden="1" customHeight="1">
      <c r="A4327" s="34" t="s">
        <v>79</v>
      </c>
      <c r="B4327" s="34" t="s">
        <v>9126</v>
      </c>
      <c r="C4327" s="34" t="s">
        <v>435</v>
      </c>
      <c r="D4327" s="35" t="s">
        <v>107</v>
      </c>
      <c r="E4327" s="35">
        <v>1.2</v>
      </c>
      <c r="F4327" s="35">
        <v>1.4</v>
      </c>
      <c r="G4327" s="35">
        <v>1.4</v>
      </c>
      <c r="H4327" s="35">
        <v>1.6</v>
      </c>
      <c r="K4327" s="36" t="s">
        <v>424</v>
      </c>
      <c r="L4327" s="34" t="s">
        <v>3034</v>
      </c>
      <c r="M4327" s="36" t="s">
        <v>424</v>
      </c>
    </row>
    <row r="4328" spans="1:15" ht="15" hidden="1" customHeight="1">
      <c r="A4328" s="34" t="s">
        <v>79</v>
      </c>
      <c r="B4328" s="34" t="s">
        <v>9127</v>
      </c>
      <c r="C4328" s="34" t="s">
        <v>400</v>
      </c>
      <c r="D4328" s="35" t="s">
        <v>107</v>
      </c>
      <c r="E4328" s="35">
        <v>1.3</v>
      </c>
      <c r="F4328" s="35">
        <v>1.5</v>
      </c>
      <c r="G4328" s="35">
        <v>1.7</v>
      </c>
      <c r="H4328" s="35">
        <v>1.8</v>
      </c>
      <c r="I4328" s="35" t="s">
        <v>440</v>
      </c>
      <c r="K4328" s="36" t="s">
        <v>440</v>
      </c>
      <c r="M4328" s="36" t="s">
        <v>5095</v>
      </c>
    </row>
    <row r="4329" spans="1:15" ht="15" hidden="1" customHeight="1">
      <c r="A4329" s="34" t="s">
        <v>79</v>
      </c>
      <c r="B4329" s="34" t="s">
        <v>9128</v>
      </c>
      <c r="C4329" s="34" t="s">
        <v>389</v>
      </c>
      <c r="D4329" s="35" t="s">
        <v>107</v>
      </c>
      <c r="E4329" s="35">
        <v>2</v>
      </c>
      <c r="F4329" s="35">
        <v>2.9</v>
      </c>
      <c r="G4329" s="35">
        <v>3.3</v>
      </c>
      <c r="H4329" s="35">
        <v>3.4</v>
      </c>
    </row>
    <row r="4330" spans="1:15" ht="15" hidden="1" customHeight="1">
      <c r="A4330" s="34" t="s">
        <v>79</v>
      </c>
      <c r="B4330" s="34" t="s">
        <v>9129</v>
      </c>
      <c r="C4330" s="34" t="s">
        <v>435</v>
      </c>
      <c r="D4330" s="35" t="s">
        <v>107</v>
      </c>
      <c r="E4330" s="35">
        <v>1.2</v>
      </c>
      <c r="F4330" s="35">
        <v>1.5</v>
      </c>
      <c r="G4330" s="35">
        <v>1.9</v>
      </c>
      <c r="H4330" s="35">
        <v>1.9</v>
      </c>
      <c r="I4330" s="35" t="s">
        <v>424</v>
      </c>
      <c r="K4330" s="36" t="s">
        <v>561</v>
      </c>
      <c r="L4330" s="34" t="s">
        <v>9130</v>
      </c>
      <c r="M4330" s="36" t="s">
        <v>537</v>
      </c>
      <c r="N4330" s="34" t="s">
        <v>424</v>
      </c>
      <c r="O4330" s="36" t="s">
        <v>9131</v>
      </c>
    </row>
    <row r="4331" spans="1:15" ht="15" hidden="1" customHeight="1">
      <c r="A4331" s="34" t="s">
        <v>79</v>
      </c>
      <c r="B4331" s="34" t="s">
        <v>9132</v>
      </c>
      <c r="C4331" s="34" t="s">
        <v>389</v>
      </c>
      <c r="D4331" s="35" t="s">
        <v>107</v>
      </c>
      <c r="E4331" s="35">
        <v>1.4</v>
      </c>
      <c r="F4331" s="35">
        <v>3.2</v>
      </c>
      <c r="G4331" s="35">
        <v>4.3</v>
      </c>
      <c r="H4331" s="35">
        <v>5.4</v>
      </c>
      <c r="I4331" s="35" t="s">
        <v>561</v>
      </c>
    </row>
    <row r="4332" spans="1:15" ht="15" hidden="1" customHeight="1">
      <c r="A4332" s="34" t="s">
        <v>79</v>
      </c>
      <c r="B4332" s="34" t="s">
        <v>9133</v>
      </c>
      <c r="C4332" s="34" t="s">
        <v>422</v>
      </c>
      <c r="D4332" s="35" t="s">
        <v>107</v>
      </c>
      <c r="E4332" s="35">
        <v>1.3</v>
      </c>
      <c r="F4332" s="35">
        <v>1.9</v>
      </c>
      <c r="G4332" s="35">
        <v>2.8</v>
      </c>
      <c r="H4332" s="35">
        <v>3.5</v>
      </c>
      <c r="I4332" s="35" t="s">
        <v>537</v>
      </c>
      <c r="K4332" s="36" t="s">
        <v>537</v>
      </c>
      <c r="L4332" s="34" t="s">
        <v>9134</v>
      </c>
    </row>
    <row r="4333" spans="1:15" ht="15" hidden="1" customHeight="1">
      <c r="A4333" s="34" t="s">
        <v>79</v>
      </c>
      <c r="B4333" s="34" t="s">
        <v>9135</v>
      </c>
      <c r="C4333" s="34" t="s">
        <v>435</v>
      </c>
      <c r="D4333" s="35" t="s">
        <v>107</v>
      </c>
      <c r="E4333" s="35">
        <v>1</v>
      </c>
      <c r="F4333" s="35">
        <v>1.2</v>
      </c>
      <c r="G4333" s="35">
        <v>1.1000000000000001</v>
      </c>
      <c r="H4333" s="35">
        <v>1.2</v>
      </c>
      <c r="L4333" s="34" t="s">
        <v>3034</v>
      </c>
    </row>
    <row r="4334" spans="1:15" ht="15" hidden="1" customHeight="1">
      <c r="A4334" s="34" t="s">
        <v>79</v>
      </c>
      <c r="B4334" s="34" t="s">
        <v>9136</v>
      </c>
      <c r="C4334" s="34" t="s">
        <v>400</v>
      </c>
      <c r="D4334" s="35" t="s">
        <v>107</v>
      </c>
      <c r="E4334" s="35">
        <v>2.1</v>
      </c>
      <c r="F4334" s="35">
        <v>2.2999999999999998</v>
      </c>
      <c r="G4334" s="35">
        <v>2.4</v>
      </c>
      <c r="H4334" s="35">
        <v>2.7</v>
      </c>
      <c r="O4334" s="34" t="s">
        <v>4639</v>
      </c>
    </row>
    <row r="4335" spans="1:15" ht="15" hidden="1" customHeight="1">
      <c r="A4335" s="34" t="s">
        <v>79</v>
      </c>
      <c r="B4335" s="34" t="s">
        <v>9137</v>
      </c>
      <c r="C4335" s="34" t="s">
        <v>416</v>
      </c>
      <c r="D4335" s="35" t="s">
        <v>107</v>
      </c>
      <c r="E4335" s="35">
        <v>1.1000000000000001</v>
      </c>
      <c r="F4335" s="35">
        <v>1.3</v>
      </c>
      <c r="G4335" s="35">
        <v>1.3</v>
      </c>
      <c r="H4335" s="35">
        <v>1.3</v>
      </c>
    </row>
    <row r="4336" spans="1:15" ht="15" hidden="1" customHeight="1">
      <c r="A4336" s="34" t="s">
        <v>79</v>
      </c>
      <c r="B4336" s="34" t="s">
        <v>9138</v>
      </c>
      <c r="C4336" s="34" t="s">
        <v>416</v>
      </c>
      <c r="D4336" s="35" t="s">
        <v>107</v>
      </c>
      <c r="E4336" s="35">
        <v>1.4</v>
      </c>
      <c r="F4336" s="35">
        <v>1.7</v>
      </c>
      <c r="G4336" s="35">
        <v>2</v>
      </c>
      <c r="H4336" s="35">
        <v>2.4</v>
      </c>
    </row>
    <row r="4337" spans="1:15" ht="15" hidden="1" customHeight="1">
      <c r="A4337" s="34" t="s">
        <v>79</v>
      </c>
      <c r="B4337" s="34" t="s">
        <v>9139</v>
      </c>
      <c r="C4337" s="34" t="s">
        <v>435</v>
      </c>
      <c r="D4337" s="35" t="s">
        <v>107</v>
      </c>
      <c r="E4337" s="35">
        <v>1.1000000000000001</v>
      </c>
      <c r="F4337" s="35">
        <v>1.4</v>
      </c>
      <c r="G4337" s="35">
        <v>1.4</v>
      </c>
      <c r="H4337" s="35">
        <v>1.5</v>
      </c>
    </row>
    <row r="4338" spans="1:15" ht="15" hidden="1" customHeight="1">
      <c r="A4338" s="34" t="s">
        <v>79</v>
      </c>
      <c r="B4338" s="34" t="s">
        <v>9140</v>
      </c>
      <c r="C4338" s="34" t="s">
        <v>416</v>
      </c>
      <c r="D4338" s="35" t="s">
        <v>107</v>
      </c>
      <c r="E4338" s="35">
        <v>1.1000000000000001</v>
      </c>
      <c r="F4338" s="35">
        <v>1.2</v>
      </c>
      <c r="G4338" s="35">
        <v>1.2</v>
      </c>
      <c r="H4338" s="35">
        <v>1.3</v>
      </c>
    </row>
    <row r="4339" spans="1:15" ht="15" hidden="1" customHeight="1">
      <c r="A4339" s="34" t="s">
        <v>79</v>
      </c>
      <c r="B4339" s="34" t="s">
        <v>9141</v>
      </c>
      <c r="C4339" s="34" t="s">
        <v>416</v>
      </c>
      <c r="D4339" s="35" t="s">
        <v>107</v>
      </c>
      <c r="E4339" s="35">
        <v>1</v>
      </c>
      <c r="F4339" s="35">
        <v>1.3</v>
      </c>
      <c r="G4339" s="35">
        <v>1.7</v>
      </c>
      <c r="H4339" s="35">
        <v>1.7</v>
      </c>
    </row>
    <row r="4340" spans="1:15" ht="15" hidden="1" customHeight="1">
      <c r="A4340" s="34" t="s">
        <v>79</v>
      </c>
      <c r="B4340" s="34" t="s">
        <v>9142</v>
      </c>
      <c r="C4340" s="34" t="s">
        <v>416</v>
      </c>
      <c r="D4340" s="35" t="s">
        <v>107</v>
      </c>
      <c r="E4340" s="35">
        <v>1</v>
      </c>
      <c r="F4340" s="35">
        <v>1.1000000000000001</v>
      </c>
      <c r="G4340" s="35">
        <v>1</v>
      </c>
      <c r="H4340" s="35" t="s">
        <v>107</v>
      </c>
      <c r="J4340" s="35" t="s">
        <v>9143</v>
      </c>
      <c r="L4340" s="34" t="s">
        <v>3942</v>
      </c>
      <c r="O4340" s="34" t="s">
        <v>6276</v>
      </c>
    </row>
    <row r="4341" spans="1:15" ht="15" hidden="1" customHeight="1">
      <c r="A4341" s="34" t="s">
        <v>79</v>
      </c>
      <c r="B4341" s="34" t="s">
        <v>9144</v>
      </c>
      <c r="C4341" s="34" t="s">
        <v>435</v>
      </c>
      <c r="D4341" s="35" t="s">
        <v>107</v>
      </c>
      <c r="E4341" s="35">
        <v>1.9</v>
      </c>
      <c r="F4341" s="35">
        <v>2</v>
      </c>
      <c r="G4341" s="35">
        <v>2</v>
      </c>
      <c r="H4341" s="35">
        <v>2.1</v>
      </c>
      <c r="I4341" s="35" t="s">
        <v>7151</v>
      </c>
      <c r="K4341" s="36" t="s">
        <v>537</v>
      </c>
      <c r="M4341" s="34" t="s">
        <v>5095</v>
      </c>
      <c r="N4341" s="34" t="s">
        <v>9145</v>
      </c>
    </row>
    <row r="4342" spans="1:15" ht="15" hidden="1" customHeight="1">
      <c r="A4342" s="34" t="s">
        <v>79</v>
      </c>
      <c r="B4342" s="34" t="s">
        <v>9146</v>
      </c>
      <c r="C4342" s="34" t="s">
        <v>435</v>
      </c>
      <c r="D4342" s="35" t="s">
        <v>107</v>
      </c>
      <c r="E4342" s="35">
        <v>1.6</v>
      </c>
      <c r="F4342" s="35">
        <v>2.2000000000000002</v>
      </c>
      <c r="G4342" s="35">
        <v>2.1</v>
      </c>
      <c r="H4342" s="35">
        <v>2.2000000000000002</v>
      </c>
      <c r="I4342" s="35" t="s">
        <v>709</v>
      </c>
    </row>
    <row r="4343" spans="1:15" ht="15" hidden="1" customHeight="1">
      <c r="A4343" s="34" t="s">
        <v>79</v>
      </c>
      <c r="B4343" s="34" t="s">
        <v>9147</v>
      </c>
      <c r="C4343" s="34" t="s">
        <v>389</v>
      </c>
      <c r="D4343" s="35" t="s">
        <v>107</v>
      </c>
      <c r="E4343" s="35">
        <v>1.2</v>
      </c>
      <c r="F4343" s="35">
        <v>2.2000000000000002</v>
      </c>
      <c r="G4343" s="35">
        <v>2.8</v>
      </c>
      <c r="H4343" s="35">
        <v>3.2</v>
      </c>
      <c r="I4343" s="35" t="s">
        <v>709</v>
      </c>
    </row>
    <row r="4344" spans="1:15" ht="15" hidden="1" customHeight="1">
      <c r="A4344" s="34" t="s">
        <v>79</v>
      </c>
      <c r="B4344" s="34" t="s">
        <v>9148</v>
      </c>
      <c r="C4344" s="34" t="s">
        <v>435</v>
      </c>
      <c r="D4344" s="35" t="s">
        <v>107</v>
      </c>
      <c r="E4344" s="35">
        <v>9.6999999999999993</v>
      </c>
      <c r="F4344" s="35" t="s">
        <v>2988</v>
      </c>
      <c r="G4344" s="35" t="s">
        <v>2988</v>
      </c>
      <c r="H4344" s="35" t="s">
        <v>2989</v>
      </c>
    </row>
    <row r="4345" spans="1:15" ht="15" hidden="1" customHeight="1">
      <c r="A4345" s="34" t="s">
        <v>79</v>
      </c>
      <c r="B4345" s="34" t="s">
        <v>9149</v>
      </c>
      <c r="C4345" s="34" t="s">
        <v>742</v>
      </c>
      <c r="D4345" s="35" t="s">
        <v>107</v>
      </c>
      <c r="E4345" s="35" t="s">
        <v>107</v>
      </c>
      <c r="F4345" s="35">
        <v>1.2</v>
      </c>
      <c r="G4345" s="35">
        <v>1.3</v>
      </c>
      <c r="H4345" s="35">
        <v>1.4</v>
      </c>
    </row>
    <row r="4346" spans="1:15" ht="15" hidden="1" customHeight="1">
      <c r="A4346" s="34" t="s">
        <v>79</v>
      </c>
      <c r="B4346" s="34" t="s">
        <v>9150</v>
      </c>
      <c r="C4346" s="34" t="s">
        <v>399</v>
      </c>
      <c r="D4346" s="35" t="s">
        <v>107</v>
      </c>
      <c r="E4346" s="35" t="s">
        <v>107</v>
      </c>
      <c r="F4346" s="35">
        <v>1.3</v>
      </c>
      <c r="G4346" s="35">
        <v>1.5</v>
      </c>
      <c r="H4346" s="35">
        <v>1.6</v>
      </c>
      <c r="K4346" s="36" t="s">
        <v>537</v>
      </c>
      <c r="M4346" s="34" t="s">
        <v>537</v>
      </c>
    </row>
    <row r="4347" spans="1:15" ht="15" hidden="1" customHeight="1">
      <c r="A4347" s="34" t="s">
        <v>79</v>
      </c>
      <c r="B4347" s="34" t="s">
        <v>9151</v>
      </c>
      <c r="C4347" s="34" t="s">
        <v>452</v>
      </c>
      <c r="D4347" s="35" t="s">
        <v>107</v>
      </c>
      <c r="E4347" s="35" t="s">
        <v>107</v>
      </c>
      <c r="F4347" s="35">
        <v>1</v>
      </c>
      <c r="G4347" s="35">
        <v>1.1000000000000001</v>
      </c>
      <c r="H4347" s="35">
        <v>1.2</v>
      </c>
    </row>
    <row r="4348" spans="1:15" ht="15" hidden="1" customHeight="1">
      <c r="A4348" s="34" t="s">
        <v>79</v>
      </c>
      <c r="B4348" s="34" t="s">
        <v>9152</v>
      </c>
      <c r="C4348" s="34" t="s">
        <v>399</v>
      </c>
      <c r="D4348" s="35" t="s">
        <v>107</v>
      </c>
      <c r="E4348" s="35" t="s">
        <v>107</v>
      </c>
      <c r="F4348" s="35">
        <v>1.1000000000000001</v>
      </c>
      <c r="G4348" s="35">
        <v>1.3</v>
      </c>
      <c r="H4348" s="35">
        <v>1.4</v>
      </c>
    </row>
    <row r="4349" spans="1:15" ht="15" hidden="1" customHeight="1">
      <c r="A4349" s="34" t="s">
        <v>79</v>
      </c>
      <c r="B4349" s="34" t="s">
        <v>9153</v>
      </c>
      <c r="C4349" s="34" t="s">
        <v>435</v>
      </c>
      <c r="D4349" s="35" t="s">
        <v>107</v>
      </c>
      <c r="E4349" s="35" t="s">
        <v>107</v>
      </c>
      <c r="F4349" s="35">
        <v>1.2</v>
      </c>
      <c r="G4349" s="35">
        <v>1.3</v>
      </c>
      <c r="H4349" s="35">
        <v>1.4</v>
      </c>
      <c r="I4349" s="35" t="s">
        <v>424</v>
      </c>
      <c r="K4349" s="36" t="s">
        <v>424</v>
      </c>
      <c r="M4349" s="34" t="s">
        <v>424</v>
      </c>
    </row>
    <row r="4350" spans="1:15" ht="15" hidden="1" customHeight="1">
      <c r="A4350" s="34" t="s">
        <v>79</v>
      </c>
      <c r="B4350" s="34" t="s">
        <v>9154</v>
      </c>
      <c r="C4350" s="34" t="s">
        <v>435</v>
      </c>
      <c r="D4350" s="35" t="s">
        <v>107</v>
      </c>
      <c r="E4350" s="35" t="s">
        <v>107</v>
      </c>
      <c r="F4350" s="35">
        <v>1.1000000000000001</v>
      </c>
      <c r="G4350" s="35">
        <v>1.2</v>
      </c>
      <c r="H4350" s="35">
        <v>1.2</v>
      </c>
      <c r="I4350" s="35" t="s">
        <v>709</v>
      </c>
    </row>
    <row r="4351" spans="1:15" ht="15" hidden="1" customHeight="1">
      <c r="A4351" s="34" t="s">
        <v>79</v>
      </c>
      <c r="B4351" s="34" t="s">
        <v>9155</v>
      </c>
      <c r="C4351" s="34" t="s">
        <v>435</v>
      </c>
      <c r="D4351" s="35" t="s">
        <v>107</v>
      </c>
      <c r="E4351" s="35" t="s">
        <v>107</v>
      </c>
      <c r="F4351" s="35">
        <v>1.1000000000000001</v>
      </c>
      <c r="G4351" s="35" t="s">
        <v>2988</v>
      </c>
      <c r="H4351" s="35" t="s">
        <v>2989</v>
      </c>
    </row>
    <row r="4352" spans="1:15" ht="15" hidden="1" customHeight="1">
      <c r="A4352" s="34" t="s">
        <v>79</v>
      </c>
      <c r="B4352" s="34" t="s">
        <v>9156</v>
      </c>
      <c r="C4352" s="34" t="s">
        <v>435</v>
      </c>
      <c r="D4352" s="35" t="s">
        <v>107</v>
      </c>
      <c r="E4352" s="35" t="s">
        <v>107</v>
      </c>
      <c r="F4352" s="35">
        <v>9.6999999999999993</v>
      </c>
      <c r="G4352" s="35">
        <v>9.9</v>
      </c>
      <c r="H4352" s="35">
        <v>10.199999999999999</v>
      </c>
      <c r="O4352" s="34" t="s">
        <v>9157</v>
      </c>
    </row>
    <row r="4353" spans="1:15" ht="15" hidden="1" customHeight="1">
      <c r="A4353" s="34" t="s">
        <v>79</v>
      </c>
      <c r="B4353" s="34" t="s">
        <v>9158</v>
      </c>
      <c r="C4353" s="34" t="s">
        <v>435</v>
      </c>
      <c r="D4353" s="35" t="s">
        <v>107</v>
      </c>
      <c r="E4353" s="35" t="s">
        <v>107</v>
      </c>
      <c r="F4353" s="35">
        <v>1.1000000000000001</v>
      </c>
      <c r="G4353" s="35">
        <v>1.1000000000000001</v>
      </c>
      <c r="H4353" s="35">
        <v>1.2</v>
      </c>
      <c r="L4353" s="34" t="s">
        <v>3034</v>
      </c>
    </row>
    <row r="4354" spans="1:15" ht="15" hidden="1" customHeight="1">
      <c r="A4354" s="34" t="s">
        <v>79</v>
      </c>
      <c r="B4354" s="34" t="s">
        <v>9159</v>
      </c>
      <c r="C4354" s="34" t="s">
        <v>711</v>
      </c>
      <c r="D4354" s="35" t="s">
        <v>107</v>
      </c>
      <c r="E4354" s="35" t="s">
        <v>107</v>
      </c>
      <c r="F4354" s="35">
        <v>1.1000000000000001</v>
      </c>
      <c r="G4354" s="35">
        <v>1.1000000000000001</v>
      </c>
      <c r="H4354" s="35">
        <v>1.1000000000000001</v>
      </c>
      <c r="L4354" s="34" t="s">
        <v>9160</v>
      </c>
    </row>
    <row r="4355" spans="1:15" ht="15" hidden="1" customHeight="1">
      <c r="A4355" s="34" t="s">
        <v>79</v>
      </c>
      <c r="B4355" s="34" t="s">
        <v>9161</v>
      </c>
      <c r="C4355" s="34" t="s">
        <v>435</v>
      </c>
      <c r="D4355" s="35" t="s">
        <v>107</v>
      </c>
      <c r="E4355" s="35" t="s">
        <v>107</v>
      </c>
      <c r="F4355" s="35">
        <v>1.2</v>
      </c>
      <c r="G4355" s="35">
        <v>1.3</v>
      </c>
      <c r="H4355" s="35" t="s">
        <v>2997</v>
      </c>
    </row>
    <row r="4356" spans="1:15" ht="15" hidden="1" customHeight="1">
      <c r="A4356" s="34" t="s">
        <v>79</v>
      </c>
      <c r="B4356" s="34" t="s">
        <v>9162</v>
      </c>
      <c r="C4356" s="34" t="s">
        <v>421</v>
      </c>
      <c r="D4356" s="35" t="s">
        <v>107</v>
      </c>
      <c r="E4356" s="35" t="s">
        <v>107</v>
      </c>
      <c r="F4356" s="35">
        <v>1.3</v>
      </c>
      <c r="G4356" s="35">
        <v>1.4</v>
      </c>
      <c r="H4356" s="35">
        <v>1.6</v>
      </c>
      <c r="I4356" s="35" t="s">
        <v>537</v>
      </c>
      <c r="K4356" s="36" t="s">
        <v>537</v>
      </c>
      <c r="L4356" s="36" t="s">
        <v>9163</v>
      </c>
      <c r="M4356" s="34" t="s">
        <v>506</v>
      </c>
    </row>
    <row r="4357" spans="1:15" ht="15" hidden="1" customHeight="1">
      <c r="A4357" s="34" t="s">
        <v>79</v>
      </c>
      <c r="B4357" s="34" t="s">
        <v>9164</v>
      </c>
      <c r="C4357" s="34" t="s">
        <v>403</v>
      </c>
      <c r="D4357" s="35" t="s">
        <v>107</v>
      </c>
      <c r="E4357" s="35" t="s">
        <v>107</v>
      </c>
      <c r="F4357" s="35">
        <v>1.2</v>
      </c>
      <c r="G4357" s="35">
        <v>1.2</v>
      </c>
      <c r="H4357" s="35">
        <v>1.3</v>
      </c>
    </row>
    <row r="4358" spans="1:15" ht="15" hidden="1" customHeight="1">
      <c r="A4358" s="34" t="s">
        <v>79</v>
      </c>
      <c r="B4358" s="34" t="s">
        <v>9165</v>
      </c>
      <c r="C4358" s="34" t="s">
        <v>419</v>
      </c>
      <c r="D4358" s="35" t="s">
        <v>107</v>
      </c>
      <c r="E4358" s="35" t="s">
        <v>107</v>
      </c>
      <c r="F4358" s="35">
        <v>1.5</v>
      </c>
      <c r="G4358" s="35">
        <v>1.6</v>
      </c>
      <c r="H4358" s="35">
        <v>1.7</v>
      </c>
      <c r="I4358" s="35" t="s">
        <v>537</v>
      </c>
      <c r="K4358" s="36" t="s">
        <v>537</v>
      </c>
      <c r="M4358" s="34" t="s">
        <v>537</v>
      </c>
    </row>
    <row r="4359" spans="1:15" ht="15" hidden="1" customHeight="1">
      <c r="A4359" s="34" t="s">
        <v>79</v>
      </c>
      <c r="B4359" s="34" t="s">
        <v>9166</v>
      </c>
      <c r="C4359" s="34" t="s">
        <v>416</v>
      </c>
      <c r="D4359" s="35" t="s">
        <v>107</v>
      </c>
      <c r="E4359" s="35" t="s">
        <v>107</v>
      </c>
      <c r="F4359" s="35">
        <v>1</v>
      </c>
      <c r="G4359" s="35">
        <v>1.1000000000000001</v>
      </c>
      <c r="H4359" s="35">
        <v>1.1000000000000001</v>
      </c>
    </row>
    <row r="4360" spans="1:15" ht="15" hidden="1" customHeight="1">
      <c r="A4360" s="34" t="s">
        <v>64</v>
      </c>
      <c r="B4360" s="34" t="s">
        <v>9167</v>
      </c>
      <c r="C4360" s="34" t="s">
        <v>439</v>
      </c>
      <c r="D4360" s="35">
        <v>9.6</v>
      </c>
      <c r="E4360" s="35">
        <v>10</v>
      </c>
      <c r="F4360" s="35">
        <v>10.199999999999999</v>
      </c>
      <c r="G4360" s="35">
        <v>10.6</v>
      </c>
      <c r="H4360" s="35">
        <v>11.1</v>
      </c>
      <c r="I4360" s="35" t="s">
        <v>9168</v>
      </c>
      <c r="O4360" s="34" t="s">
        <v>2995</v>
      </c>
    </row>
    <row r="4361" spans="1:15" ht="15" hidden="1" customHeight="1">
      <c r="A4361" s="34" t="s">
        <v>64</v>
      </c>
      <c r="B4361" s="34" t="s">
        <v>9169</v>
      </c>
      <c r="C4361" s="34" t="s">
        <v>439</v>
      </c>
      <c r="D4361" s="35" t="s">
        <v>107</v>
      </c>
      <c r="E4361" s="35">
        <v>3</v>
      </c>
      <c r="F4361" s="35">
        <v>5</v>
      </c>
      <c r="G4361" s="35">
        <v>7.2</v>
      </c>
      <c r="H4361" s="35">
        <v>8.1</v>
      </c>
      <c r="I4361" s="35" t="s">
        <v>423</v>
      </c>
    </row>
    <row r="4362" spans="1:15" ht="15" hidden="1" customHeight="1">
      <c r="A4362" s="34" t="s">
        <v>64</v>
      </c>
      <c r="B4362" s="34" t="s">
        <v>9170</v>
      </c>
      <c r="C4362" s="34" t="s">
        <v>439</v>
      </c>
      <c r="D4362" s="35" t="s">
        <v>107</v>
      </c>
      <c r="E4362" s="35">
        <v>1</v>
      </c>
      <c r="F4362" s="35">
        <v>1</v>
      </c>
      <c r="G4362" s="35" t="s">
        <v>2997</v>
      </c>
      <c r="H4362" s="35" t="s">
        <v>107</v>
      </c>
      <c r="J4362" s="35" t="s">
        <v>3256</v>
      </c>
      <c r="L4362" s="34" t="s">
        <v>8037</v>
      </c>
      <c r="O4362" s="34" t="s">
        <v>9171</v>
      </c>
    </row>
    <row r="4363" spans="1:15" ht="15" hidden="1" customHeight="1">
      <c r="A4363" s="34" t="s">
        <v>64</v>
      </c>
      <c r="B4363" s="34" t="s">
        <v>9172</v>
      </c>
      <c r="C4363" s="34" t="s">
        <v>9173</v>
      </c>
      <c r="D4363" s="35">
        <v>5.0999999999999996</v>
      </c>
      <c r="E4363" s="35">
        <v>5.5</v>
      </c>
      <c r="F4363" s="35">
        <v>6.4</v>
      </c>
      <c r="G4363" s="35">
        <v>7.3</v>
      </c>
      <c r="H4363" s="35">
        <v>7.8</v>
      </c>
    </row>
    <row r="4364" spans="1:15" ht="15" hidden="1" customHeight="1">
      <c r="A4364" s="34" t="s">
        <v>64</v>
      </c>
      <c r="B4364" s="34" t="s">
        <v>9174</v>
      </c>
      <c r="C4364" s="34" t="s">
        <v>667</v>
      </c>
      <c r="D4364" s="35">
        <v>2</v>
      </c>
      <c r="E4364" s="35">
        <v>2.8</v>
      </c>
      <c r="F4364" s="35">
        <v>4.3</v>
      </c>
      <c r="G4364" s="35">
        <v>4.5</v>
      </c>
      <c r="H4364" s="35">
        <v>4.5999999999999996</v>
      </c>
      <c r="I4364" s="35" t="s">
        <v>423</v>
      </c>
      <c r="L4364" s="34" t="s">
        <v>9175</v>
      </c>
      <c r="M4364" s="34" t="s">
        <v>9176</v>
      </c>
      <c r="O4364" s="34" t="s">
        <v>2995</v>
      </c>
    </row>
    <row r="4365" spans="1:15" ht="15" hidden="1" customHeight="1">
      <c r="A4365" s="34" t="s">
        <v>64</v>
      </c>
      <c r="B4365" s="34" t="s">
        <v>9177</v>
      </c>
      <c r="C4365" s="34" t="s">
        <v>667</v>
      </c>
      <c r="D4365" s="35" t="s">
        <v>107</v>
      </c>
      <c r="E4365" s="35">
        <v>2.2999999999999998</v>
      </c>
      <c r="F4365" s="35">
        <v>2.4</v>
      </c>
      <c r="G4365" s="35" t="s">
        <v>4691</v>
      </c>
      <c r="H4365" s="35" t="s">
        <v>2997</v>
      </c>
      <c r="L4365" s="34" t="s">
        <v>9178</v>
      </c>
      <c r="O4365" s="34" t="s">
        <v>9179</v>
      </c>
    </row>
    <row r="4366" spans="1:15" ht="15" hidden="1" customHeight="1">
      <c r="A4366" s="34" t="s">
        <v>64</v>
      </c>
      <c r="B4366" s="34" t="s">
        <v>9180</v>
      </c>
      <c r="C4366" s="34" t="s">
        <v>9181</v>
      </c>
      <c r="D4366" s="35">
        <v>4.3</v>
      </c>
      <c r="E4366" s="35">
        <v>4.5999999999999996</v>
      </c>
      <c r="F4366" s="35">
        <v>4.5999999999999996</v>
      </c>
      <c r="G4366" s="35">
        <v>4.5999999999999996</v>
      </c>
      <c r="H4366" s="35">
        <v>4.7</v>
      </c>
      <c r="K4366" s="36" t="s">
        <v>424</v>
      </c>
      <c r="M4366" s="34" t="s">
        <v>561</v>
      </c>
      <c r="N4366" s="34" t="s">
        <v>561</v>
      </c>
    </row>
    <row r="4367" spans="1:15" ht="15" hidden="1" customHeight="1">
      <c r="A4367" s="34" t="s">
        <v>64</v>
      </c>
      <c r="B4367" s="34" t="s">
        <v>9182</v>
      </c>
      <c r="C4367" s="34" t="s">
        <v>484</v>
      </c>
      <c r="D4367" s="35" t="s">
        <v>107</v>
      </c>
      <c r="E4367" s="35">
        <v>1.2</v>
      </c>
      <c r="F4367" s="35">
        <v>2</v>
      </c>
      <c r="G4367" s="35">
        <v>2.5</v>
      </c>
      <c r="H4367" s="35">
        <v>2.7</v>
      </c>
    </row>
    <row r="4368" spans="1:15" ht="15" hidden="1" customHeight="1">
      <c r="A4368" s="34" t="s">
        <v>64</v>
      </c>
      <c r="B4368" s="34" t="s">
        <v>9183</v>
      </c>
      <c r="C4368" s="34" t="s">
        <v>484</v>
      </c>
      <c r="D4368" s="35" t="s">
        <v>107</v>
      </c>
      <c r="E4368" s="35">
        <v>1.2</v>
      </c>
      <c r="F4368" s="35">
        <v>1.5</v>
      </c>
      <c r="G4368" s="35">
        <v>1.5</v>
      </c>
      <c r="H4368" s="35">
        <v>1.6</v>
      </c>
    </row>
    <row r="4369" spans="1:15" ht="15" hidden="1" customHeight="1">
      <c r="A4369" s="34" t="s">
        <v>64</v>
      </c>
      <c r="B4369" s="34" t="s">
        <v>9184</v>
      </c>
      <c r="C4369" s="34" t="s">
        <v>484</v>
      </c>
      <c r="D4369" s="35" t="s">
        <v>107</v>
      </c>
      <c r="E4369" s="35">
        <v>1</v>
      </c>
      <c r="F4369" s="35">
        <v>1.3</v>
      </c>
      <c r="G4369" s="35" t="s">
        <v>2997</v>
      </c>
      <c r="H4369" s="35" t="s">
        <v>2997</v>
      </c>
      <c r="L4369" s="34" t="s">
        <v>9185</v>
      </c>
    </row>
    <row r="4370" spans="1:15" ht="15" hidden="1" customHeight="1">
      <c r="A4370" s="34" t="s">
        <v>64</v>
      </c>
      <c r="B4370" s="34" t="s">
        <v>9186</v>
      </c>
      <c r="C4370" s="34" t="s">
        <v>484</v>
      </c>
      <c r="D4370" s="35" t="s">
        <v>107</v>
      </c>
      <c r="E4370" s="35">
        <v>1.5</v>
      </c>
      <c r="F4370" s="35">
        <v>1.5</v>
      </c>
      <c r="G4370" s="35">
        <v>1.8</v>
      </c>
      <c r="H4370" s="35">
        <v>2.2999999999999998</v>
      </c>
    </row>
    <row r="4371" spans="1:15" ht="15" hidden="1" customHeight="1">
      <c r="A4371" s="34" t="s">
        <v>64</v>
      </c>
      <c r="B4371" s="34" t="s">
        <v>9187</v>
      </c>
      <c r="C4371" s="34" t="s">
        <v>484</v>
      </c>
      <c r="D4371" s="35" t="s">
        <v>107</v>
      </c>
      <c r="E4371" s="35">
        <v>1.3</v>
      </c>
      <c r="F4371" s="35">
        <v>2</v>
      </c>
      <c r="G4371" s="35">
        <v>2</v>
      </c>
      <c r="H4371" s="35">
        <v>2.2000000000000002</v>
      </c>
    </row>
    <row r="4372" spans="1:15" ht="15" hidden="1" customHeight="1">
      <c r="A4372" s="34" t="s">
        <v>64</v>
      </c>
      <c r="B4372" s="34" t="s">
        <v>9188</v>
      </c>
      <c r="C4372" s="34" t="s">
        <v>2734</v>
      </c>
      <c r="D4372" s="35" t="s">
        <v>107</v>
      </c>
      <c r="E4372" s="35">
        <v>3</v>
      </c>
      <c r="F4372" s="35">
        <v>4.4000000000000004</v>
      </c>
      <c r="G4372" s="35">
        <v>5.6</v>
      </c>
      <c r="H4372" s="35">
        <v>6.2</v>
      </c>
      <c r="I4372" s="35" t="s">
        <v>889</v>
      </c>
      <c r="K4372" s="36" t="s">
        <v>9189</v>
      </c>
    </row>
    <row r="4373" spans="1:15" ht="15" hidden="1" customHeight="1">
      <c r="A4373" s="34" t="s">
        <v>64</v>
      </c>
      <c r="B4373" s="34" t="s">
        <v>9190</v>
      </c>
      <c r="C4373" s="34" t="s">
        <v>667</v>
      </c>
      <c r="D4373" s="35" t="s">
        <v>107</v>
      </c>
      <c r="E4373" s="35">
        <v>1.7</v>
      </c>
      <c r="F4373" s="35">
        <v>3.3</v>
      </c>
      <c r="G4373" s="35">
        <v>4.3</v>
      </c>
      <c r="H4373" s="35">
        <v>4.4000000000000004</v>
      </c>
      <c r="O4373" s="34" t="s">
        <v>3393</v>
      </c>
    </row>
    <row r="4374" spans="1:15" ht="15" hidden="1" customHeight="1">
      <c r="A4374" s="34" t="s">
        <v>64</v>
      </c>
      <c r="B4374" s="34" t="s">
        <v>9191</v>
      </c>
      <c r="C4374" s="34" t="s">
        <v>667</v>
      </c>
      <c r="D4374" s="35" t="s">
        <v>107</v>
      </c>
      <c r="E4374" s="35" t="s">
        <v>107</v>
      </c>
      <c r="F4374" s="35">
        <v>3.5</v>
      </c>
      <c r="G4374" s="35">
        <v>3.9</v>
      </c>
      <c r="H4374" s="35">
        <v>3.9</v>
      </c>
    </row>
    <row r="4375" spans="1:15" ht="15" hidden="1" customHeight="1">
      <c r="A4375" s="34" t="s">
        <v>64</v>
      </c>
      <c r="B4375" s="34" t="s">
        <v>9192</v>
      </c>
      <c r="C4375" s="34" t="s">
        <v>2732</v>
      </c>
      <c r="D4375" s="35" t="s">
        <v>107</v>
      </c>
      <c r="E4375" s="35">
        <v>1.3</v>
      </c>
      <c r="F4375" s="35">
        <v>1.7</v>
      </c>
      <c r="G4375" s="35">
        <v>1.8</v>
      </c>
      <c r="H4375" s="35">
        <v>1.9</v>
      </c>
      <c r="I4375" s="35" t="s">
        <v>561</v>
      </c>
    </row>
    <row r="4376" spans="1:15" ht="15" hidden="1" customHeight="1">
      <c r="A4376" s="34" t="s">
        <v>64</v>
      </c>
      <c r="B4376" s="34" t="s">
        <v>9193</v>
      </c>
      <c r="C4376" s="34" t="s">
        <v>1040</v>
      </c>
      <c r="D4376" s="35" t="s">
        <v>107</v>
      </c>
      <c r="E4376" s="35">
        <v>1.1000000000000001</v>
      </c>
      <c r="F4376" s="35">
        <v>1.8</v>
      </c>
      <c r="G4376" s="35" t="s">
        <v>107</v>
      </c>
      <c r="H4376" s="35" t="s">
        <v>107</v>
      </c>
      <c r="J4376" s="35" t="s">
        <v>9194</v>
      </c>
      <c r="L4376" s="36" t="s">
        <v>9195</v>
      </c>
    </row>
    <row r="4377" spans="1:15" ht="15" hidden="1" customHeight="1">
      <c r="A4377" s="34" t="s">
        <v>64</v>
      </c>
      <c r="B4377" s="34" t="s">
        <v>9196</v>
      </c>
      <c r="C4377" s="34" t="s">
        <v>1040</v>
      </c>
      <c r="D4377" s="35" t="s">
        <v>107</v>
      </c>
      <c r="E4377" s="35">
        <v>1</v>
      </c>
      <c r="F4377" s="35">
        <v>1.7</v>
      </c>
      <c r="G4377" s="35" t="s">
        <v>107</v>
      </c>
      <c r="H4377" s="35" t="s">
        <v>107</v>
      </c>
      <c r="J4377" s="35" t="s">
        <v>9194</v>
      </c>
      <c r="L4377" s="36" t="s">
        <v>9195</v>
      </c>
    </row>
    <row r="4378" spans="1:15" ht="15" hidden="1" customHeight="1">
      <c r="A4378" s="34" t="s">
        <v>64</v>
      </c>
      <c r="B4378" s="34" t="s">
        <v>9197</v>
      </c>
      <c r="C4378" s="34" t="s">
        <v>1040</v>
      </c>
      <c r="D4378" s="35" t="s">
        <v>107</v>
      </c>
      <c r="E4378" s="35" t="s">
        <v>107</v>
      </c>
      <c r="F4378" s="35" t="s">
        <v>107</v>
      </c>
      <c r="G4378" s="35" t="s">
        <v>107</v>
      </c>
      <c r="H4378" s="35">
        <v>1.1000000000000001</v>
      </c>
      <c r="J4378" s="35" t="s">
        <v>9198</v>
      </c>
    </row>
    <row r="4379" spans="1:15" ht="15" hidden="1" customHeight="1">
      <c r="A4379" s="34" t="s">
        <v>64</v>
      </c>
      <c r="B4379" s="34" t="s">
        <v>9199</v>
      </c>
      <c r="C4379" s="34" t="s">
        <v>1040</v>
      </c>
      <c r="D4379" s="35" t="s">
        <v>107</v>
      </c>
      <c r="E4379" s="35" t="s">
        <v>107</v>
      </c>
      <c r="F4379" s="35" t="s">
        <v>107</v>
      </c>
      <c r="G4379" s="35" t="s">
        <v>107</v>
      </c>
      <c r="H4379" s="35">
        <v>1.1000000000000001</v>
      </c>
      <c r="J4379" s="35" t="s">
        <v>9198</v>
      </c>
    </row>
    <row r="4380" spans="1:15" ht="15" hidden="1" customHeight="1">
      <c r="A4380" s="34" t="s">
        <v>64</v>
      </c>
      <c r="B4380" s="34" t="s">
        <v>9200</v>
      </c>
      <c r="C4380" s="34" t="s">
        <v>1040</v>
      </c>
      <c r="D4380" s="35" t="s">
        <v>107</v>
      </c>
      <c r="E4380" s="35" t="s">
        <v>107</v>
      </c>
      <c r="F4380" s="35" t="s">
        <v>107</v>
      </c>
      <c r="G4380" s="35" t="s">
        <v>107</v>
      </c>
      <c r="H4380" s="35">
        <v>1.2</v>
      </c>
      <c r="J4380" s="35" t="s">
        <v>9198</v>
      </c>
    </row>
    <row r="4381" spans="1:15" ht="15" hidden="1" customHeight="1">
      <c r="A4381" s="34" t="s">
        <v>64</v>
      </c>
      <c r="B4381" s="34" t="s">
        <v>9201</v>
      </c>
      <c r="C4381" s="34" t="s">
        <v>1040</v>
      </c>
      <c r="D4381" s="35" t="s">
        <v>107</v>
      </c>
      <c r="E4381" s="35">
        <v>1.3</v>
      </c>
      <c r="F4381" s="35">
        <v>1.9</v>
      </c>
      <c r="G4381" s="35" t="s">
        <v>107</v>
      </c>
      <c r="H4381" s="35" t="s">
        <v>107</v>
      </c>
      <c r="J4381" s="35" t="s">
        <v>9194</v>
      </c>
      <c r="L4381" s="36" t="s">
        <v>9195</v>
      </c>
      <c r="O4381" s="34" t="s">
        <v>3060</v>
      </c>
    </row>
    <row r="4382" spans="1:15" ht="15" hidden="1" customHeight="1">
      <c r="A4382" s="34" t="s">
        <v>64</v>
      </c>
      <c r="B4382" s="34" t="s">
        <v>9202</v>
      </c>
      <c r="C4382" s="34" t="s">
        <v>1040</v>
      </c>
      <c r="D4382" s="35" t="s">
        <v>107</v>
      </c>
      <c r="E4382" s="35" t="s">
        <v>107</v>
      </c>
      <c r="F4382" s="35" t="s">
        <v>107</v>
      </c>
      <c r="G4382" s="35">
        <v>1.5</v>
      </c>
      <c r="H4382" s="35" t="s">
        <v>2989</v>
      </c>
    </row>
    <row r="4383" spans="1:15" ht="15" hidden="1" customHeight="1">
      <c r="A4383" s="34" t="s">
        <v>64</v>
      </c>
      <c r="B4383" s="34" t="s">
        <v>9203</v>
      </c>
      <c r="C4383" s="34" t="s">
        <v>1040</v>
      </c>
      <c r="D4383" s="35" t="s">
        <v>107</v>
      </c>
      <c r="E4383" s="35">
        <v>1.2</v>
      </c>
      <c r="F4383" s="35">
        <v>1.7</v>
      </c>
      <c r="G4383" s="35" t="s">
        <v>107</v>
      </c>
      <c r="H4383" s="35" t="s">
        <v>107</v>
      </c>
      <c r="L4383" s="36" t="s">
        <v>9195</v>
      </c>
      <c r="M4383" s="36" t="s">
        <v>4811</v>
      </c>
      <c r="O4383" s="34" t="s">
        <v>3060</v>
      </c>
    </row>
    <row r="4384" spans="1:15" ht="15" hidden="1" customHeight="1">
      <c r="A4384" s="34" t="s">
        <v>64</v>
      </c>
      <c r="B4384" s="34" t="s">
        <v>9204</v>
      </c>
      <c r="C4384" s="34" t="s">
        <v>1040</v>
      </c>
      <c r="D4384" s="35" t="s">
        <v>107</v>
      </c>
      <c r="E4384" s="35">
        <v>1.5</v>
      </c>
      <c r="F4384" s="35">
        <v>2.1</v>
      </c>
      <c r="G4384" s="35" t="s">
        <v>107</v>
      </c>
      <c r="H4384" s="35" t="s">
        <v>107</v>
      </c>
      <c r="L4384" s="36" t="s">
        <v>9195</v>
      </c>
      <c r="M4384" s="36" t="s">
        <v>4811</v>
      </c>
      <c r="O4384" s="34" t="s">
        <v>3060</v>
      </c>
    </row>
    <row r="4385" spans="1:15" ht="15" hidden="1" customHeight="1">
      <c r="A4385" s="34" t="s">
        <v>64</v>
      </c>
      <c r="B4385" s="34" t="s">
        <v>9205</v>
      </c>
      <c r="C4385" s="34" t="s">
        <v>1040</v>
      </c>
      <c r="D4385" s="35" t="s">
        <v>107</v>
      </c>
      <c r="E4385" s="35" t="s">
        <v>107</v>
      </c>
      <c r="F4385" s="35">
        <v>1</v>
      </c>
      <c r="G4385" s="35" t="s">
        <v>107</v>
      </c>
      <c r="H4385" s="35">
        <v>1.8</v>
      </c>
      <c r="J4385" s="35" t="s">
        <v>9206</v>
      </c>
      <c r="L4385" s="36" t="s">
        <v>9195</v>
      </c>
    </row>
    <row r="4386" spans="1:15" ht="15" hidden="1" customHeight="1">
      <c r="A4386" s="34" t="s">
        <v>64</v>
      </c>
      <c r="B4386" s="34" t="s">
        <v>9207</v>
      </c>
      <c r="C4386" s="34" t="s">
        <v>1040</v>
      </c>
      <c r="D4386" s="35" t="s">
        <v>107</v>
      </c>
      <c r="E4386" s="35" t="s">
        <v>107</v>
      </c>
      <c r="F4386" s="35">
        <v>1</v>
      </c>
      <c r="G4386" s="35" t="s">
        <v>107</v>
      </c>
      <c r="H4386" s="35">
        <v>1.5</v>
      </c>
      <c r="J4386" s="35" t="s">
        <v>9206</v>
      </c>
      <c r="L4386" s="36" t="s">
        <v>9195</v>
      </c>
    </row>
    <row r="4387" spans="1:15" ht="15" hidden="1" customHeight="1">
      <c r="A4387" s="34" t="s">
        <v>64</v>
      </c>
      <c r="B4387" s="34" t="s">
        <v>9208</v>
      </c>
      <c r="C4387" s="34" t="s">
        <v>419</v>
      </c>
      <c r="D4387" s="35" t="s">
        <v>107</v>
      </c>
      <c r="E4387" s="35">
        <v>1.2</v>
      </c>
      <c r="F4387" s="35">
        <v>2.2999999999999998</v>
      </c>
      <c r="G4387" s="35">
        <v>3.1</v>
      </c>
      <c r="H4387" s="35" t="s">
        <v>2997</v>
      </c>
      <c r="J4387" s="35" t="s">
        <v>9209</v>
      </c>
    </row>
    <row r="4388" spans="1:15" ht="15" hidden="1" customHeight="1">
      <c r="A4388" s="34" t="s">
        <v>64</v>
      </c>
      <c r="B4388" s="34" t="s">
        <v>9210</v>
      </c>
      <c r="C4388" s="34" t="s">
        <v>546</v>
      </c>
      <c r="D4388" s="35" t="s">
        <v>107</v>
      </c>
      <c r="E4388" s="35">
        <v>1</v>
      </c>
      <c r="F4388" s="35">
        <v>1.7</v>
      </c>
      <c r="G4388" s="35">
        <v>2</v>
      </c>
      <c r="H4388" s="35">
        <v>2.1</v>
      </c>
    </row>
    <row r="4389" spans="1:15" ht="15" hidden="1" customHeight="1">
      <c r="A4389" s="34" t="s">
        <v>64</v>
      </c>
      <c r="B4389" s="34" t="s">
        <v>9211</v>
      </c>
      <c r="C4389" s="34" t="s">
        <v>546</v>
      </c>
      <c r="D4389" s="35" t="s">
        <v>107</v>
      </c>
      <c r="E4389" s="35">
        <v>1.3</v>
      </c>
      <c r="F4389" s="35">
        <v>1.9</v>
      </c>
      <c r="G4389" s="35">
        <v>2.2000000000000002</v>
      </c>
      <c r="H4389" s="35">
        <v>2.2000000000000002</v>
      </c>
    </row>
    <row r="4390" spans="1:15" ht="15" hidden="1" customHeight="1">
      <c r="A4390" s="34" t="s">
        <v>64</v>
      </c>
      <c r="B4390" s="34" t="s">
        <v>9212</v>
      </c>
      <c r="C4390" s="34" t="s">
        <v>546</v>
      </c>
      <c r="D4390" s="35" t="s">
        <v>107</v>
      </c>
      <c r="E4390" s="35">
        <v>1.3</v>
      </c>
      <c r="F4390" s="35">
        <v>1.9</v>
      </c>
      <c r="G4390" s="35">
        <v>1.9</v>
      </c>
      <c r="H4390" s="35">
        <v>1.9</v>
      </c>
      <c r="J4390" s="35" t="s">
        <v>3081</v>
      </c>
      <c r="L4390" s="34" t="s">
        <v>3105</v>
      </c>
    </row>
    <row r="4391" spans="1:15" ht="15" hidden="1" customHeight="1">
      <c r="A4391" s="34" t="s">
        <v>64</v>
      </c>
      <c r="B4391" s="34" t="s">
        <v>9213</v>
      </c>
      <c r="C4391" s="34" t="s">
        <v>546</v>
      </c>
      <c r="D4391" s="35" t="s">
        <v>107</v>
      </c>
      <c r="E4391" s="35" t="s">
        <v>107</v>
      </c>
      <c r="F4391" s="35">
        <v>1.3</v>
      </c>
      <c r="G4391" s="35">
        <v>1.6</v>
      </c>
      <c r="H4391" s="35">
        <v>1.8</v>
      </c>
      <c r="I4391" s="35" t="s">
        <v>552</v>
      </c>
    </row>
    <row r="4392" spans="1:15" ht="15" hidden="1" customHeight="1">
      <c r="A4392" s="34" t="s">
        <v>64</v>
      </c>
      <c r="B4392" s="34" t="s">
        <v>9214</v>
      </c>
      <c r="C4392" s="34" t="s">
        <v>546</v>
      </c>
      <c r="D4392" s="35" t="s">
        <v>107</v>
      </c>
      <c r="E4392" s="35" t="s">
        <v>107</v>
      </c>
      <c r="F4392" s="35">
        <v>1.2</v>
      </c>
      <c r="G4392" s="35" t="s">
        <v>107</v>
      </c>
      <c r="H4392" s="35" t="s">
        <v>107</v>
      </c>
      <c r="J4392" s="35" t="s">
        <v>3256</v>
      </c>
      <c r="L4392" s="36" t="s">
        <v>3746</v>
      </c>
    </row>
    <row r="4393" spans="1:15" ht="15" hidden="1" customHeight="1">
      <c r="A4393" s="34" t="s">
        <v>64</v>
      </c>
      <c r="B4393" s="34" t="s">
        <v>9215</v>
      </c>
      <c r="C4393" s="34" t="s">
        <v>546</v>
      </c>
      <c r="D4393" s="35" t="s">
        <v>107</v>
      </c>
      <c r="E4393" s="35" t="s">
        <v>107</v>
      </c>
      <c r="F4393" s="35">
        <v>1.1000000000000001</v>
      </c>
      <c r="G4393" s="35">
        <v>1.2</v>
      </c>
      <c r="H4393" s="35" t="s">
        <v>2989</v>
      </c>
    </row>
    <row r="4394" spans="1:15" ht="15" hidden="1" customHeight="1">
      <c r="A4394" s="34" t="s">
        <v>64</v>
      </c>
      <c r="B4394" s="34" t="s">
        <v>9216</v>
      </c>
      <c r="C4394" s="34" t="s">
        <v>546</v>
      </c>
      <c r="D4394" s="35" t="s">
        <v>107</v>
      </c>
      <c r="E4394" s="35" t="s">
        <v>107</v>
      </c>
      <c r="F4394" s="35">
        <v>1.6</v>
      </c>
      <c r="G4394" s="35" t="s">
        <v>2988</v>
      </c>
      <c r="H4394" s="35" t="s">
        <v>2989</v>
      </c>
    </row>
    <row r="4395" spans="1:15" ht="15" hidden="1" customHeight="1">
      <c r="A4395" s="34" t="s">
        <v>64</v>
      </c>
      <c r="B4395" s="34" t="s">
        <v>9217</v>
      </c>
      <c r="C4395" s="34" t="s">
        <v>546</v>
      </c>
      <c r="D4395" s="35" t="s">
        <v>107</v>
      </c>
      <c r="E4395" s="35" t="s">
        <v>107</v>
      </c>
      <c r="F4395" s="35">
        <v>1.4</v>
      </c>
      <c r="G4395" s="35" t="s">
        <v>2988</v>
      </c>
      <c r="H4395" s="35" t="s">
        <v>2989</v>
      </c>
    </row>
    <row r="4396" spans="1:15" ht="15" hidden="1" customHeight="1">
      <c r="A4396" s="34" t="s">
        <v>64</v>
      </c>
      <c r="B4396" s="34" t="s">
        <v>9218</v>
      </c>
      <c r="C4396" s="34" t="s">
        <v>546</v>
      </c>
      <c r="D4396" s="35" t="s">
        <v>107</v>
      </c>
      <c r="E4396" s="35" t="s">
        <v>107</v>
      </c>
      <c r="F4396" s="35" t="s">
        <v>107</v>
      </c>
      <c r="G4396" s="35">
        <v>1.8</v>
      </c>
      <c r="H4396" s="35">
        <v>1.8</v>
      </c>
      <c r="L4396" s="36" t="s">
        <v>3105</v>
      </c>
    </row>
    <row r="4397" spans="1:15" ht="15" hidden="1" customHeight="1">
      <c r="A4397" s="34" t="s">
        <v>64</v>
      </c>
      <c r="B4397" s="34" t="s">
        <v>9219</v>
      </c>
      <c r="C4397" s="34" t="s">
        <v>546</v>
      </c>
      <c r="D4397" s="35" t="s">
        <v>107</v>
      </c>
      <c r="E4397" s="35" t="s">
        <v>107</v>
      </c>
      <c r="F4397" s="35" t="s">
        <v>107</v>
      </c>
      <c r="G4397" s="35">
        <v>1.4</v>
      </c>
      <c r="H4397" s="35">
        <v>1.5</v>
      </c>
    </row>
    <row r="4398" spans="1:15" ht="15" hidden="1" customHeight="1">
      <c r="A4398" s="34" t="s">
        <v>64</v>
      </c>
      <c r="B4398" s="34" t="s">
        <v>9220</v>
      </c>
      <c r="C4398" s="34" t="s">
        <v>546</v>
      </c>
      <c r="D4398" s="35" t="s">
        <v>107</v>
      </c>
      <c r="E4398" s="35" t="s">
        <v>107</v>
      </c>
      <c r="F4398" s="35" t="s">
        <v>107</v>
      </c>
      <c r="G4398" s="35" t="s">
        <v>107</v>
      </c>
      <c r="H4398" s="35">
        <v>1</v>
      </c>
    </row>
    <row r="4399" spans="1:15" ht="15" hidden="1" customHeight="1">
      <c r="A4399" s="34" t="s">
        <v>64</v>
      </c>
      <c r="B4399" s="34" t="s">
        <v>9221</v>
      </c>
      <c r="C4399" s="34" t="s">
        <v>1040</v>
      </c>
      <c r="D4399" s="35" t="s">
        <v>107</v>
      </c>
      <c r="E4399" s="35">
        <v>1.4</v>
      </c>
      <c r="F4399" s="35">
        <v>2</v>
      </c>
      <c r="G4399" s="35">
        <v>2.2000000000000002</v>
      </c>
      <c r="H4399" s="35">
        <v>2.5</v>
      </c>
      <c r="J4399" s="35" t="s">
        <v>9206</v>
      </c>
      <c r="O4399" s="34" t="s">
        <v>3060</v>
      </c>
    </row>
    <row r="4400" spans="1:15" ht="15" hidden="1" customHeight="1">
      <c r="A4400" s="34" t="s">
        <v>64</v>
      </c>
      <c r="B4400" s="34" t="s">
        <v>9222</v>
      </c>
      <c r="C4400" s="34" t="s">
        <v>1040</v>
      </c>
      <c r="D4400" s="35" t="s">
        <v>107</v>
      </c>
      <c r="E4400" s="35">
        <v>1.2</v>
      </c>
      <c r="F4400" s="35">
        <v>1.5</v>
      </c>
      <c r="G4400" s="35">
        <v>1.9</v>
      </c>
      <c r="H4400" s="35">
        <v>1.9</v>
      </c>
      <c r="J4400" s="35" t="s">
        <v>9206</v>
      </c>
      <c r="M4400" s="36" t="s">
        <v>670</v>
      </c>
    </row>
    <row r="4401" spans="1:15" ht="15" hidden="1" customHeight="1">
      <c r="A4401" s="34" t="s">
        <v>64</v>
      </c>
      <c r="B4401" s="34" t="s">
        <v>9223</v>
      </c>
      <c r="C4401" s="34" t="s">
        <v>2732</v>
      </c>
      <c r="D4401" s="35" t="s">
        <v>107</v>
      </c>
      <c r="E4401" s="35">
        <v>1.9</v>
      </c>
      <c r="F4401" s="35">
        <v>2.6</v>
      </c>
      <c r="G4401" s="35">
        <v>3.7</v>
      </c>
      <c r="H4401" s="35">
        <v>4.2</v>
      </c>
      <c r="I4401" s="35" t="s">
        <v>9224</v>
      </c>
      <c r="M4401" s="36" t="s">
        <v>9225</v>
      </c>
    </row>
    <row r="4402" spans="1:15" ht="15" hidden="1" customHeight="1">
      <c r="A4402" s="34" t="s">
        <v>64</v>
      </c>
      <c r="B4402" s="34" t="s">
        <v>9226</v>
      </c>
      <c r="C4402" s="34" t="s">
        <v>2732</v>
      </c>
      <c r="D4402" s="35" t="s">
        <v>107</v>
      </c>
      <c r="E4402" s="35" t="s">
        <v>107</v>
      </c>
      <c r="F4402" s="35" t="s">
        <v>107</v>
      </c>
      <c r="G4402" s="35" t="s">
        <v>107</v>
      </c>
      <c r="H4402" s="35">
        <v>3.9</v>
      </c>
      <c r="I4402" s="35" t="s">
        <v>9227</v>
      </c>
    </row>
    <row r="4403" spans="1:15" ht="15" hidden="1" customHeight="1">
      <c r="A4403" s="34" t="s">
        <v>64</v>
      </c>
      <c r="B4403" s="34" t="s">
        <v>9228</v>
      </c>
      <c r="C4403" s="34" t="s">
        <v>2732</v>
      </c>
      <c r="D4403" s="35" t="s">
        <v>107</v>
      </c>
      <c r="E4403" s="35">
        <v>4</v>
      </c>
      <c r="F4403" s="35">
        <v>4.2</v>
      </c>
      <c r="G4403" s="35">
        <v>4.4000000000000004</v>
      </c>
      <c r="H4403" s="35" t="s">
        <v>2989</v>
      </c>
      <c r="M4403" s="36" t="s">
        <v>9225</v>
      </c>
      <c r="O4403" s="34" t="s">
        <v>9229</v>
      </c>
    </row>
    <row r="4404" spans="1:15" ht="15" hidden="1" customHeight="1">
      <c r="A4404" s="34" t="s">
        <v>64</v>
      </c>
      <c r="B4404" s="34" t="s">
        <v>9230</v>
      </c>
      <c r="C4404" s="34" t="s">
        <v>1040</v>
      </c>
      <c r="D4404" s="35" t="s">
        <v>107</v>
      </c>
      <c r="E4404" s="35">
        <v>1.3</v>
      </c>
      <c r="F4404" s="35" t="s">
        <v>107</v>
      </c>
      <c r="G4404" s="35" t="s">
        <v>107</v>
      </c>
      <c r="H4404" s="35" t="s">
        <v>107</v>
      </c>
      <c r="O4404" s="34" t="s">
        <v>9231</v>
      </c>
    </row>
    <row r="4405" spans="1:15" ht="15" hidden="1" customHeight="1">
      <c r="A4405" s="34" t="s">
        <v>64</v>
      </c>
      <c r="B4405" s="34" t="s">
        <v>9232</v>
      </c>
      <c r="C4405" s="34" t="s">
        <v>1040</v>
      </c>
      <c r="D4405" s="35" t="s">
        <v>107</v>
      </c>
      <c r="E4405" s="35">
        <v>1.3</v>
      </c>
      <c r="F4405" s="35">
        <v>1.5</v>
      </c>
      <c r="G4405" s="35">
        <v>1.7</v>
      </c>
      <c r="H4405" s="35" t="s">
        <v>2997</v>
      </c>
      <c r="J4405" s="35" t="s">
        <v>3901</v>
      </c>
      <c r="L4405" s="34" t="s">
        <v>3105</v>
      </c>
      <c r="O4405" s="34" t="s">
        <v>3060</v>
      </c>
    </row>
    <row r="4406" spans="1:15" ht="15" hidden="1" customHeight="1">
      <c r="A4406" s="34" t="s">
        <v>64</v>
      </c>
      <c r="B4406" s="34" t="s">
        <v>9233</v>
      </c>
      <c r="C4406" s="34" t="s">
        <v>1040</v>
      </c>
      <c r="D4406" s="35" t="s">
        <v>107</v>
      </c>
      <c r="E4406" s="35">
        <v>1.3</v>
      </c>
      <c r="F4406" s="35">
        <v>1.6</v>
      </c>
      <c r="G4406" s="35" t="s">
        <v>107</v>
      </c>
      <c r="H4406" s="35" t="s">
        <v>2997</v>
      </c>
      <c r="J4406" s="35" t="s">
        <v>3901</v>
      </c>
      <c r="L4406" s="34" t="s">
        <v>3746</v>
      </c>
    </row>
    <row r="4407" spans="1:15" ht="15" hidden="1" customHeight="1">
      <c r="A4407" s="34" t="s">
        <v>64</v>
      </c>
      <c r="B4407" s="34" t="s">
        <v>9234</v>
      </c>
      <c r="C4407" s="34" t="s">
        <v>1040</v>
      </c>
      <c r="D4407" s="35" t="s">
        <v>107</v>
      </c>
      <c r="E4407" s="35">
        <v>1.2</v>
      </c>
      <c r="F4407" s="35" t="s">
        <v>107</v>
      </c>
      <c r="G4407" s="35" t="s">
        <v>107</v>
      </c>
      <c r="H4407" s="35" t="s">
        <v>2997</v>
      </c>
      <c r="J4407" s="35" t="s">
        <v>3901</v>
      </c>
      <c r="O4407" s="34" t="s">
        <v>9235</v>
      </c>
    </row>
    <row r="4408" spans="1:15" s="37" customFormat="1" ht="15" hidden="1" customHeight="1">
      <c r="A4408" s="34" t="s">
        <v>64</v>
      </c>
      <c r="B4408" s="34" t="s">
        <v>9236</v>
      </c>
      <c r="C4408" s="34" t="s">
        <v>1040</v>
      </c>
      <c r="D4408" s="35" t="s">
        <v>107</v>
      </c>
      <c r="E4408" s="35" t="s">
        <v>107</v>
      </c>
      <c r="F4408" s="35">
        <v>1.2</v>
      </c>
      <c r="G4408" s="35">
        <v>1.4</v>
      </c>
      <c r="H4408" s="35" t="s">
        <v>2997</v>
      </c>
      <c r="I4408" s="35"/>
      <c r="J4408" s="35" t="s">
        <v>3901</v>
      </c>
      <c r="K4408" s="36"/>
      <c r="L4408" s="34"/>
      <c r="M4408" s="34"/>
      <c r="N4408" s="34"/>
      <c r="O4408" s="34" t="s">
        <v>9237</v>
      </c>
    </row>
    <row r="4409" spans="1:15" ht="15" hidden="1" customHeight="1">
      <c r="A4409" s="34" t="s">
        <v>64</v>
      </c>
      <c r="B4409" s="34" t="s">
        <v>9238</v>
      </c>
      <c r="C4409" s="34" t="s">
        <v>1040</v>
      </c>
      <c r="D4409" s="35" t="s">
        <v>107</v>
      </c>
      <c r="E4409" s="35">
        <v>1.1000000000000001</v>
      </c>
      <c r="F4409" s="35">
        <v>1.3</v>
      </c>
      <c r="G4409" s="35">
        <v>1.4</v>
      </c>
      <c r="H4409" s="35">
        <v>2</v>
      </c>
      <c r="J4409" s="35" t="s">
        <v>3081</v>
      </c>
      <c r="L4409" s="34" t="s">
        <v>9239</v>
      </c>
    </row>
    <row r="4410" spans="1:15" ht="15" hidden="1" customHeight="1">
      <c r="A4410" s="34" t="s">
        <v>64</v>
      </c>
      <c r="B4410" s="34" t="s">
        <v>9240</v>
      </c>
      <c r="C4410" s="34" t="s">
        <v>1040</v>
      </c>
      <c r="D4410" s="35" t="s">
        <v>107</v>
      </c>
      <c r="E4410" s="35">
        <v>1.1000000000000001</v>
      </c>
      <c r="F4410" s="35" t="s">
        <v>107</v>
      </c>
      <c r="G4410" s="35" t="s">
        <v>107</v>
      </c>
      <c r="H4410" s="35" t="s">
        <v>107</v>
      </c>
      <c r="J4410" s="35" t="s">
        <v>3901</v>
      </c>
      <c r="O4410" s="34" t="s">
        <v>9235</v>
      </c>
    </row>
    <row r="4411" spans="1:15" ht="15" hidden="1" customHeight="1">
      <c r="A4411" s="34" t="s">
        <v>64</v>
      </c>
      <c r="B4411" s="34" t="s">
        <v>9241</v>
      </c>
      <c r="C4411" s="34" t="s">
        <v>1040</v>
      </c>
      <c r="D4411" s="35" t="s">
        <v>107</v>
      </c>
      <c r="E4411" s="35">
        <v>1.1000000000000001</v>
      </c>
      <c r="F4411" s="35" t="s">
        <v>107</v>
      </c>
      <c r="G4411" s="35" t="s">
        <v>107</v>
      </c>
      <c r="H4411" s="35" t="s">
        <v>107</v>
      </c>
      <c r="J4411" s="35" t="s">
        <v>3901</v>
      </c>
      <c r="O4411" s="34" t="s">
        <v>9242</v>
      </c>
    </row>
    <row r="4412" spans="1:15" ht="15" hidden="1" customHeight="1">
      <c r="A4412" s="34" t="s">
        <v>64</v>
      </c>
      <c r="B4412" s="34" t="s">
        <v>9243</v>
      </c>
      <c r="C4412" s="34" t="s">
        <v>1040</v>
      </c>
      <c r="D4412" s="35" t="s">
        <v>107</v>
      </c>
      <c r="E4412" s="35" t="s">
        <v>107</v>
      </c>
      <c r="F4412" s="35">
        <v>1</v>
      </c>
      <c r="G4412" s="35" t="s">
        <v>2988</v>
      </c>
      <c r="H4412" s="35" t="s">
        <v>2989</v>
      </c>
    </row>
    <row r="4413" spans="1:15" ht="15" hidden="1" customHeight="1">
      <c r="A4413" s="34" t="s">
        <v>64</v>
      </c>
      <c r="B4413" s="34" t="s">
        <v>9244</v>
      </c>
      <c r="C4413" s="34" t="s">
        <v>2733</v>
      </c>
      <c r="D4413" s="35" t="s">
        <v>107</v>
      </c>
      <c r="E4413" s="35" t="s">
        <v>107</v>
      </c>
      <c r="F4413" s="35">
        <v>1.3</v>
      </c>
      <c r="G4413" s="35">
        <v>1.5</v>
      </c>
      <c r="H4413" s="35">
        <v>1.8</v>
      </c>
      <c r="O4413" s="34" t="s">
        <v>3790</v>
      </c>
    </row>
    <row r="4414" spans="1:15" ht="15" hidden="1" customHeight="1">
      <c r="A4414" s="34" t="s">
        <v>64</v>
      </c>
      <c r="B4414" s="34" t="s">
        <v>9245</v>
      </c>
      <c r="C4414" s="34" t="s">
        <v>405</v>
      </c>
      <c r="D4414" s="35" t="s">
        <v>107</v>
      </c>
      <c r="E4414" s="35" t="s">
        <v>107</v>
      </c>
      <c r="F4414" s="35">
        <v>1.1000000000000001</v>
      </c>
      <c r="G4414" s="35">
        <v>2</v>
      </c>
      <c r="H4414" s="35">
        <v>2.1</v>
      </c>
    </row>
    <row r="4415" spans="1:15" ht="15" hidden="1" customHeight="1">
      <c r="A4415" s="34" t="s">
        <v>64</v>
      </c>
      <c r="B4415" s="34" t="s">
        <v>9246</v>
      </c>
      <c r="C4415" s="34" t="s">
        <v>1040</v>
      </c>
      <c r="D4415" s="35" t="s">
        <v>107</v>
      </c>
      <c r="E4415" s="35" t="s">
        <v>107</v>
      </c>
      <c r="F4415" s="35">
        <v>1.4</v>
      </c>
      <c r="G4415" s="35" t="s">
        <v>107</v>
      </c>
      <c r="H4415" s="35" t="s">
        <v>107</v>
      </c>
      <c r="J4415" s="35" t="s">
        <v>3901</v>
      </c>
      <c r="L4415" s="36" t="s">
        <v>3746</v>
      </c>
    </row>
    <row r="4416" spans="1:15" ht="15" hidden="1" customHeight="1">
      <c r="A4416" s="34" t="s">
        <v>64</v>
      </c>
      <c r="B4416" s="34" t="s">
        <v>9247</v>
      </c>
      <c r="C4416" s="34" t="s">
        <v>1040</v>
      </c>
      <c r="D4416" s="35" t="s">
        <v>107</v>
      </c>
      <c r="E4416" s="35" t="s">
        <v>107</v>
      </c>
      <c r="F4416" s="35" t="s">
        <v>107</v>
      </c>
      <c r="G4416" s="35">
        <v>1.5</v>
      </c>
      <c r="H4416" s="35">
        <v>1.7</v>
      </c>
      <c r="J4416" s="35" t="s">
        <v>8962</v>
      </c>
      <c r="L4416" s="36" t="s">
        <v>7001</v>
      </c>
    </row>
    <row r="4417" spans="1:15" ht="15" hidden="1" customHeight="1">
      <c r="A4417" s="34" t="s">
        <v>64</v>
      </c>
      <c r="B4417" s="34" t="s">
        <v>9248</v>
      </c>
      <c r="C4417" s="34" t="s">
        <v>416</v>
      </c>
      <c r="D4417" s="35" t="s">
        <v>107</v>
      </c>
      <c r="E4417" s="35" t="s">
        <v>107</v>
      </c>
      <c r="F4417" s="35">
        <v>1.5</v>
      </c>
      <c r="G4417" s="35">
        <v>2</v>
      </c>
      <c r="H4417" s="35">
        <v>2.2000000000000002</v>
      </c>
      <c r="J4417" s="35" t="s">
        <v>3081</v>
      </c>
    </row>
    <row r="4418" spans="1:15" ht="15" hidden="1" customHeight="1">
      <c r="A4418" s="34" t="s">
        <v>64</v>
      </c>
      <c r="B4418" s="34" t="s">
        <v>9249</v>
      </c>
      <c r="C4418" s="34" t="s">
        <v>541</v>
      </c>
      <c r="D4418" s="35" t="s">
        <v>107</v>
      </c>
      <c r="E4418" s="35" t="s">
        <v>107</v>
      </c>
      <c r="F4418" s="35">
        <v>1</v>
      </c>
      <c r="G4418" s="35">
        <v>1.2</v>
      </c>
      <c r="H4418" s="35">
        <v>1.3</v>
      </c>
      <c r="J4418" s="35" t="s">
        <v>3081</v>
      </c>
    </row>
    <row r="4419" spans="1:15" ht="15" hidden="1" customHeight="1">
      <c r="A4419" s="34" t="s">
        <v>64</v>
      </c>
      <c r="B4419" s="34" t="s">
        <v>9250</v>
      </c>
      <c r="C4419" s="34" t="s">
        <v>1040</v>
      </c>
      <c r="D4419" s="35" t="s">
        <v>107</v>
      </c>
      <c r="E4419" s="35" t="s">
        <v>107</v>
      </c>
      <c r="F4419" s="35">
        <v>1.3</v>
      </c>
      <c r="G4419" s="35">
        <v>1.6</v>
      </c>
      <c r="H4419" s="35">
        <v>1.8</v>
      </c>
      <c r="I4419" s="35" t="s">
        <v>1083</v>
      </c>
    </row>
    <row r="4420" spans="1:15" s="37" customFormat="1" ht="15" hidden="1" customHeight="1">
      <c r="A4420" s="34" t="s">
        <v>64</v>
      </c>
      <c r="B4420" s="34" t="s">
        <v>9251</v>
      </c>
      <c r="C4420" s="34" t="s">
        <v>1040</v>
      </c>
      <c r="D4420" s="35" t="s">
        <v>107</v>
      </c>
      <c r="E4420" s="35" t="s">
        <v>107</v>
      </c>
      <c r="F4420" s="35" t="s">
        <v>107</v>
      </c>
      <c r="G4420" s="35">
        <v>1.5</v>
      </c>
      <c r="H4420" s="35">
        <v>2</v>
      </c>
      <c r="I4420" s="35" t="s">
        <v>1083</v>
      </c>
      <c r="J4420" s="35"/>
      <c r="K4420" s="36"/>
      <c r="L4420" s="36" t="s">
        <v>3105</v>
      </c>
      <c r="M4420" s="34"/>
      <c r="N4420" s="34"/>
      <c r="O4420" s="34"/>
    </row>
    <row r="4421" spans="1:15" ht="15" hidden="1" customHeight="1">
      <c r="A4421" s="34" t="s">
        <v>64</v>
      </c>
      <c r="B4421" s="34" t="s">
        <v>9252</v>
      </c>
      <c r="C4421" s="34" t="s">
        <v>667</v>
      </c>
      <c r="D4421" s="35" t="s">
        <v>107</v>
      </c>
      <c r="E4421" s="35" t="s">
        <v>107</v>
      </c>
      <c r="F4421" s="35">
        <v>2</v>
      </c>
      <c r="G4421" s="35">
        <v>2.4</v>
      </c>
      <c r="H4421" s="35">
        <v>2.5</v>
      </c>
      <c r="I4421" s="35" t="s">
        <v>423</v>
      </c>
    </row>
    <row r="4422" spans="1:15" ht="15" hidden="1" customHeight="1">
      <c r="A4422" s="34" t="s">
        <v>64</v>
      </c>
      <c r="B4422" s="34" t="s">
        <v>9253</v>
      </c>
      <c r="C4422" s="34" t="s">
        <v>667</v>
      </c>
      <c r="D4422" s="35" t="s">
        <v>107</v>
      </c>
      <c r="E4422" s="35" t="s">
        <v>107</v>
      </c>
      <c r="F4422" s="35">
        <v>1.4</v>
      </c>
      <c r="G4422" s="35">
        <v>1.5</v>
      </c>
      <c r="H4422" s="35">
        <v>1.5</v>
      </c>
      <c r="J4422" s="35" t="s">
        <v>3081</v>
      </c>
      <c r="M4422" s="34" t="s">
        <v>9254</v>
      </c>
      <c r="O4422" s="34" t="s">
        <v>3091</v>
      </c>
    </row>
    <row r="4423" spans="1:15" s="37" customFormat="1" ht="15" hidden="1" customHeight="1">
      <c r="A4423" s="34" t="s">
        <v>64</v>
      </c>
      <c r="B4423" s="34" t="s">
        <v>9255</v>
      </c>
      <c r="C4423" s="34" t="s">
        <v>2732</v>
      </c>
      <c r="D4423" s="35" t="s">
        <v>107</v>
      </c>
      <c r="E4423" s="35" t="s">
        <v>107</v>
      </c>
      <c r="F4423" s="35">
        <v>1</v>
      </c>
      <c r="G4423" s="35">
        <v>1.4</v>
      </c>
      <c r="H4423" s="35" t="s">
        <v>2989</v>
      </c>
      <c r="I4423" s="35"/>
      <c r="J4423" s="35"/>
      <c r="K4423" s="36"/>
      <c r="L4423" s="34"/>
      <c r="M4423" s="34"/>
      <c r="N4423" s="34"/>
      <c r="O4423" s="34"/>
    </row>
    <row r="4424" spans="1:15" ht="15" hidden="1" customHeight="1">
      <c r="A4424" s="34" t="s">
        <v>64</v>
      </c>
      <c r="B4424" s="34" t="s">
        <v>9256</v>
      </c>
      <c r="C4424" s="34" t="s">
        <v>667</v>
      </c>
      <c r="D4424" s="35" t="s">
        <v>107</v>
      </c>
      <c r="E4424" s="35" t="s">
        <v>107</v>
      </c>
      <c r="F4424" s="35">
        <v>1.2</v>
      </c>
      <c r="G4424" s="35">
        <v>1.3</v>
      </c>
      <c r="H4424" s="35" t="s">
        <v>2997</v>
      </c>
    </row>
    <row r="4425" spans="1:15" ht="15" hidden="1" customHeight="1">
      <c r="A4425" s="34" t="s">
        <v>64</v>
      </c>
      <c r="B4425" s="34" t="s">
        <v>9257</v>
      </c>
      <c r="C4425" s="34" t="s">
        <v>667</v>
      </c>
      <c r="D4425" s="35" t="s">
        <v>107</v>
      </c>
      <c r="E4425" s="35" t="s">
        <v>107</v>
      </c>
      <c r="F4425" s="35">
        <v>1.1000000000000001</v>
      </c>
      <c r="G4425" s="35">
        <v>1.5</v>
      </c>
      <c r="H4425" s="35">
        <v>1.5</v>
      </c>
    </row>
    <row r="4426" spans="1:15" ht="15" hidden="1" customHeight="1">
      <c r="A4426" s="34" t="s">
        <v>64</v>
      </c>
      <c r="B4426" s="34" t="s">
        <v>9258</v>
      </c>
      <c r="C4426" s="34" t="s">
        <v>667</v>
      </c>
      <c r="D4426" s="35" t="s">
        <v>107</v>
      </c>
      <c r="E4426" s="35" t="s">
        <v>107</v>
      </c>
      <c r="F4426" s="35">
        <v>1.3</v>
      </c>
      <c r="G4426" s="35">
        <v>2.2000000000000002</v>
      </c>
      <c r="H4426" s="35">
        <v>1.8</v>
      </c>
    </row>
    <row r="4427" spans="1:15" ht="15" hidden="1" customHeight="1">
      <c r="A4427" s="34" t="s">
        <v>64</v>
      </c>
      <c r="B4427" s="34" t="s">
        <v>9259</v>
      </c>
      <c r="C4427" s="34" t="s">
        <v>667</v>
      </c>
      <c r="D4427" s="35" t="s">
        <v>107</v>
      </c>
      <c r="E4427" s="35" t="s">
        <v>107</v>
      </c>
      <c r="F4427" s="35">
        <v>1.4</v>
      </c>
      <c r="G4427" s="35">
        <v>2.1</v>
      </c>
      <c r="H4427" s="35">
        <v>2.2999999999999998</v>
      </c>
      <c r="O4427" s="34" t="s">
        <v>3790</v>
      </c>
    </row>
    <row r="4428" spans="1:15" ht="15" hidden="1" customHeight="1">
      <c r="A4428" s="34" t="s">
        <v>64</v>
      </c>
      <c r="B4428" s="34" t="s">
        <v>9260</v>
      </c>
      <c r="C4428" s="34" t="s">
        <v>1431</v>
      </c>
      <c r="D4428" s="35" t="s">
        <v>107</v>
      </c>
      <c r="E4428" s="35" t="s">
        <v>107</v>
      </c>
      <c r="F4428" s="35">
        <v>3</v>
      </c>
      <c r="G4428" s="35">
        <v>2.8</v>
      </c>
      <c r="H4428" s="35" t="s">
        <v>2997</v>
      </c>
      <c r="L4428" s="34" t="s">
        <v>9261</v>
      </c>
    </row>
    <row r="4429" spans="1:15" ht="15" hidden="1" customHeight="1">
      <c r="A4429" s="34" t="s">
        <v>64</v>
      </c>
      <c r="B4429" s="34" t="s">
        <v>9262</v>
      </c>
      <c r="C4429" s="34" t="s">
        <v>1431</v>
      </c>
      <c r="D4429" s="35" t="s">
        <v>107</v>
      </c>
      <c r="E4429" s="35" t="s">
        <v>107</v>
      </c>
      <c r="F4429" s="35">
        <v>1.8</v>
      </c>
      <c r="G4429" s="35">
        <v>2.5</v>
      </c>
      <c r="H4429" s="35">
        <v>3</v>
      </c>
    </row>
    <row r="4430" spans="1:15" ht="15" hidden="1" customHeight="1">
      <c r="A4430" s="34" t="s">
        <v>64</v>
      </c>
      <c r="B4430" s="34" t="s">
        <v>9263</v>
      </c>
      <c r="C4430" s="34" t="s">
        <v>416</v>
      </c>
      <c r="D4430" s="35" t="s">
        <v>107</v>
      </c>
      <c r="E4430" s="35" t="s">
        <v>107</v>
      </c>
      <c r="F4430" s="35">
        <v>1.5</v>
      </c>
      <c r="G4430" s="35">
        <v>2.2999999999999998</v>
      </c>
      <c r="H4430" s="35">
        <v>2.8</v>
      </c>
      <c r="L4430" s="34" t="s">
        <v>9264</v>
      </c>
    </row>
    <row r="4431" spans="1:15" ht="15" hidden="1" customHeight="1">
      <c r="A4431" s="34" t="s">
        <v>64</v>
      </c>
      <c r="B4431" s="34" t="s">
        <v>9265</v>
      </c>
      <c r="C4431" s="34" t="s">
        <v>400</v>
      </c>
      <c r="D4431" s="35" t="s">
        <v>107</v>
      </c>
      <c r="E4431" s="35" t="s">
        <v>107</v>
      </c>
      <c r="F4431" s="35">
        <v>1.4</v>
      </c>
      <c r="G4431" s="35">
        <v>1.6</v>
      </c>
      <c r="H4431" s="35">
        <v>2</v>
      </c>
      <c r="I4431" s="35" t="s">
        <v>561</v>
      </c>
      <c r="K4431" s="34" t="s">
        <v>561</v>
      </c>
      <c r="L4431" s="36" t="s">
        <v>3014</v>
      </c>
      <c r="M4431" s="34" t="s">
        <v>552</v>
      </c>
    </row>
    <row r="4432" spans="1:15" ht="15" hidden="1" customHeight="1">
      <c r="A4432" s="34" t="s">
        <v>64</v>
      </c>
      <c r="B4432" s="34" t="s">
        <v>9266</v>
      </c>
      <c r="C4432" s="34" t="s">
        <v>920</v>
      </c>
      <c r="D4432" s="35" t="s">
        <v>107</v>
      </c>
      <c r="E4432" s="35" t="s">
        <v>107</v>
      </c>
      <c r="F4432" s="35">
        <v>1.2</v>
      </c>
      <c r="G4432" s="35">
        <v>1.8</v>
      </c>
      <c r="H4432" s="35" t="s">
        <v>2989</v>
      </c>
    </row>
    <row r="4433" spans="1:12" ht="15" hidden="1" customHeight="1">
      <c r="A4433" s="34" t="s">
        <v>64</v>
      </c>
      <c r="B4433" s="34" t="s">
        <v>9267</v>
      </c>
      <c r="C4433" s="34" t="s">
        <v>416</v>
      </c>
      <c r="D4433" s="35" t="s">
        <v>107</v>
      </c>
      <c r="E4433" s="35" t="s">
        <v>107</v>
      </c>
      <c r="F4433" s="35">
        <v>1</v>
      </c>
      <c r="G4433" s="35">
        <v>1.2</v>
      </c>
      <c r="H4433" s="35">
        <v>1.3</v>
      </c>
      <c r="J4433" s="35" t="s">
        <v>3081</v>
      </c>
    </row>
    <row r="4434" spans="1:12" ht="15" hidden="1" customHeight="1">
      <c r="A4434" s="34" t="s">
        <v>64</v>
      </c>
      <c r="B4434" s="34" t="s">
        <v>9268</v>
      </c>
      <c r="C4434" s="34" t="s">
        <v>541</v>
      </c>
      <c r="D4434" s="35" t="s">
        <v>107</v>
      </c>
      <c r="E4434" s="35" t="s">
        <v>107</v>
      </c>
      <c r="F4434" s="35">
        <v>2.9</v>
      </c>
      <c r="G4434" s="35">
        <v>4.7</v>
      </c>
      <c r="H4434" s="35">
        <v>5.8</v>
      </c>
    </row>
    <row r="4435" spans="1:12" ht="15" hidden="1" customHeight="1">
      <c r="A4435" s="34" t="s">
        <v>64</v>
      </c>
      <c r="B4435" s="34" t="s">
        <v>9269</v>
      </c>
      <c r="C4435" s="34" t="s">
        <v>546</v>
      </c>
      <c r="D4435" s="35" t="s">
        <v>107</v>
      </c>
      <c r="E4435" s="35" t="s">
        <v>107</v>
      </c>
      <c r="F4435" s="35" t="s">
        <v>107</v>
      </c>
      <c r="G4435" s="35">
        <v>1.3</v>
      </c>
      <c r="H4435" s="35">
        <v>1.3</v>
      </c>
    </row>
    <row r="4436" spans="1:12" ht="15" hidden="1" customHeight="1">
      <c r="A4436" s="34" t="s">
        <v>64</v>
      </c>
      <c r="B4436" s="34" t="s">
        <v>9270</v>
      </c>
      <c r="C4436" t="s">
        <v>1277</v>
      </c>
      <c r="D4436" s="35" t="s">
        <v>107</v>
      </c>
      <c r="E4436" s="35" t="s">
        <v>107</v>
      </c>
      <c r="F4436" s="35" t="s">
        <v>107</v>
      </c>
      <c r="G4436" s="35">
        <v>1.3</v>
      </c>
      <c r="H4436" s="35">
        <v>1.4</v>
      </c>
    </row>
    <row r="4437" spans="1:12" ht="15" hidden="1" customHeight="1">
      <c r="A4437" s="34" t="s">
        <v>64</v>
      </c>
      <c r="B4437" s="34" t="s">
        <v>9271</v>
      </c>
      <c r="C4437" s="34" t="s">
        <v>1040</v>
      </c>
      <c r="D4437" s="35" t="s">
        <v>107</v>
      </c>
      <c r="E4437" s="35" t="s">
        <v>107</v>
      </c>
      <c r="F4437" s="35" t="s">
        <v>107</v>
      </c>
      <c r="G4437" s="35">
        <v>1.6</v>
      </c>
      <c r="H4437" s="35">
        <v>1.4</v>
      </c>
      <c r="J4437" s="35" t="s">
        <v>9272</v>
      </c>
      <c r="L4437" s="36" t="s">
        <v>4238</v>
      </c>
    </row>
    <row r="4438" spans="1:12" ht="15" hidden="1" customHeight="1">
      <c r="A4438" s="34" t="s">
        <v>64</v>
      </c>
      <c r="B4438" s="34" t="s">
        <v>9273</v>
      </c>
      <c r="C4438" s="34" t="s">
        <v>1040</v>
      </c>
      <c r="D4438" s="35" t="s">
        <v>107</v>
      </c>
      <c r="E4438" s="35" t="s">
        <v>107</v>
      </c>
      <c r="F4438" s="35" t="s">
        <v>107</v>
      </c>
      <c r="G4438" s="35" t="s">
        <v>107</v>
      </c>
      <c r="H4438" s="35">
        <v>1.4</v>
      </c>
      <c r="J4438" s="35" t="s">
        <v>9198</v>
      </c>
    </row>
    <row r="4439" spans="1:12" ht="15" hidden="1" customHeight="1">
      <c r="A4439" s="34" t="s">
        <v>64</v>
      </c>
      <c r="B4439" s="34" t="s">
        <v>9274</v>
      </c>
      <c r="C4439" s="34" t="s">
        <v>1040</v>
      </c>
      <c r="D4439" s="35" t="s">
        <v>107</v>
      </c>
      <c r="E4439" s="35" t="s">
        <v>107</v>
      </c>
      <c r="F4439" s="35" t="s">
        <v>107</v>
      </c>
      <c r="G4439" s="35" t="s">
        <v>107</v>
      </c>
      <c r="H4439" s="35">
        <v>1.1000000000000001</v>
      </c>
      <c r="J4439" s="35" t="s">
        <v>9198</v>
      </c>
    </row>
    <row r="4440" spans="1:12" ht="15" hidden="1" customHeight="1">
      <c r="A4440" s="34" t="s">
        <v>64</v>
      </c>
      <c r="B4440" s="34" t="s">
        <v>9275</v>
      </c>
      <c r="C4440" s="34" t="s">
        <v>745</v>
      </c>
      <c r="D4440" s="35" t="s">
        <v>107</v>
      </c>
      <c r="E4440" s="35" t="s">
        <v>107</v>
      </c>
      <c r="F4440" s="35" t="s">
        <v>107</v>
      </c>
      <c r="G4440" s="35">
        <v>1.4</v>
      </c>
      <c r="H4440" s="35">
        <v>1.4</v>
      </c>
      <c r="J4440" s="35" t="s">
        <v>3081</v>
      </c>
    </row>
    <row r="4441" spans="1:12" ht="15" hidden="1" customHeight="1">
      <c r="A4441" s="34" t="s">
        <v>64</v>
      </c>
      <c r="B4441" s="34" t="s">
        <v>9276</v>
      </c>
      <c r="C4441" s="34" t="s">
        <v>745</v>
      </c>
      <c r="D4441" s="35" t="s">
        <v>107</v>
      </c>
      <c r="E4441" s="35" t="s">
        <v>107</v>
      </c>
      <c r="F4441" s="35" t="s">
        <v>107</v>
      </c>
      <c r="G4441" s="35" t="s">
        <v>107</v>
      </c>
      <c r="H4441" s="35">
        <v>1</v>
      </c>
      <c r="J4441" s="35" t="s">
        <v>3081</v>
      </c>
    </row>
    <row r="4442" spans="1:12" ht="15" hidden="1" customHeight="1">
      <c r="A4442" s="34" t="s">
        <v>64</v>
      </c>
      <c r="B4442" s="34" t="s">
        <v>9277</v>
      </c>
      <c r="C4442" s="34" t="s">
        <v>745</v>
      </c>
      <c r="D4442" s="35" t="s">
        <v>107</v>
      </c>
      <c r="E4442" s="35" t="s">
        <v>107</v>
      </c>
      <c r="F4442" s="35" t="s">
        <v>107</v>
      </c>
      <c r="G4442" s="35" t="s">
        <v>107</v>
      </c>
      <c r="H4442" s="35">
        <v>1.1000000000000001</v>
      </c>
      <c r="J4442" s="35" t="s">
        <v>3081</v>
      </c>
    </row>
    <row r="4443" spans="1:12" ht="15" hidden="1" customHeight="1">
      <c r="A4443" s="34" t="s">
        <v>64</v>
      </c>
      <c r="B4443" s="34" t="s">
        <v>9278</v>
      </c>
      <c r="C4443" s="34" t="s">
        <v>704</v>
      </c>
      <c r="D4443" s="35" t="s">
        <v>107</v>
      </c>
      <c r="E4443" s="35" t="s">
        <v>107</v>
      </c>
      <c r="F4443" s="35" t="s">
        <v>107</v>
      </c>
      <c r="G4443" s="35">
        <v>1.5</v>
      </c>
      <c r="H4443" s="35">
        <v>1.5</v>
      </c>
      <c r="I4443" s="35" t="s">
        <v>561</v>
      </c>
      <c r="L4443" s="36" t="s">
        <v>5619</v>
      </c>
    </row>
    <row r="4444" spans="1:12" ht="15" hidden="1" customHeight="1">
      <c r="A4444" s="34" t="s">
        <v>64</v>
      </c>
      <c r="B4444" s="34" t="s">
        <v>9279</v>
      </c>
      <c r="C4444" s="11" t="s">
        <v>470</v>
      </c>
      <c r="D4444" s="35" t="s">
        <v>107</v>
      </c>
      <c r="E4444" s="35" t="s">
        <v>107</v>
      </c>
      <c r="F4444" s="35" t="s">
        <v>107</v>
      </c>
      <c r="G4444" s="35">
        <v>2.6</v>
      </c>
      <c r="H4444" s="35">
        <v>3.2</v>
      </c>
      <c r="J4444" s="35" t="s">
        <v>3081</v>
      </c>
      <c r="L4444" s="36" t="s">
        <v>5619</v>
      </c>
    </row>
    <row r="4445" spans="1:12" ht="15" hidden="1" customHeight="1">
      <c r="A4445" s="34" t="s">
        <v>64</v>
      </c>
      <c r="B4445" s="34" t="s">
        <v>9280</v>
      </c>
      <c r="C4445" s="11" t="s">
        <v>470</v>
      </c>
      <c r="D4445" s="35" t="s">
        <v>107</v>
      </c>
      <c r="E4445" s="35" t="s">
        <v>107</v>
      </c>
      <c r="F4445" s="35" t="s">
        <v>107</v>
      </c>
      <c r="G4445" s="35">
        <v>1.2</v>
      </c>
      <c r="H4445" s="35" t="s">
        <v>2997</v>
      </c>
      <c r="L4445" s="36" t="s">
        <v>5619</v>
      </c>
    </row>
    <row r="4446" spans="1:12" ht="15" hidden="1" customHeight="1">
      <c r="A4446" s="34" t="s">
        <v>64</v>
      </c>
      <c r="B4446" s="34" t="s">
        <v>9281</v>
      </c>
      <c r="C4446" s="34" t="s">
        <v>740</v>
      </c>
      <c r="D4446" s="35" t="s">
        <v>107</v>
      </c>
      <c r="E4446" s="35" t="s">
        <v>107</v>
      </c>
      <c r="F4446" s="35" t="s">
        <v>107</v>
      </c>
      <c r="G4446" s="35">
        <v>3.3</v>
      </c>
      <c r="H4446" s="35">
        <v>4.3</v>
      </c>
    </row>
    <row r="4447" spans="1:12" ht="15" hidden="1" customHeight="1">
      <c r="A4447" s="34" t="s">
        <v>64</v>
      </c>
      <c r="B4447" s="34" t="s">
        <v>9282</v>
      </c>
      <c r="C4447" s="34" t="s">
        <v>457</v>
      </c>
      <c r="D4447" s="35" t="s">
        <v>107</v>
      </c>
      <c r="E4447" s="35" t="s">
        <v>107</v>
      </c>
      <c r="F4447" s="35" t="s">
        <v>107</v>
      </c>
      <c r="G4447" s="35">
        <v>1.4</v>
      </c>
      <c r="H4447" s="35">
        <v>1.5</v>
      </c>
      <c r="I4447" s="35" t="s">
        <v>9283</v>
      </c>
    </row>
    <row r="4448" spans="1:12" ht="15" hidden="1" customHeight="1">
      <c r="A4448" s="34" t="s">
        <v>64</v>
      </c>
      <c r="B4448" s="34" t="s">
        <v>9284</v>
      </c>
      <c r="C4448" s="34" t="s">
        <v>484</v>
      </c>
      <c r="D4448" s="35" t="s">
        <v>107</v>
      </c>
      <c r="E4448" s="35" t="s">
        <v>107</v>
      </c>
      <c r="F4448" s="35" t="s">
        <v>107</v>
      </c>
      <c r="G4448" s="35">
        <v>1.4</v>
      </c>
      <c r="H4448" s="35">
        <v>1.5</v>
      </c>
    </row>
    <row r="4449" spans="1:14" ht="15" hidden="1" customHeight="1">
      <c r="A4449" s="34" t="s">
        <v>64</v>
      </c>
      <c r="B4449" s="34" t="s">
        <v>9285</v>
      </c>
      <c r="C4449" s="34" t="s">
        <v>740</v>
      </c>
      <c r="D4449" s="35" t="s">
        <v>107</v>
      </c>
      <c r="E4449" s="35" t="s">
        <v>107</v>
      </c>
      <c r="F4449" s="35" t="s">
        <v>107</v>
      </c>
      <c r="G4449" s="35">
        <v>2.1</v>
      </c>
      <c r="H4449" s="35" t="s">
        <v>2989</v>
      </c>
      <c r="L4449" s="36" t="s">
        <v>3105</v>
      </c>
    </row>
    <row r="4450" spans="1:14" ht="15" hidden="1" customHeight="1">
      <c r="A4450" s="34" t="s">
        <v>64</v>
      </c>
      <c r="B4450" s="34" t="s">
        <v>9286</v>
      </c>
      <c r="C4450" s="34" t="s">
        <v>1040</v>
      </c>
      <c r="D4450" s="35" t="s">
        <v>107</v>
      </c>
      <c r="E4450" s="35" t="s">
        <v>107</v>
      </c>
      <c r="F4450" s="35" t="s">
        <v>107</v>
      </c>
      <c r="G4450" s="35" t="s">
        <v>107</v>
      </c>
      <c r="H4450" s="35">
        <v>1.5</v>
      </c>
      <c r="I4450" s="35" t="s">
        <v>552</v>
      </c>
    </row>
    <row r="4451" spans="1:14" ht="15" hidden="1" customHeight="1">
      <c r="A4451" s="34" t="s">
        <v>64</v>
      </c>
      <c r="B4451" s="34" t="s">
        <v>9287</v>
      </c>
      <c r="C4451" s="34" t="s">
        <v>558</v>
      </c>
      <c r="D4451" s="35" t="s">
        <v>107</v>
      </c>
      <c r="E4451" s="35" t="s">
        <v>107</v>
      </c>
      <c r="F4451" s="35" t="s">
        <v>107</v>
      </c>
      <c r="G4451" s="35" t="s">
        <v>107</v>
      </c>
      <c r="H4451" s="35">
        <v>2.2000000000000002</v>
      </c>
      <c r="I4451" s="35" t="s">
        <v>1083</v>
      </c>
      <c r="J4451" s="35" t="s">
        <v>9288</v>
      </c>
    </row>
    <row r="4452" spans="1:14" ht="15" hidden="1" customHeight="1">
      <c r="A4452" s="34" t="s">
        <v>25</v>
      </c>
      <c r="B4452" s="34" t="s">
        <v>9289</v>
      </c>
      <c r="C4452" s="34" t="s">
        <v>546</v>
      </c>
      <c r="D4452" s="35">
        <v>18.8</v>
      </c>
      <c r="E4452" s="35">
        <v>18.600000000000001</v>
      </c>
      <c r="F4452" s="35">
        <v>18.899999999999999</v>
      </c>
      <c r="G4452" s="35">
        <v>19.5</v>
      </c>
      <c r="H4452" s="35">
        <v>19.899999999999999</v>
      </c>
      <c r="I4452" s="35" t="s">
        <v>889</v>
      </c>
      <c r="K4452" s="36" t="s">
        <v>666</v>
      </c>
      <c r="L4452" s="34" t="s">
        <v>9290</v>
      </c>
      <c r="M4452" s="34" t="s">
        <v>9291</v>
      </c>
    </row>
    <row r="4453" spans="1:14" ht="15" hidden="1" customHeight="1">
      <c r="A4453" s="34" t="s">
        <v>25</v>
      </c>
      <c r="B4453" s="34" t="s">
        <v>9292</v>
      </c>
      <c r="C4453" s="34" t="s">
        <v>546</v>
      </c>
      <c r="D4453" s="35">
        <v>10.5</v>
      </c>
      <c r="E4453" s="35">
        <v>10.4</v>
      </c>
      <c r="F4453" s="35">
        <v>10.7</v>
      </c>
      <c r="G4453" s="35">
        <v>12.1</v>
      </c>
      <c r="H4453" s="35">
        <v>11.5</v>
      </c>
      <c r="I4453" s="35" t="s">
        <v>9293</v>
      </c>
      <c r="K4453" s="36" t="s">
        <v>9291</v>
      </c>
      <c r="L4453" s="34" t="s">
        <v>9290</v>
      </c>
      <c r="N4453" s="34" t="s">
        <v>666</v>
      </c>
    </row>
    <row r="4454" spans="1:14" ht="15" hidden="1" customHeight="1">
      <c r="A4454" s="34" t="s">
        <v>25</v>
      </c>
      <c r="B4454" s="34" t="s">
        <v>9294</v>
      </c>
      <c r="C4454" s="34" t="s">
        <v>546</v>
      </c>
      <c r="D4454" s="35" t="s">
        <v>107</v>
      </c>
      <c r="E4454" s="35">
        <v>11.9</v>
      </c>
      <c r="F4454" s="35">
        <v>12.4</v>
      </c>
      <c r="G4454" s="35">
        <v>13</v>
      </c>
      <c r="H4454" s="35">
        <v>13.3</v>
      </c>
      <c r="I4454" s="35" t="s">
        <v>889</v>
      </c>
      <c r="K4454" s="36" t="s">
        <v>9291</v>
      </c>
      <c r="L4454" s="34" t="s">
        <v>9290</v>
      </c>
      <c r="N4454" s="34" t="s">
        <v>9295</v>
      </c>
    </row>
    <row r="4455" spans="1:14" ht="15" hidden="1" customHeight="1">
      <c r="A4455" s="34" t="s">
        <v>25</v>
      </c>
      <c r="B4455" s="34" t="s">
        <v>9296</v>
      </c>
      <c r="C4455" s="34" t="s">
        <v>468</v>
      </c>
      <c r="D4455" s="35" t="s">
        <v>107</v>
      </c>
      <c r="E4455" s="35">
        <v>2.2999999999999998</v>
      </c>
      <c r="F4455" s="35">
        <v>3.8</v>
      </c>
      <c r="G4455" s="35">
        <v>5.2</v>
      </c>
      <c r="H4455" s="35">
        <v>7.2</v>
      </c>
      <c r="I4455" s="35" t="s">
        <v>9297</v>
      </c>
      <c r="K4455" s="36" t="s">
        <v>9298</v>
      </c>
      <c r="M4455" s="36" t="s">
        <v>9299</v>
      </c>
      <c r="N4455" s="34" t="s">
        <v>440</v>
      </c>
    </row>
    <row r="4456" spans="1:14" ht="15" hidden="1" customHeight="1">
      <c r="A4456" s="34" t="s">
        <v>25</v>
      </c>
      <c r="B4456" s="34" t="s">
        <v>9300</v>
      </c>
      <c r="C4456" s="34" t="s">
        <v>589</v>
      </c>
      <c r="D4456" s="35" t="s">
        <v>107</v>
      </c>
      <c r="E4456" s="35">
        <v>2</v>
      </c>
      <c r="F4456" s="35">
        <v>2.5</v>
      </c>
      <c r="G4456" s="35">
        <v>3</v>
      </c>
      <c r="H4456" s="35">
        <v>3.5</v>
      </c>
      <c r="I4456" s="35" t="s">
        <v>9301</v>
      </c>
      <c r="J4456" s="35" t="s">
        <v>3105</v>
      </c>
      <c r="K4456" s="36" t="s">
        <v>709</v>
      </c>
      <c r="M4456" s="34" t="s">
        <v>9302</v>
      </c>
      <c r="N4456" s="34" t="s">
        <v>9303</v>
      </c>
    </row>
    <row r="4457" spans="1:14" ht="15" hidden="1" customHeight="1">
      <c r="A4457" s="34" t="s">
        <v>25</v>
      </c>
      <c r="B4457" s="34" t="s">
        <v>9304</v>
      </c>
      <c r="C4457" s="34" t="s">
        <v>439</v>
      </c>
      <c r="D4457" s="35">
        <v>14</v>
      </c>
      <c r="E4457" s="35">
        <v>15.9</v>
      </c>
      <c r="F4457" s="35">
        <v>17.899999999999999</v>
      </c>
      <c r="G4457" s="35">
        <v>19.5</v>
      </c>
      <c r="H4457" s="35">
        <v>20.3</v>
      </c>
      <c r="I4457" s="35" t="s">
        <v>779</v>
      </c>
      <c r="K4457" s="36" t="s">
        <v>9305</v>
      </c>
      <c r="M4457" s="34" t="s">
        <v>9306</v>
      </c>
      <c r="N4457" s="34" t="s">
        <v>9307</v>
      </c>
    </row>
    <row r="4458" spans="1:14" ht="15" hidden="1" customHeight="1">
      <c r="A4458" s="34" t="s">
        <v>25</v>
      </c>
      <c r="B4458" s="34" t="s">
        <v>9308</v>
      </c>
      <c r="C4458" s="34" t="s">
        <v>468</v>
      </c>
      <c r="D4458" s="35" t="s">
        <v>107</v>
      </c>
      <c r="E4458" s="35">
        <v>1.5</v>
      </c>
      <c r="F4458" s="35">
        <v>2.9</v>
      </c>
      <c r="G4458" s="35">
        <v>4.7</v>
      </c>
      <c r="H4458" s="35">
        <v>5.3</v>
      </c>
      <c r="I4458" s="35" t="s">
        <v>8599</v>
      </c>
      <c r="K4458" s="36" t="s">
        <v>9309</v>
      </c>
    </row>
    <row r="4459" spans="1:14" ht="15" hidden="1" customHeight="1">
      <c r="A4459" s="34" t="s">
        <v>25</v>
      </c>
      <c r="B4459" s="34" t="s">
        <v>9310</v>
      </c>
      <c r="C4459" s="34" t="s">
        <v>746</v>
      </c>
      <c r="D4459" s="35" t="s">
        <v>107</v>
      </c>
      <c r="E4459" s="35">
        <v>2.1</v>
      </c>
      <c r="F4459" s="35">
        <v>2.9</v>
      </c>
      <c r="G4459" s="35">
        <v>3.2</v>
      </c>
      <c r="H4459" s="35">
        <v>3.9</v>
      </c>
      <c r="I4459" s="35" t="s">
        <v>661</v>
      </c>
      <c r="K4459" s="36" t="s">
        <v>9311</v>
      </c>
      <c r="M4459" s="34" t="s">
        <v>3681</v>
      </c>
    </row>
    <row r="4460" spans="1:14" ht="15" hidden="1" customHeight="1">
      <c r="A4460" s="34" t="s">
        <v>25</v>
      </c>
      <c r="B4460" s="34" t="s">
        <v>9312</v>
      </c>
      <c r="C4460" s="34" t="s">
        <v>468</v>
      </c>
      <c r="D4460" s="35" t="s">
        <v>107</v>
      </c>
      <c r="E4460" s="35">
        <v>1.6</v>
      </c>
      <c r="F4460" s="35">
        <v>2.7</v>
      </c>
      <c r="G4460" s="35">
        <v>4</v>
      </c>
      <c r="H4460" s="35">
        <v>5.2</v>
      </c>
      <c r="I4460" s="35" t="s">
        <v>8599</v>
      </c>
      <c r="K4460" s="36" t="s">
        <v>779</v>
      </c>
      <c r="M4460" s="34" t="s">
        <v>3681</v>
      </c>
      <c r="N4460" s="34" t="s">
        <v>3681</v>
      </c>
    </row>
    <row r="4461" spans="1:14" ht="15" hidden="1" customHeight="1">
      <c r="A4461" s="34" t="s">
        <v>25</v>
      </c>
      <c r="B4461" s="34" t="s">
        <v>9313</v>
      </c>
      <c r="C4461" s="34" t="s">
        <v>859</v>
      </c>
      <c r="D4461" s="35" t="s">
        <v>107</v>
      </c>
      <c r="E4461" s="35">
        <v>8.1</v>
      </c>
      <c r="F4461" s="35">
        <v>8.9</v>
      </c>
      <c r="G4461" s="35">
        <v>10.1</v>
      </c>
      <c r="H4461" s="35">
        <v>10.4</v>
      </c>
      <c r="I4461" s="35" t="s">
        <v>889</v>
      </c>
      <c r="K4461" s="36" t="s">
        <v>889</v>
      </c>
      <c r="M4461" s="34" t="s">
        <v>3681</v>
      </c>
      <c r="N4461" s="34" t="s">
        <v>9314</v>
      </c>
    </row>
    <row r="4462" spans="1:14" ht="15" hidden="1" customHeight="1">
      <c r="A4462" s="34" t="s">
        <v>25</v>
      </c>
      <c r="B4462" s="34" t="s">
        <v>9315</v>
      </c>
      <c r="C4462" s="34" t="s">
        <v>667</v>
      </c>
      <c r="D4462" s="35" t="s">
        <v>107</v>
      </c>
      <c r="E4462" s="35">
        <v>1.5</v>
      </c>
      <c r="F4462" s="35">
        <v>2.4</v>
      </c>
      <c r="G4462" s="35">
        <v>3.4</v>
      </c>
      <c r="H4462" s="35">
        <v>3.8</v>
      </c>
      <c r="I4462" s="35" t="s">
        <v>889</v>
      </c>
    </row>
    <row r="4463" spans="1:14" ht="15" hidden="1" customHeight="1">
      <c r="A4463" s="34" t="s">
        <v>25</v>
      </c>
      <c r="B4463" s="34" t="s">
        <v>9316</v>
      </c>
      <c r="C4463" s="34" t="s">
        <v>457</v>
      </c>
      <c r="D4463" s="35" t="s">
        <v>107</v>
      </c>
      <c r="E4463" s="35">
        <v>1.2</v>
      </c>
      <c r="F4463" s="35">
        <v>2.6</v>
      </c>
      <c r="G4463" s="35">
        <v>3.1</v>
      </c>
      <c r="H4463" s="35">
        <v>3.3</v>
      </c>
      <c r="I4463" s="35" t="s">
        <v>889</v>
      </c>
      <c r="K4463" s="36" t="s">
        <v>889</v>
      </c>
    </row>
    <row r="4464" spans="1:14" ht="15" hidden="1" customHeight="1">
      <c r="A4464" s="34" t="s">
        <v>25</v>
      </c>
      <c r="B4464" s="34" t="s">
        <v>9317</v>
      </c>
      <c r="C4464" s="34" t="s">
        <v>457</v>
      </c>
      <c r="D4464" s="35" t="s">
        <v>107</v>
      </c>
      <c r="E4464" s="35" t="s">
        <v>107</v>
      </c>
      <c r="F4464" s="35">
        <v>1.8</v>
      </c>
      <c r="G4464" s="35">
        <v>3.4</v>
      </c>
      <c r="H4464" s="35">
        <v>4.2</v>
      </c>
      <c r="I4464" s="35" t="s">
        <v>889</v>
      </c>
      <c r="K4464" s="36" t="s">
        <v>889</v>
      </c>
    </row>
    <row r="4465" spans="1:15" ht="15" hidden="1" customHeight="1">
      <c r="A4465" s="34" t="s">
        <v>25</v>
      </c>
      <c r="B4465" s="34" t="s">
        <v>9318</v>
      </c>
      <c r="C4465" s="34" t="s">
        <v>484</v>
      </c>
      <c r="D4465" s="35" t="s">
        <v>107</v>
      </c>
      <c r="E4465" s="35">
        <v>1.2</v>
      </c>
      <c r="F4465" s="35">
        <v>2.4</v>
      </c>
      <c r="G4465" s="35">
        <v>3</v>
      </c>
      <c r="H4465" s="35">
        <v>3.3</v>
      </c>
      <c r="M4465" s="34" t="s">
        <v>9319</v>
      </c>
    </row>
    <row r="4466" spans="1:15" ht="15" hidden="1" customHeight="1">
      <c r="A4466" s="34" t="s">
        <v>25</v>
      </c>
      <c r="B4466" s="34" t="s">
        <v>9320</v>
      </c>
      <c r="C4466" s="34" t="s">
        <v>452</v>
      </c>
      <c r="D4466" s="35" t="s">
        <v>107</v>
      </c>
      <c r="E4466" s="35">
        <v>1.2</v>
      </c>
      <c r="F4466" s="35">
        <v>3.3</v>
      </c>
      <c r="G4466" s="35">
        <v>3.8</v>
      </c>
      <c r="H4466" s="35">
        <v>4.4000000000000004</v>
      </c>
      <c r="I4466" s="35" t="s">
        <v>889</v>
      </c>
      <c r="K4466" s="36" t="s">
        <v>889</v>
      </c>
      <c r="M4466" s="34" t="s">
        <v>889</v>
      </c>
    </row>
    <row r="4467" spans="1:15" ht="15" hidden="1" customHeight="1">
      <c r="A4467" s="34" t="s">
        <v>25</v>
      </c>
      <c r="B4467" s="34" t="s">
        <v>9321</v>
      </c>
      <c r="C4467" s="34" t="s">
        <v>417</v>
      </c>
      <c r="D4467" s="35" t="s">
        <v>107</v>
      </c>
      <c r="E4467" s="35" t="s">
        <v>107</v>
      </c>
      <c r="F4467" s="35">
        <v>3.1</v>
      </c>
      <c r="G4467" s="35">
        <v>4.4000000000000004</v>
      </c>
      <c r="H4467" s="35">
        <v>4.4000000000000004</v>
      </c>
      <c r="K4467" s="36" t="s">
        <v>9322</v>
      </c>
    </row>
    <row r="4468" spans="1:15" ht="15" hidden="1" customHeight="1">
      <c r="A4468" s="34" t="s">
        <v>25</v>
      </c>
      <c r="B4468" s="34" t="s">
        <v>9323</v>
      </c>
      <c r="C4468" s="34" t="s">
        <v>667</v>
      </c>
      <c r="D4468" s="35" t="s">
        <v>107</v>
      </c>
      <c r="E4468" s="35" t="s">
        <v>107</v>
      </c>
      <c r="F4468" s="35">
        <v>1.7</v>
      </c>
      <c r="G4468" s="35">
        <v>2.2000000000000002</v>
      </c>
      <c r="H4468" s="35">
        <v>2.2000000000000002</v>
      </c>
      <c r="I4468" s="35" t="s">
        <v>9324</v>
      </c>
      <c r="K4468" s="36" t="s">
        <v>779</v>
      </c>
      <c r="M4468" s="34" t="s">
        <v>3681</v>
      </c>
    </row>
    <row r="4469" spans="1:15" ht="15" hidden="1" customHeight="1">
      <c r="A4469" s="34" t="s">
        <v>25</v>
      </c>
      <c r="B4469" s="34" t="s">
        <v>9325</v>
      </c>
      <c r="C4469" s="34" t="s">
        <v>745</v>
      </c>
      <c r="D4469" s="35" t="s">
        <v>107</v>
      </c>
      <c r="E4469" s="35" t="s">
        <v>107</v>
      </c>
      <c r="F4469" s="35">
        <v>1.2</v>
      </c>
      <c r="G4469" s="35">
        <v>1.7</v>
      </c>
      <c r="H4469" s="35">
        <v>2</v>
      </c>
      <c r="I4469" s="35" t="s">
        <v>889</v>
      </c>
      <c r="M4469" s="34" t="s">
        <v>889</v>
      </c>
    </row>
    <row r="4470" spans="1:15" ht="15" hidden="1" customHeight="1">
      <c r="A4470" s="34" t="s">
        <v>25</v>
      </c>
      <c r="B4470" s="34" t="s">
        <v>9326</v>
      </c>
      <c r="C4470" s="34" t="s">
        <v>667</v>
      </c>
      <c r="D4470" s="35" t="s">
        <v>107</v>
      </c>
      <c r="E4470" s="35" t="s">
        <v>107</v>
      </c>
      <c r="F4470" s="35">
        <v>1.3</v>
      </c>
      <c r="G4470" s="35">
        <v>1.8</v>
      </c>
      <c r="H4470" s="35">
        <v>2.2000000000000002</v>
      </c>
      <c r="I4470" s="35" t="s">
        <v>440</v>
      </c>
      <c r="K4470" t="s">
        <v>440</v>
      </c>
      <c r="M4470" s="34" t="s">
        <v>5095</v>
      </c>
    </row>
    <row r="4471" spans="1:15" ht="15" hidden="1" customHeight="1">
      <c r="A4471" s="34" t="s">
        <v>25</v>
      </c>
      <c r="B4471" s="34" t="s">
        <v>9327</v>
      </c>
      <c r="C4471" s="34" t="s">
        <v>408</v>
      </c>
      <c r="D4471" s="35" t="s">
        <v>107</v>
      </c>
      <c r="E4471" s="35" t="s">
        <v>107</v>
      </c>
      <c r="F4471" s="35">
        <v>1.2</v>
      </c>
      <c r="G4471" s="35">
        <v>1.8</v>
      </c>
      <c r="H4471" s="35">
        <v>2.2000000000000002</v>
      </c>
      <c r="I4471" s="35" t="s">
        <v>9328</v>
      </c>
      <c r="K4471" s="36" t="s">
        <v>9329</v>
      </c>
      <c r="M4471" s="34" t="s">
        <v>424</v>
      </c>
    </row>
    <row r="4472" spans="1:15" ht="15" hidden="1" customHeight="1">
      <c r="A4472" s="34" t="s">
        <v>25</v>
      </c>
      <c r="B4472" s="34" t="s">
        <v>9330</v>
      </c>
      <c r="C4472" s="34" t="s">
        <v>742</v>
      </c>
      <c r="D4472" s="35" t="s">
        <v>107</v>
      </c>
      <c r="E4472" s="35" t="s">
        <v>107</v>
      </c>
      <c r="F4472" s="35">
        <v>1.3</v>
      </c>
      <c r="G4472" s="35" t="s">
        <v>2997</v>
      </c>
      <c r="H4472" s="35" t="s">
        <v>2997</v>
      </c>
      <c r="K4472" s="36" t="s">
        <v>889</v>
      </c>
      <c r="L4472" s="36" t="s">
        <v>9331</v>
      </c>
    </row>
    <row r="4473" spans="1:15" ht="15" hidden="1" customHeight="1">
      <c r="A4473" s="34" t="s">
        <v>25</v>
      </c>
      <c r="B4473" s="34" t="s">
        <v>9332</v>
      </c>
      <c r="C4473" s="34" t="s">
        <v>419</v>
      </c>
      <c r="D4473" s="35" t="s">
        <v>107</v>
      </c>
      <c r="E4473" s="35" t="s">
        <v>107</v>
      </c>
      <c r="F4473" s="35">
        <v>1.7</v>
      </c>
      <c r="G4473" s="35">
        <v>2.7</v>
      </c>
      <c r="H4473" s="35">
        <v>3.2</v>
      </c>
      <c r="K4473" s="36" t="s">
        <v>889</v>
      </c>
      <c r="M4473" s="34" t="s">
        <v>561</v>
      </c>
    </row>
    <row r="4474" spans="1:15" ht="15" hidden="1" customHeight="1">
      <c r="A4474" s="34" t="s">
        <v>25</v>
      </c>
      <c r="B4474" s="34" t="s">
        <v>9333</v>
      </c>
      <c r="C4474" s="34" t="s">
        <v>484</v>
      </c>
      <c r="D4474" s="35" t="s">
        <v>107</v>
      </c>
      <c r="E4474" s="35" t="s">
        <v>107</v>
      </c>
      <c r="F4474" s="35">
        <v>1.2</v>
      </c>
      <c r="G4474" s="35">
        <v>2</v>
      </c>
      <c r="H4474" s="35">
        <v>2.4</v>
      </c>
      <c r="I4474" s="35" t="s">
        <v>889</v>
      </c>
      <c r="K4474" s="36" t="s">
        <v>552</v>
      </c>
      <c r="O4474" s="34" t="s">
        <v>9334</v>
      </c>
    </row>
    <row r="4475" spans="1:15" ht="15" hidden="1" customHeight="1">
      <c r="A4475" s="34" t="s">
        <v>25</v>
      </c>
      <c r="B4475" s="34" t="s">
        <v>9335</v>
      </c>
      <c r="C4475" s="34" t="s">
        <v>468</v>
      </c>
      <c r="D4475" s="35" t="s">
        <v>107</v>
      </c>
      <c r="E4475" s="35" t="s">
        <v>107</v>
      </c>
      <c r="F4475" s="35">
        <v>2</v>
      </c>
      <c r="G4475" s="35">
        <v>1.9</v>
      </c>
      <c r="H4475" s="35">
        <v>2.1</v>
      </c>
    </row>
    <row r="4476" spans="1:15" ht="15" hidden="1" customHeight="1">
      <c r="A4476" s="34" t="s">
        <v>25</v>
      </c>
      <c r="B4476" s="34" t="s">
        <v>9336</v>
      </c>
      <c r="C4476" s="34" t="s">
        <v>457</v>
      </c>
      <c r="D4476" s="35" t="s">
        <v>107</v>
      </c>
      <c r="E4476" s="35" t="s">
        <v>107</v>
      </c>
      <c r="F4476" s="35">
        <v>2.2000000000000002</v>
      </c>
      <c r="G4476" s="35">
        <v>3.7</v>
      </c>
      <c r="H4476" s="35">
        <v>4.4000000000000004</v>
      </c>
    </row>
    <row r="4477" spans="1:15" ht="15" hidden="1" customHeight="1">
      <c r="A4477" s="34" t="s">
        <v>25</v>
      </c>
      <c r="B4477" s="34" t="s">
        <v>9337</v>
      </c>
      <c r="C4477" s="34" t="s">
        <v>699</v>
      </c>
      <c r="D4477" s="35" t="s">
        <v>107</v>
      </c>
      <c r="E4477" s="35" t="s">
        <v>107</v>
      </c>
      <c r="F4477" s="35">
        <v>1.2</v>
      </c>
      <c r="G4477" s="35">
        <v>1.5</v>
      </c>
      <c r="H4477" s="35">
        <v>1.6</v>
      </c>
      <c r="O4477" s="34" t="s">
        <v>4710</v>
      </c>
    </row>
    <row r="4478" spans="1:15" ht="15" hidden="1" customHeight="1">
      <c r="A4478" s="34" t="s">
        <v>25</v>
      </c>
      <c r="B4478" s="34" t="s">
        <v>9338</v>
      </c>
      <c r="C4478" s="34" t="s">
        <v>699</v>
      </c>
      <c r="D4478" s="35" t="s">
        <v>107</v>
      </c>
      <c r="E4478" s="35" t="s">
        <v>107</v>
      </c>
      <c r="F4478" s="35">
        <v>1.2</v>
      </c>
      <c r="G4478" s="38" t="s">
        <v>107</v>
      </c>
      <c r="H4478" s="35" t="s">
        <v>2989</v>
      </c>
      <c r="I4478" s="38"/>
      <c r="J4478" s="38"/>
      <c r="L4478" s="36" t="s">
        <v>3746</v>
      </c>
      <c r="O4478" s="34" t="s">
        <v>4710</v>
      </c>
    </row>
    <row r="4479" spans="1:15" ht="15" hidden="1" customHeight="1">
      <c r="A4479" s="34" t="s">
        <v>25</v>
      </c>
      <c r="B4479" s="34" t="s">
        <v>9339</v>
      </c>
      <c r="C4479" s="34" t="s">
        <v>667</v>
      </c>
      <c r="D4479" s="35" t="s">
        <v>107</v>
      </c>
      <c r="E4479" s="35" t="s">
        <v>107</v>
      </c>
      <c r="F4479" s="35">
        <v>1.3</v>
      </c>
      <c r="G4479" s="35">
        <v>1.8</v>
      </c>
      <c r="H4479" s="35">
        <v>1.8</v>
      </c>
      <c r="K4479" s="36" t="s">
        <v>889</v>
      </c>
    </row>
    <row r="4480" spans="1:15" ht="15" hidden="1" customHeight="1">
      <c r="A4480" s="34" t="s">
        <v>25</v>
      </c>
      <c r="B4480" s="34" t="s">
        <v>9340</v>
      </c>
      <c r="C4480" s="34" t="s">
        <v>468</v>
      </c>
      <c r="D4480" s="35" t="s">
        <v>107</v>
      </c>
      <c r="E4480" s="35" t="s">
        <v>107</v>
      </c>
      <c r="F4480" s="35">
        <v>3.9</v>
      </c>
      <c r="G4480" s="35">
        <v>5.4</v>
      </c>
      <c r="H4480" s="35">
        <v>6.8</v>
      </c>
      <c r="I4480" s="35" t="s">
        <v>889</v>
      </c>
      <c r="M4480" s="34" t="s">
        <v>889</v>
      </c>
    </row>
    <row r="4481" spans="1:15" ht="15" hidden="1" customHeight="1">
      <c r="A4481" s="34" t="s">
        <v>25</v>
      </c>
      <c r="B4481" s="34" t="s">
        <v>9341</v>
      </c>
      <c r="C4481" s="34" t="s">
        <v>468</v>
      </c>
      <c r="D4481" s="35" t="s">
        <v>107</v>
      </c>
      <c r="E4481" s="35" t="s">
        <v>107</v>
      </c>
      <c r="F4481" s="35">
        <v>2.7</v>
      </c>
      <c r="G4481" s="35">
        <v>3.8</v>
      </c>
      <c r="H4481" s="35">
        <v>3.8</v>
      </c>
    </row>
    <row r="4482" spans="1:15" ht="15" hidden="1" customHeight="1">
      <c r="A4482" s="34" t="s">
        <v>25</v>
      </c>
      <c r="B4482" s="34" t="s">
        <v>9342</v>
      </c>
      <c r="C4482" s="34" t="s">
        <v>589</v>
      </c>
      <c r="D4482" s="35" t="s">
        <v>107</v>
      </c>
      <c r="E4482" s="35" t="s">
        <v>107</v>
      </c>
      <c r="F4482" s="35">
        <v>2.1</v>
      </c>
      <c r="G4482" s="35">
        <v>2.9</v>
      </c>
      <c r="H4482" s="35">
        <v>3.5</v>
      </c>
      <c r="I4482" s="35" t="s">
        <v>889</v>
      </c>
      <c r="K4482" s="36" t="s">
        <v>889</v>
      </c>
      <c r="M4482" s="34" t="s">
        <v>889</v>
      </c>
    </row>
    <row r="4483" spans="1:15" ht="15" hidden="1" customHeight="1">
      <c r="A4483" s="34" t="s">
        <v>25</v>
      </c>
      <c r="B4483" s="34" t="s">
        <v>9343</v>
      </c>
      <c r="C4483" s="34" t="s">
        <v>435</v>
      </c>
      <c r="D4483" s="35" t="s">
        <v>107</v>
      </c>
      <c r="E4483" s="35" t="s">
        <v>107</v>
      </c>
      <c r="F4483" s="35">
        <v>1.1000000000000001</v>
      </c>
      <c r="G4483" s="35">
        <v>1.4</v>
      </c>
      <c r="H4483" s="35">
        <v>1.5</v>
      </c>
      <c r="K4483" s="36" t="s">
        <v>889</v>
      </c>
      <c r="L4483" s="36" t="s">
        <v>9344</v>
      </c>
    </row>
    <row r="4484" spans="1:15" ht="15" hidden="1" customHeight="1">
      <c r="A4484" s="34" t="s">
        <v>25</v>
      </c>
      <c r="B4484" s="34" t="s">
        <v>9345</v>
      </c>
      <c r="C4484" s="34" t="s">
        <v>470</v>
      </c>
      <c r="D4484" s="35" t="s">
        <v>107</v>
      </c>
      <c r="E4484" s="35" t="s">
        <v>107</v>
      </c>
      <c r="F4484" s="35">
        <v>1.4</v>
      </c>
      <c r="G4484" s="35">
        <v>2.7</v>
      </c>
      <c r="H4484" s="35">
        <v>1.9</v>
      </c>
      <c r="I4484" s="35" t="s">
        <v>889</v>
      </c>
      <c r="K4484" s="36" t="s">
        <v>889</v>
      </c>
      <c r="L4484" s="36" t="s">
        <v>9346</v>
      </c>
      <c r="O4484" s="34" t="s">
        <v>9347</v>
      </c>
    </row>
    <row r="4485" spans="1:15" ht="15" hidden="1" customHeight="1">
      <c r="A4485" s="34" t="s">
        <v>25</v>
      </c>
      <c r="B4485" s="34" t="s">
        <v>9348</v>
      </c>
      <c r="C4485" s="34" t="s">
        <v>667</v>
      </c>
      <c r="D4485" s="35" t="s">
        <v>107</v>
      </c>
      <c r="E4485" s="35" t="s">
        <v>107</v>
      </c>
      <c r="F4485" s="35">
        <v>1.3</v>
      </c>
      <c r="G4485" s="35">
        <v>1.6</v>
      </c>
      <c r="H4485" s="35">
        <v>1.9</v>
      </c>
      <c r="I4485" s="35" t="s">
        <v>779</v>
      </c>
      <c r="K4485" s="36" t="s">
        <v>889</v>
      </c>
      <c r="M4485" s="34" t="s">
        <v>3681</v>
      </c>
    </row>
    <row r="4486" spans="1:15" ht="15" hidden="1" customHeight="1">
      <c r="A4486" s="34" t="s">
        <v>25</v>
      </c>
      <c r="B4486" s="34" t="s">
        <v>9349</v>
      </c>
      <c r="C4486" s="34" t="s">
        <v>746</v>
      </c>
      <c r="D4486" s="35" t="s">
        <v>107</v>
      </c>
      <c r="E4486" s="35" t="s">
        <v>107</v>
      </c>
      <c r="F4486" s="35">
        <v>1.3</v>
      </c>
      <c r="G4486" s="35">
        <v>1.4</v>
      </c>
      <c r="H4486" s="35">
        <v>1.5</v>
      </c>
      <c r="I4486" s="35" t="s">
        <v>889</v>
      </c>
      <c r="K4486" s="36" t="s">
        <v>889</v>
      </c>
      <c r="M4486" s="34" t="s">
        <v>889</v>
      </c>
    </row>
    <row r="4487" spans="1:15" ht="15" hidden="1" customHeight="1">
      <c r="A4487" s="34" t="s">
        <v>25</v>
      </c>
      <c r="B4487" s="34" t="s">
        <v>9350</v>
      </c>
      <c r="C4487" s="34" t="s">
        <v>746</v>
      </c>
      <c r="D4487" s="35" t="s">
        <v>107</v>
      </c>
      <c r="E4487" s="35" t="s">
        <v>107</v>
      </c>
      <c r="F4487" s="35">
        <v>1.8</v>
      </c>
      <c r="G4487" s="35">
        <v>1.9</v>
      </c>
      <c r="H4487" s="35">
        <v>1.8</v>
      </c>
      <c r="I4487" s="35" t="s">
        <v>889</v>
      </c>
      <c r="K4487" s="36" t="s">
        <v>889</v>
      </c>
    </row>
    <row r="4488" spans="1:15" ht="15" hidden="1" customHeight="1">
      <c r="A4488" s="34" t="s">
        <v>25</v>
      </c>
      <c r="B4488" s="34" t="s">
        <v>9351</v>
      </c>
      <c r="C4488" s="34" t="s">
        <v>468</v>
      </c>
      <c r="D4488" s="35" t="s">
        <v>107</v>
      </c>
      <c r="E4488" s="35" t="s">
        <v>107</v>
      </c>
      <c r="F4488" s="35">
        <v>1.4</v>
      </c>
      <c r="G4488" s="35">
        <v>1.8</v>
      </c>
      <c r="H4488" s="35">
        <v>1.9</v>
      </c>
      <c r="J4488" s="35" t="s">
        <v>3081</v>
      </c>
    </row>
    <row r="4489" spans="1:15" ht="15" hidden="1" customHeight="1">
      <c r="A4489" s="34" t="s">
        <v>25</v>
      </c>
      <c r="B4489" s="34" t="s">
        <v>9352</v>
      </c>
      <c r="C4489" s="34" t="s">
        <v>468</v>
      </c>
      <c r="D4489" s="35" t="s">
        <v>107</v>
      </c>
      <c r="E4489" s="35" t="s">
        <v>107</v>
      </c>
      <c r="F4489" s="35">
        <v>1.7</v>
      </c>
      <c r="G4489" s="35">
        <v>2.8</v>
      </c>
      <c r="H4489" s="35">
        <v>3.1</v>
      </c>
      <c r="M4489" s="34" t="s">
        <v>3681</v>
      </c>
    </row>
    <row r="4490" spans="1:15" ht="15" hidden="1" customHeight="1">
      <c r="A4490" s="34" t="s">
        <v>25</v>
      </c>
      <c r="B4490" s="34" t="s">
        <v>9353</v>
      </c>
      <c r="C4490" s="34" t="s">
        <v>468</v>
      </c>
      <c r="D4490" s="35" t="s">
        <v>107</v>
      </c>
      <c r="E4490" s="35" t="s">
        <v>107</v>
      </c>
      <c r="F4490" s="35">
        <v>1.8</v>
      </c>
      <c r="G4490" s="35">
        <v>2.6</v>
      </c>
      <c r="H4490" s="35">
        <v>3.6</v>
      </c>
      <c r="I4490" s="35" t="s">
        <v>889</v>
      </c>
      <c r="M4490" s="34" t="s">
        <v>5095</v>
      </c>
      <c r="O4490" s="34" t="s">
        <v>9354</v>
      </c>
    </row>
    <row r="4491" spans="1:15" ht="15" hidden="1" customHeight="1">
      <c r="A4491" s="34" t="s">
        <v>25</v>
      </c>
      <c r="B4491" s="34" t="s">
        <v>9355</v>
      </c>
      <c r="C4491" s="34" t="s">
        <v>422</v>
      </c>
      <c r="D4491" s="35" t="s">
        <v>107</v>
      </c>
      <c r="E4491" s="35" t="s">
        <v>107</v>
      </c>
      <c r="F4491" s="35">
        <v>1</v>
      </c>
      <c r="G4491" s="35">
        <v>2.1</v>
      </c>
      <c r="H4491" s="35">
        <v>2.7</v>
      </c>
    </row>
    <row r="4492" spans="1:15" ht="15" hidden="1" customHeight="1">
      <c r="A4492" s="34" t="s">
        <v>25</v>
      </c>
      <c r="B4492" s="34" t="s">
        <v>9356</v>
      </c>
      <c r="C4492" s="34" t="s">
        <v>454</v>
      </c>
      <c r="D4492" s="35" t="s">
        <v>107</v>
      </c>
      <c r="E4492" s="35" t="s">
        <v>107</v>
      </c>
      <c r="F4492" s="35">
        <v>2</v>
      </c>
      <c r="G4492" s="35">
        <v>2.7</v>
      </c>
      <c r="H4492" s="35">
        <v>3.1</v>
      </c>
      <c r="K4492" t="s">
        <v>779</v>
      </c>
    </row>
    <row r="4493" spans="1:15" ht="15" hidden="1" customHeight="1">
      <c r="A4493" s="34" t="s">
        <v>25</v>
      </c>
      <c r="B4493" s="34" t="s">
        <v>9357</v>
      </c>
      <c r="C4493" s="34" t="s">
        <v>667</v>
      </c>
      <c r="D4493" s="35" t="s">
        <v>107</v>
      </c>
      <c r="E4493" s="35" t="s">
        <v>107</v>
      </c>
      <c r="F4493" s="35">
        <v>1.2</v>
      </c>
      <c r="G4493" s="35">
        <v>1.6</v>
      </c>
      <c r="H4493" s="35">
        <v>2.1</v>
      </c>
      <c r="I4493" s="35" t="s">
        <v>779</v>
      </c>
      <c r="M4493" s="34" t="s">
        <v>3681</v>
      </c>
    </row>
    <row r="4494" spans="1:15" ht="15" hidden="1" customHeight="1">
      <c r="A4494" s="34" t="s">
        <v>25</v>
      </c>
      <c r="B4494" s="34" t="s">
        <v>9358</v>
      </c>
      <c r="C4494" s="34" t="s">
        <v>422</v>
      </c>
      <c r="D4494" s="35" t="s">
        <v>107</v>
      </c>
      <c r="E4494" s="35" t="s">
        <v>107</v>
      </c>
      <c r="F4494" s="35">
        <v>2.2000000000000002</v>
      </c>
      <c r="G4494" s="35">
        <v>4</v>
      </c>
      <c r="H4494" s="35">
        <v>5.4</v>
      </c>
      <c r="I4494" s="35" t="s">
        <v>889</v>
      </c>
      <c r="K4494" s="36" t="s">
        <v>9359</v>
      </c>
      <c r="M4494" s="34" t="s">
        <v>3681</v>
      </c>
    </row>
    <row r="4495" spans="1:15" ht="15" hidden="1" customHeight="1">
      <c r="A4495" s="34" t="s">
        <v>25</v>
      </c>
      <c r="B4495" s="34" t="s">
        <v>9360</v>
      </c>
      <c r="C4495" s="34" t="s">
        <v>422</v>
      </c>
      <c r="D4495" s="35" t="s">
        <v>107</v>
      </c>
      <c r="E4495" s="35" t="s">
        <v>107</v>
      </c>
      <c r="F4495" s="35">
        <v>1.4</v>
      </c>
      <c r="G4495" s="35">
        <v>2.7</v>
      </c>
      <c r="H4495" s="35">
        <v>3.4</v>
      </c>
    </row>
    <row r="4496" spans="1:15" ht="15" hidden="1" customHeight="1">
      <c r="A4496" s="34" t="s">
        <v>25</v>
      </c>
      <c r="B4496" s="34" t="s">
        <v>9361</v>
      </c>
      <c r="C4496" s="34" t="s">
        <v>887</v>
      </c>
      <c r="D4496" s="35" t="s">
        <v>107</v>
      </c>
      <c r="E4496" s="35" t="s">
        <v>107</v>
      </c>
      <c r="F4496" s="35">
        <v>1.1000000000000001</v>
      </c>
      <c r="G4496" s="35">
        <v>1.3</v>
      </c>
      <c r="H4496" s="35">
        <v>1.4</v>
      </c>
      <c r="I4496" s="35" t="s">
        <v>889</v>
      </c>
      <c r="K4496" s="36" t="s">
        <v>889</v>
      </c>
    </row>
    <row r="4497" spans="1:15" ht="15" hidden="1" customHeight="1">
      <c r="A4497" s="34" t="s">
        <v>25</v>
      </c>
      <c r="B4497" s="34" t="s">
        <v>9362</v>
      </c>
      <c r="C4497" s="34" t="s">
        <v>853</v>
      </c>
      <c r="D4497" s="35" t="s">
        <v>107</v>
      </c>
      <c r="E4497" s="35" t="s">
        <v>107</v>
      </c>
      <c r="F4497" s="35">
        <v>1.5</v>
      </c>
      <c r="G4497" s="35">
        <v>1.8</v>
      </c>
      <c r="H4497" s="35">
        <v>2.2000000000000002</v>
      </c>
      <c r="I4497" s="35" t="s">
        <v>456</v>
      </c>
      <c r="M4497" s="34" t="s">
        <v>9363</v>
      </c>
    </row>
    <row r="4498" spans="1:15" ht="15" hidden="1" customHeight="1">
      <c r="A4498" s="34" t="s">
        <v>25</v>
      </c>
      <c r="B4498" s="34" t="s">
        <v>9364</v>
      </c>
      <c r="C4498" s="34" t="s">
        <v>468</v>
      </c>
      <c r="D4498" s="35" t="s">
        <v>107</v>
      </c>
      <c r="E4498" s="35" t="s">
        <v>107</v>
      </c>
      <c r="F4498" s="35">
        <v>2.2000000000000002</v>
      </c>
      <c r="G4498" s="35">
        <v>3.1</v>
      </c>
      <c r="H4498" s="35">
        <v>3.8</v>
      </c>
      <c r="I4498" s="35" t="s">
        <v>9291</v>
      </c>
    </row>
    <row r="4499" spans="1:15" ht="15" hidden="1" customHeight="1">
      <c r="A4499" s="34" t="s">
        <v>25</v>
      </c>
      <c r="B4499" s="34" t="s">
        <v>9365</v>
      </c>
      <c r="C4499" s="34" t="s">
        <v>389</v>
      </c>
      <c r="D4499" s="35" t="s">
        <v>107</v>
      </c>
      <c r="E4499" s="35" t="s">
        <v>107</v>
      </c>
      <c r="F4499" s="35">
        <v>1.3</v>
      </c>
      <c r="G4499" s="35">
        <v>2.1</v>
      </c>
      <c r="H4499" s="35">
        <v>2.2000000000000002</v>
      </c>
    </row>
    <row r="4500" spans="1:15" ht="15" hidden="1" customHeight="1">
      <c r="A4500" s="34" t="s">
        <v>25</v>
      </c>
      <c r="B4500" s="34" t="s">
        <v>9366</v>
      </c>
      <c r="C4500" s="34" t="s">
        <v>435</v>
      </c>
      <c r="D4500" s="35" t="s">
        <v>107</v>
      </c>
      <c r="E4500" s="35" t="s">
        <v>107</v>
      </c>
      <c r="F4500" s="35">
        <v>1.5</v>
      </c>
      <c r="G4500" s="35">
        <v>1.6</v>
      </c>
      <c r="H4500" s="35">
        <v>1.7</v>
      </c>
    </row>
    <row r="4501" spans="1:15" ht="15" hidden="1" customHeight="1">
      <c r="A4501" s="34" t="s">
        <v>25</v>
      </c>
      <c r="B4501" s="34" t="s">
        <v>9367</v>
      </c>
      <c r="C4501" s="34" t="s">
        <v>815</v>
      </c>
      <c r="D4501" s="35" t="s">
        <v>107</v>
      </c>
      <c r="E4501" s="35" t="s">
        <v>107</v>
      </c>
      <c r="F4501" s="35">
        <v>1.1000000000000001</v>
      </c>
      <c r="G4501" s="35">
        <v>1.1000000000000001</v>
      </c>
      <c r="H4501" s="35">
        <v>1.3</v>
      </c>
      <c r="I4501" s="35" t="s">
        <v>779</v>
      </c>
      <c r="O4501" s="34" t="s">
        <v>9368</v>
      </c>
    </row>
    <row r="4502" spans="1:15" ht="15" hidden="1" customHeight="1">
      <c r="A4502" s="34" t="s">
        <v>25</v>
      </c>
      <c r="B4502" s="34" t="s">
        <v>9369</v>
      </c>
      <c r="C4502" s="34" t="s">
        <v>815</v>
      </c>
      <c r="D4502" s="35" t="s">
        <v>107</v>
      </c>
      <c r="E4502" s="35" t="s">
        <v>107</v>
      </c>
      <c r="F4502" s="35">
        <v>1.1000000000000001</v>
      </c>
      <c r="G4502" s="35">
        <v>1.4</v>
      </c>
      <c r="H4502" s="35">
        <v>1.7</v>
      </c>
      <c r="I4502" s="35" t="s">
        <v>779</v>
      </c>
      <c r="O4502" s="34" t="s">
        <v>9368</v>
      </c>
    </row>
    <row r="4503" spans="1:15" ht="15" hidden="1" customHeight="1">
      <c r="A4503" s="34" t="s">
        <v>25</v>
      </c>
      <c r="B4503" s="34" t="s">
        <v>9370</v>
      </c>
      <c r="C4503" s="34" t="s">
        <v>667</v>
      </c>
      <c r="D4503" s="35" t="s">
        <v>107</v>
      </c>
      <c r="E4503" s="35" t="s">
        <v>107</v>
      </c>
      <c r="F4503" s="35">
        <v>1.5</v>
      </c>
      <c r="G4503" s="35">
        <v>1.9</v>
      </c>
      <c r="H4503" s="35" t="s">
        <v>2997</v>
      </c>
      <c r="L4503" s="34" t="s">
        <v>9371</v>
      </c>
    </row>
    <row r="4504" spans="1:15" ht="15" hidden="1" customHeight="1">
      <c r="A4504" s="34" t="s">
        <v>25</v>
      </c>
      <c r="B4504" s="34" t="s">
        <v>9372</v>
      </c>
      <c r="C4504" s="34" t="s">
        <v>667</v>
      </c>
      <c r="D4504" s="35" t="s">
        <v>107</v>
      </c>
      <c r="E4504" s="35" t="s">
        <v>107</v>
      </c>
      <c r="F4504" s="35">
        <v>1.3</v>
      </c>
      <c r="G4504" s="35">
        <v>1.9</v>
      </c>
      <c r="H4504" s="35">
        <v>2</v>
      </c>
    </row>
    <row r="4505" spans="1:15" ht="15" hidden="1" customHeight="1">
      <c r="A4505" s="34" t="s">
        <v>25</v>
      </c>
      <c r="B4505" s="34" t="s">
        <v>9373</v>
      </c>
      <c r="C4505" s="34" t="s">
        <v>742</v>
      </c>
      <c r="D4505" s="35" t="s">
        <v>107</v>
      </c>
      <c r="E4505" s="35" t="s">
        <v>107</v>
      </c>
      <c r="F4505" s="35">
        <v>1.9</v>
      </c>
      <c r="G4505" s="35">
        <v>2.4</v>
      </c>
      <c r="H4505" s="35">
        <v>2.6</v>
      </c>
      <c r="I4505" s="35" t="s">
        <v>889</v>
      </c>
      <c r="M4505" s="34" t="s">
        <v>889</v>
      </c>
    </row>
    <row r="4506" spans="1:15" ht="15" hidden="1" customHeight="1">
      <c r="A4506" s="34" t="s">
        <v>25</v>
      </c>
      <c r="B4506" s="34" t="s">
        <v>9374</v>
      </c>
      <c r="C4506" s="34" t="s">
        <v>742</v>
      </c>
      <c r="D4506" s="35" t="s">
        <v>107</v>
      </c>
      <c r="E4506" s="35" t="s">
        <v>107</v>
      </c>
      <c r="F4506" s="35">
        <v>1.2</v>
      </c>
      <c r="G4506" s="35">
        <v>1.3</v>
      </c>
      <c r="H4506" s="35" t="s">
        <v>2989</v>
      </c>
      <c r="M4506" s="34" t="s">
        <v>1173</v>
      </c>
    </row>
    <row r="4507" spans="1:15" ht="15" hidden="1" customHeight="1">
      <c r="A4507" s="34" t="s">
        <v>25</v>
      </c>
      <c r="B4507" s="34" t="s">
        <v>9375</v>
      </c>
      <c r="C4507" s="34" t="s">
        <v>672</v>
      </c>
      <c r="D4507" s="35" t="s">
        <v>107</v>
      </c>
      <c r="E4507" s="35" t="s">
        <v>107</v>
      </c>
      <c r="F4507" s="35" t="s">
        <v>107</v>
      </c>
      <c r="G4507" s="35">
        <v>1.3</v>
      </c>
      <c r="H4507" s="35">
        <v>1.3</v>
      </c>
      <c r="I4507" s="35" t="s">
        <v>9376</v>
      </c>
      <c r="K4507" s="61" t="s">
        <v>9377</v>
      </c>
    </row>
    <row r="4508" spans="1:15" ht="15" hidden="1" customHeight="1">
      <c r="A4508" s="34" t="s">
        <v>25</v>
      </c>
      <c r="B4508" s="34" t="s">
        <v>9378</v>
      </c>
      <c r="C4508" s="34" t="s">
        <v>672</v>
      </c>
      <c r="D4508" s="35" t="s">
        <v>107</v>
      </c>
      <c r="E4508" s="35" t="s">
        <v>107</v>
      </c>
      <c r="F4508" s="35" t="s">
        <v>107</v>
      </c>
      <c r="G4508" s="35">
        <v>1.3</v>
      </c>
      <c r="H4508" s="35">
        <v>1.3</v>
      </c>
      <c r="I4508" s="35" t="s">
        <v>709</v>
      </c>
      <c r="K4508" s="61" t="s">
        <v>9377</v>
      </c>
    </row>
    <row r="4509" spans="1:15" ht="15" hidden="1" customHeight="1">
      <c r="A4509" s="34" t="s">
        <v>25</v>
      </c>
      <c r="B4509" s="34" t="s">
        <v>9379</v>
      </c>
      <c r="C4509" s="34" t="s">
        <v>672</v>
      </c>
      <c r="D4509" s="35" t="s">
        <v>107</v>
      </c>
      <c r="E4509" s="35" t="s">
        <v>107</v>
      </c>
      <c r="F4509" s="35" t="s">
        <v>107</v>
      </c>
      <c r="G4509" s="35">
        <v>1</v>
      </c>
      <c r="H4509" s="35">
        <v>1.3</v>
      </c>
      <c r="I4509" s="35" t="s">
        <v>709</v>
      </c>
    </row>
    <row r="4510" spans="1:15" ht="15" hidden="1" customHeight="1">
      <c r="A4510" s="34" t="s">
        <v>25</v>
      </c>
      <c r="B4510" s="34" t="s">
        <v>9380</v>
      </c>
      <c r="C4510" s="51" t="s">
        <v>107</v>
      </c>
      <c r="D4510" s="35" t="s">
        <v>107</v>
      </c>
      <c r="E4510" s="35" t="s">
        <v>107</v>
      </c>
      <c r="F4510" s="35" t="s">
        <v>107</v>
      </c>
      <c r="G4510" s="35" t="s">
        <v>107</v>
      </c>
      <c r="H4510" s="35" t="s">
        <v>107</v>
      </c>
      <c r="L4510" s="34" t="s">
        <v>9381</v>
      </c>
    </row>
    <row r="4511" spans="1:15" ht="15" hidden="1" customHeight="1">
      <c r="A4511" s="34" t="s">
        <v>25</v>
      </c>
      <c r="B4511" s="34" t="s">
        <v>9382</v>
      </c>
      <c r="C4511" s="34" t="s">
        <v>470</v>
      </c>
      <c r="D4511" s="35" t="s">
        <v>107</v>
      </c>
      <c r="E4511" s="35" t="s">
        <v>107</v>
      </c>
      <c r="F4511" s="35" t="s">
        <v>107</v>
      </c>
      <c r="G4511" s="35">
        <v>1.2</v>
      </c>
      <c r="H4511" s="35" t="s">
        <v>2989</v>
      </c>
      <c r="K4511" s="36" t="s">
        <v>889</v>
      </c>
      <c r="L4511" s="36" t="s">
        <v>9383</v>
      </c>
    </row>
    <row r="4512" spans="1:15" ht="15" hidden="1" customHeight="1">
      <c r="A4512" s="34" t="s">
        <v>25</v>
      </c>
      <c r="B4512" s="34" t="s">
        <v>9384</v>
      </c>
      <c r="C4512" s="34" t="s">
        <v>667</v>
      </c>
      <c r="D4512" s="35" t="s">
        <v>107</v>
      </c>
      <c r="E4512" s="35" t="s">
        <v>107</v>
      </c>
      <c r="F4512" s="35" t="s">
        <v>107</v>
      </c>
      <c r="G4512" s="35">
        <v>1.7</v>
      </c>
      <c r="H4512" s="35">
        <v>1.3</v>
      </c>
      <c r="I4512" s="35" t="s">
        <v>709</v>
      </c>
    </row>
    <row r="4513" spans="1:12" ht="15" hidden="1" customHeight="1">
      <c r="A4513" s="34" t="s">
        <v>25</v>
      </c>
      <c r="B4513" s="34" t="s">
        <v>9385</v>
      </c>
      <c r="C4513" s="34" t="s">
        <v>389</v>
      </c>
      <c r="D4513" s="35" t="s">
        <v>107</v>
      </c>
      <c r="E4513" s="35" t="s">
        <v>107</v>
      </c>
      <c r="F4513" s="35" t="s">
        <v>107</v>
      </c>
      <c r="G4513" s="35">
        <v>1.9</v>
      </c>
      <c r="H4513" s="35" t="s">
        <v>2989</v>
      </c>
    </row>
    <row r="4514" spans="1:12" ht="15" hidden="1" customHeight="1">
      <c r="A4514" s="34" t="s">
        <v>25</v>
      </c>
      <c r="B4514" s="34" t="s">
        <v>9386</v>
      </c>
      <c r="C4514" s="44" t="s">
        <v>853</v>
      </c>
      <c r="D4514" s="35" t="s">
        <v>107</v>
      </c>
      <c r="E4514" s="35" t="s">
        <v>107</v>
      </c>
      <c r="F4514" s="35" t="s">
        <v>107</v>
      </c>
      <c r="G4514" s="35">
        <v>1.3</v>
      </c>
      <c r="H4514" s="35" t="s">
        <v>107</v>
      </c>
      <c r="J4514" s="35" t="s">
        <v>4035</v>
      </c>
      <c r="K4514" s="36" t="s">
        <v>666</v>
      </c>
    </row>
    <row r="4515" spans="1:12" ht="15" hidden="1" customHeight="1">
      <c r="A4515" s="34" t="s">
        <v>25</v>
      </c>
      <c r="B4515" s="34" t="s">
        <v>9387</v>
      </c>
      <c r="C4515" s="34" t="s">
        <v>667</v>
      </c>
      <c r="D4515" s="35" t="s">
        <v>107</v>
      </c>
      <c r="E4515" s="35" t="s">
        <v>107</v>
      </c>
      <c r="F4515" s="35" t="s">
        <v>107</v>
      </c>
      <c r="G4515" s="35">
        <v>1.4</v>
      </c>
      <c r="H4515" s="35">
        <v>1.9</v>
      </c>
      <c r="I4515" s="35" t="s">
        <v>9388</v>
      </c>
      <c r="K4515" s="36" t="s">
        <v>779</v>
      </c>
    </row>
    <row r="4516" spans="1:12" ht="15" hidden="1" customHeight="1">
      <c r="A4516" s="34" t="s">
        <v>25</v>
      </c>
      <c r="B4516" s="34" t="s">
        <v>9389</v>
      </c>
      <c r="C4516" s="34" t="s">
        <v>484</v>
      </c>
      <c r="D4516" s="35" t="s">
        <v>107</v>
      </c>
      <c r="E4516" s="35" t="s">
        <v>107</v>
      </c>
      <c r="F4516" s="35" t="s">
        <v>107</v>
      </c>
      <c r="G4516" s="35">
        <v>1.4</v>
      </c>
      <c r="H4516" s="35">
        <v>2</v>
      </c>
      <c r="I4516" s="35" t="s">
        <v>9359</v>
      </c>
      <c r="K4516" s="36" t="s">
        <v>779</v>
      </c>
    </row>
    <row r="4517" spans="1:12" ht="15" hidden="1" customHeight="1">
      <c r="A4517" s="34" t="s">
        <v>25</v>
      </c>
      <c r="B4517" s="34" t="s">
        <v>9390</v>
      </c>
      <c r="C4517" s="34" t="s">
        <v>484</v>
      </c>
      <c r="D4517" s="35" t="s">
        <v>107</v>
      </c>
      <c r="E4517" s="35" t="s">
        <v>107</v>
      </c>
      <c r="F4517" s="35" t="s">
        <v>107</v>
      </c>
      <c r="G4517" s="35">
        <v>1.3</v>
      </c>
      <c r="H4517" s="35">
        <v>1.9</v>
      </c>
      <c r="I4517" s="35" t="s">
        <v>9391</v>
      </c>
      <c r="K4517" s="36" t="s">
        <v>446</v>
      </c>
    </row>
    <row r="4518" spans="1:12" ht="15" hidden="1" customHeight="1">
      <c r="A4518" s="34" t="s">
        <v>25</v>
      </c>
      <c r="B4518" s="34" t="s">
        <v>9392</v>
      </c>
      <c r="C4518" t="s">
        <v>859</v>
      </c>
      <c r="D4518" s="35" t="s">
        <v>107</v>
      </c>
      <c r="E4518" s="35" t="s">
        <v>107</v>
      </c>
      <c r="F4518" s="35" t="s">
        <v>107</v>
      </c>
      <c r="G4518" s="35">
        <v>1.6</v>
      </c>
      <c r="H4518" s="35">
        <v>1.2</v>
      </c>
      <c r="K4518" s="36" t="s">
        <v>424</v>
      </c>
    </row>
    <row r="4519" spans="1:12" ht="15" hidden="1" customHeight="1">
      <c r="A4519" s="34" t="s">
        <v>25</v>
      </c>
      <c r="B4519" s="34" t="s">
        <v>9393</v>
      </c>
      <c r="C4519" s="34" t="s">
        <v>468</v>
      </c>
      <c r="D4519" s="35" t="s">
        <v>107</v>
      </c>
      <c r="E4519" s="35" t="s">
        <v>107</v>
      </c>
      <c r="F4519" s="35" t="s">
        <v>107</v>
      </c>
      <c r="G4519" s="35">
        <v>1.5</v>
      </c>
      <c r="H4519" s="35">
        <v>1.9</v>
      </c>
      <c r="I4519" s="35" t="s">
        <v>9394</v>
      </c>
      <c r="K4519" s="36" t="s">
        <v>889</v>
      </c>
    </row>
    <row r="4520" spans="1:12" ht="15" hidden="1" customHeight="1">
      <c r="A4520" s="34" t="s">
        <v>25</v>
      </c>
      <c r="B4520" s="34" t="s">
        <v>9395</v>
      </c>
      <c r="C4520" s="34" t="s">
        <v>746</v>
      </c>
      <c r="D4520" s="35" t="s">
        <v>107</v>
      </c>
      <c r="E4520" s="35" t="s">
        <v>107</v>
      </c>
      <c r="F4520" s="35" t="s">
        <v>107</v>
      </c>
      <c r="G4520" s="35">
        <v>1.2</v>
      </c>
      <c r="H4520" s="35">
        <v>1.1000000000000001</v>
      </c>
      <c r="K4520" s="36" t="s">
        <v>3277</v>
      </c>
    </row>
    <row r="4521" spans="1:12" ht="15" hidden="1" customHeight="1">
      <c r="A4521" s="34" t="s">
        <v>25</v>
      </c>
      <c r="B4521" s="34" t="s">
        <v>9396</v>
      </c>
      <c r="C4521" s="34" t="s">
        <v>468</v>
      </c>
      <c r="D4521" s="35" t="s">
        <v>107</v>
      </c>
      <c r="E4521" s="35" t="s">
        <v>107</v>
      </c>
      <c r="F4521" s="35" t="s">
        <v>107</v>
      </c>
      <c r="G4521" s="35">
        <v>1.2</v>
      </c>
      <c r="H4521" s="35">
        <v>1.3</v>
      </c>
      <c r="K4521" s="36" t="s">
        <v>9397</v>
      </c>
    </row>
    <row r="4522" spans="1:12" ht="15" hidden="1" customHeight="1">
      <c r="A4522" s="34" t="s">
        <v>25</v>
      </c>
      <c r="B4522" s="34" t="s">
        <v>9398</v>
      </c>
      <c r="C4522" s="34" t="s">
        <v>416</v>
      </c>
      <c r="D4522" s="35" t="s">
        <v>107</v>
      </c>
      <c r="E4522" s="35" t="s">
        <v>107</v>
      </c>
      <c r="F4522" s="35" t="s">
        <v>107</v>
      </c>
      <c r="G4522" s="35">
        <v>1</v>
      </c>
      <c r="H4522" s="35">
        <v>1.3</v>
      </c>
      <c r="I4522" s="35" t="s">
        <v>889</v>
      </c>
      <c r="K4522" s="36" t="s">
        <v>9394</v>
      </c>
      <c r="L4522" s="34" t="s">
        <v>9399</v>
      </c>
    </row>
    <row r="4523" spans="1:12" ht="15" hidden="1" customHeight="1">
      <c r="A4523" s="34" t="s">
        <v>25</v>
      </c>
      <c r="B4523" s="34" t="s">
        <v>9400</v>
      </c>
      <c r="C4523" s="34" t="s">
        <v>416</v>
      </c>
      <c r="D4523" s="35" t="s">
        <v>107</v>
      </c>
      <c r="E4523" s="35" t="s">
        <v>107</v>
      </c>
      <c r="F4523" s="35" t="s">
        <v>107</v>
      </c>
      <c r="G4523" s="35" t="s">
        <v>107</v>
      </c>
      <c r="H4523" s="35">
        <v>1.1000000000000001</v>
      </c>
      <c r="I4523" s="35" t="s">
        <v>9394</v>
      </c>
    </row>
    <row r="4524" spans="1:12" ht="15" hidden="1" customHeight="1">
      <c r="A4524" s="34" t="s">
        <v>25</v>
      </c>
      <c r="B4524" s="34" t="s">
        <v>9401</v>
      </c>
      <c r="C4524" s="34" t="s">
        <v>422</v>
      </c>
      <c r="D4524" s="35" t="s">
        <v>107</v>
      </c>
      <c r="E4524" s="35" t="s">
        <v>107</v>
      </c>
      <c r="F4524" s="35" t="s">
        <v>107</v>
      </c>
      <c r="G4524" s="35">
        <v>1.5</v>
      </c>
      <c r="H4524" s="35">
        <v>1.8</v>
      </c>
    </row>
    <row r="4525" spans="1:12" ht="15" hidden="1" customHeight="1">
      <c r="A4525" s="34" t="s">
        <v>25</v>
      </c>
      <c r="B4525" s="34" t="s">
        <v>9402</v>
      </c>
      <c r="C4525" s="34" t="s">
        <v>422</v>
      </c>
      <c r="D4525" s="35" t="s">
        <v>107</v>
      </c>
      <c r="E4525" s="35" t="s">
        <v>107</v>
      </c>
      <c r="F4525" s="35" t="s">
        <v>107</v>
      </c>
      <c r="G4525" s="35">
        <v>1.4</v>
      </c>
      <c r="H4525" s="35">
        <v>1.7</v>
      </c>
      <c r="I4525" s="35" t="s">
        <v>889</v>
      </c>
      <c r="J4525" s="35" t="s">
        <v>3081</v>
      </c>
      <c r="K4525" s="36" t="s">
        <v>889</v>
      </c>
      <c r="L4525" s="36" t="s">
        <v>4742</v>
      </c>
    </row>
    <row r="4526" spans="1:12" ht="15" hidden="1" customHeight="1">
      <c r="A4526" s="34" t="s">
        <v>25</v>
      </c>
      <c r="B4526" s="34" t="s">
        <v>9403</v>
      </c>
      <c r="C4526" s="34" t="s">
        <v>416</v>
      </c>
      <c r="D4526" s="35" t="s">
        <v>107</v>
      </c>
      <c r="E4526" s="35" t="s">
        <v>107</v>
      </c>
      <c r="F4526" s="35" t="s">
        <v>107</v>
      </c>
      <c r="G4526" s="35">
        <v>1</v>
      </c>
      <c r="H4526" s="35">
        <v>1.3</v>
      </c>
    </row>
    <row r="4527" spans="1:12" ht="15" hidden="1" customHeight="1">
      <c r="A4527" s="34" t="s">
        <v>25</v>
      </c>
      <c r="B4527" s="34" t="s">
        <v>9404</v>
      </c>
      <c r="C4527" s="34" t="s">
        <v>667</v>
      </c>
      <c r="D4527" s="35" t="s">
        <v>107</v>
      </c>
      <c r="E4527" s="35" t="s">
        <v>107</v>
      </c>
      <c r="F4527" s="35" t="s">
        <v>107</v>
      </c>
      <c r="G4527" s="35">
        <v>1.5</v>
      </c>
      <c r="H4527" s="35">
        <v>2.2999999999999998</v>
      </c>
      <c r="I4527" s="35" t="s">
        <v>779</v>
      </c>
      <c r="K4527" s="36" t="s">
        <v>779</v>
      </c>
    </row>
    <row r="4528" spans="1:12" ht="15" hidden="1" customHeight="1">
      <c r="A4528" s="34" t="s">
        <v>25</v>
      </c>
      <c r="B4528" s="34" t="s">
        <v>9405</v>
      </c>
      <c r="C4528" s="34" t="s">
        <v>667</v>
      </c>
      <c r="D4528" s="35" t="s">
        <v>107</v>
      </c>
      <c r="E4528" s="35" t="s">
        <v>107</v>
      </c>
      <c r="F4528" s="35" t="s">
        <v>107</v>
      </c>
      <c r="G4528" s="35">
        <v>1.2</v>
      </c>
      <c r="H4528" s="35">
        <v>2</v>
      </c>
      <c r="I4528" s="35" t="s">
        <v>779</v>
      </c>
      <c r="K4528" s="36" t="s">
        <v>889</v>
      </c>
    </row>
    <row r="4529" spans="1:15" ht="15" hidden="1" customHeight="1">
      <c r="A4529" s="34" t="s">
        <v>25</v>
      </c>
      <c r="B4529" s="34" t="s">
        <v>9406</v>
      </c>
      <c r="C4529" s="34" t="s">
        <v>416</v>
      </c>
      <c r="D4529" s="35" t="s">
        <v>107</v>
      </c>
      <c r="E4529" s="35" t="s">
        <v>107</v>
      </c>
      <c r="F4529" s="35" t="s">
        <v>107</v>
      </c>
      <c r="G4529" s="35">
        <v>1.4</v>
      </c>
      <c r="H4529" s="35">
        <v>1.7</v>
      </c>
      <c r="I4529" s="35" t="s">
        <v>779</v>
      </c>
      <c r="K4529" s="36" t="s">
        <v>779</v>
      </c>
    </row>
    <row r="4530" spans="1:15" ht="15" hidden="1" customHeight="1">
      <c r="A4530" s="34" t="s">
        <v>25</v>
      </c>
      <c r="B4530" s="34" t="s">
        <v>9407</v>
      </c>
      <c r="C4530" s="34" t="s">
        <v>468</v>
      </c>
      <c r="D4530" s="35" t="s">
        <v>107</v>
      </c>
      <c r="E4530" s="35" t="s">
        <v>107</v>
      </c>
      <c r="F4530" s="35" t="s">
        <v>107</v>
      </c>
      <c r="G4530" s="35">
        <v>1.2</v>
      </c>
      <c r="H4530" s="35">
        <v>1.2</v>
      </c>
    </row>
    <row r="4531" spans="1:15" ht="15" hidden="1" customHeight="1">
      <c r="A4531" s="34" t="s">
        <v>25</v>
      </c>
      <c r="B4531" s="34" t="s">
        <v>9408</v>
      </c>
      <c r="C4531" s="34" t="s">
        <v>667</v>
      </c>
      <c r="D4531" s="35" t="s">
        <v>107</v>
      </c>
      <c r="E4531" s="35" t="s">
        <v>107</v>
      </c>
      <c r="F4531" s="35" t="s">
        <v>107</v>
      </c>
      <c r="G4531" s="35">
        <v>1.3</v>
      </c>
      <c r="H4531" s="35">
        <v>1.3</v>
      </c>
    </row>
    <row r="4532" spans="1:15" ht="15" hidden="1" customHeight="1">
      <c r="A4532" s="34" t="s">
        <v>25</v>
      </c>
      <c r="B4532" s="34" t="s">
        <v>9409</v>
      </c>
      <c r="C4532" s="34" t="s">
        <v>589</v>
      </c>
      <c r="D4532" s="35" t="s">
        <v>107</v>
      </c>
      <c r="E4532" s="35" t="s">
        <v>107</v>
      </c>
      <c r="F4532" s="35" t="s">
        <v>107</v>
      </c>
      <c r="G4532" s="35" t="s">
        <v>107</v>
      </c>
      <c r="H4532" s="35">
        <v>1</v>
      </c>
      <c r="I4532" s="35" t="s">
        <v>779</v>
      </c>
    </row>
    <row r="4533" spans="1:15" ht="15" hidden="1" customHeight="1">
      <c r="A4533" s="34" t="s">
        <v>25</v>
      </c>
      <c r="B4533" s="34" t="s">
        <v>9410</v>
      </c>
      <c r="C4533" s="34" t="s">
        <v>667</v>
      </c>
      <c r="D4533" s="35" t="s">
        <v>107</v>
      </c>
      <c r="E4533" s="35" t="s">
        <v>107</v>
      </c>
      <c r="F4533" s="35" t="s">
        <v>107</v>
      </c>
      <c r="G4533" s="35" t="s">
        <v>107</v>
      </c>
      <c r="H4533" s="35">
        <v>1</v>
      </c>
    </row>
    <row r="4534" spans="1:15" ht="15" hidden="1" customHeight="1">
      <c r="A4534" s="34" t="s">
        <v>25</v>
      </c>
      <c r="B4534" s="34" t="s">
        <v>9411</v>
      </c>
      <c r="C4534" s="34" t="s">
        <v>403</v>
      </c>
      <c r="D4534" s="35" t="s">
        <v>107</v>
      </c>
      <c r="E4534" s="35" t="s">
        <v>107</v>
      </c>
      <c r="F4534" s="35" t="s">
        <v>107</v>
      </c>
      <c r="G4534" s="35" t="s">
        <v>107</v>
      </c>
      <c r="H4534" s="35">
        <v>1.5</v>
      </c>
    </row>
    <row r="4535" spans="1:15" ht="15" hidden="1" customHeight="1">
      <c r="A4535" s="34" t="s">
        <v>25</v>
      </c>
      <c r="B4535" s="34" t="s">
        <v>9412</v>
      </c>
      <c r="C4535" s="34" t="s">
        <v>422</v>
      </c>
      <c r="D4535" s="35" t="s">
        <v>107</v>
      </c>
      <c r="E4535" s="35" t="s">
        <v>107</v>
      </c>
      <c r="F4535" s="35" t="s">
        <v>107</v>
      </c>
      <c r="G4535" s="35" t="s">
        <v>107</v>
      </c>
      <c r="H4535" s="35">
        <v>1.5</v>
      </c>
      <c r="I4535" s="35" t="s">
        <v>9413</v>
      </c>
    </row>
    <row r="4536" spans="1:15" ht="15" hidden="1" customHeight="1">
      <c r="A4536" s="34" t="s">
        <v>25</v>
      </c>
      <c r="B4536" s="34" t="s">
        <v>9414</v>
      </c>
      <c r="C4536" s="34" t="s">
        <v>385</v>
      </c>
      <c r="D4536" s="35" t="s">
        <v>107</v>
      </c>
      <c r="E4536" s="35" t="s">
        <v>107</v>
      </c>
      <c r="F4536" s="35" t="s">
        <v>107</v>
      </c>
      <c r="G4536" s="35" t="s">
        <v>107</v>
      </c>
      <c r="H4536" s="35">
        <v>1.1000000000000001</v>
      </c>
      <c r="I4536" s="35" t="s">
        <v>9415</v>
      </c>
    </row>
    <row r="4537" spans="1:15" ht="15" hidden="1" customHeight="1">
      <c r="A4537" s="34" t="s">
        <v>25</v>
      </c>
      <c r="B4537" s="51" t="s">
        <v>9416</v>
      </c>
      <c r="C4537" s="51" t="s">
        <v>558</v>
      </c>
      <c r="D4537" s="35" t="s">
        <v>107</v>
      </c>
      <c r="E4537" s="35" t="s">
        <v>107</v>
      </c>
      <c r="F4537" s="35" t="s">
        <v>107</v>
      </c>
      <c r="G4537" s="35" t="s">
        <v>107</v>
      </c>
      <c r="H4537" s="35">
        <v>1.9</v>
      </c>
      <c r="I4537" s="35" t="s">
        <v>9417</v>
      </c>
    </row>
    <row r="4538" spans="1:15" ht="15" hidden="1" customHeight="1">
      <c r="A4538" s="34" t="s">
        <v>78</v>
      </c>
      <c r="B4538" s="34" t="s">
        <v>9418</v>
      </c>
      <c r="C4538" s="34" t="s">
        <v>475</v>
      </c>
      <c r="D4538" s="35">
        <v>2</v>
      </c>
      <c r="E4538" s="35">
        <v>2</v>
      </c>
      <c r="F4538" s="35">
        <v>2</v>
      </c>
      <c r="G4538" s="35">
        <v>2.2000000000000002</v>
      </c>
      <c r="H4538" s="35">
        <v>2.2999999999999998</v>
      </c>
      <c r="O4538" s="34" t="s">
        <v>9419</v>
      </c>
    </row>
    <row r="4539" spans="1:15" ht="15" hidden="1" customHeight="1">
      <c r="A4539" s="34" t="s">
        <v>78</v>
      </c>
      <c r="B4539" s="34" t="s">
        <v>9420</v>
      </c>
      <c r="C4539" s="34" t="s">
        <v>475</v>
      </c>
      <c r="D4539" s="35">
        <v>1.6</v>
      </c>
      <c r="E4539" s="35">
        <v>2.7</v>
      </c>
      <c r="F4539" s="35">
        <v>3.6</v>
      </c>
      <c r="G4539" s="35">
        <v>3.9</v>
      </c>
      <c r="H4539" s="35">
        <v>4.3</v>
      </c>
      <c r="I4539" s="35" t="s">
        <v>440</v>
      </c>
      <c r="K4539" s="36" t="s">
        <v>424</v>
      </c>
      <c r="M4539" s="34" t="s">
        <v>9421</v>
      </c>
      <c r="N4539" s="34" t="s">
        <v>9422</v>
      </c>
      <c r="O4539" s="34" t="s">
        <v>2995</v>
      </c>
    </row>
    <row r="4540" spans="1:15" ht="15" hidden="1" customHeight="1">
      <c r="A4540" s="34" t="s">
        <v>78</v>
      </c>
      <c r="B4540" s="34" t="s">
        <v>9423</v>
      </c>
      <c r="C4540" s="34" t="s">
        <v>475</v>
      </c>
      <c r="D4540" s="35" t="s">
        <v>107</v>
      </c>
      <c r="E4540" s="35">
        <v>1.2</v>
      </c>
      <c r="F4540" s="35">
        <v>1.3</v>
      </c>
      <c r="G4540" s="35">
        <v>1.3</v>
      </c>
      <c r="H4540" s="35" t="s">
        <v>2997</v>
      </c>
      <c r="M4540" s="34" t="s">
        <v>424</v>
      </c>
    </row>
    <row r="4541" spans="1:15" ht="15" hidden="1" customHeight="1">
      <c r="A4541" s="34" t="s">
        <v>78</v>
      </c>
      <c r="B4541" s="34" t="s">
        <v>9424</v>
      </c>
      <c r="C4541" s="34" t="s">
        <v>475</v>
      </c>
      <c r="D4541" s="35" t="s">
        <v>107</v>
      </c>
      <c r="E4541" s="35">
        <v>1.2</v>
      </c>
      <c r="F4541" s="35">
        <v>1.1000000000000001</v>
      </c>
      <c r="G4541" s="35" t="s">
        <v>2997</v>
      </c>
      <c r="H4541" s="35" t="s">
        <v>2997</v>
      </c>
      <c r="L4541" s="34" t="s">
        <v>3559</v>
      </c>
      <c r="M4541" s="36" t="s">
        <v>9041</v>
      </c>
      <c r="N4541" s="34" t="s">
        <v>424</v>
      </c>
    </row>
    <row r="4542" spans="1:15" ht="15" hidden="1" customHeight="1">
      <c r="A4542" s="34" t="s">
        <v>78</v>
      </c>
      <c r="B4542" s="34" t="s">
        <v>9425</v>
      </c>
      <c r="C4542" s="34" t="s">
        <v>536</v>
      </c>
      <c r="D4542" s="35">
        <v>9.1999999999999993</v>
      </c>
      <c r="E4542" s="35">
        <v>10.7</v>
      </c>
      <c r="F4542" s="35">
        <v>11.5</v>
      </c>
      <c r="G4542" s="35">
        <v>12.4</v>
      </c>
      <c r="H4542" s="35">
        <v>12.7</v>
      </c>
      <c r="O4542" s="34" t="s">
        <v>2995</v>
      </c>
    </row>
    <row r="4543" spans="1:15" ht="15" hidden="1" customHeight="1">
      <c r="A4543" s="34" t="s">
        <v>78</v>
      </c>
      <c r="B4543" s="34" t="s">
        <v>9426</v>
      </c>
      <c r="C4543" s="34" t="s">
        <v>536</v>
      </c>
      <c r="D4543" s="35">
        <v>14.4</v>
      </c>
      <c r="E4543" s="35">
        <v>14.1</v>
      </c>
      <c r="F4543" s="35">
        <v>12.5</v>
      </c>
      <c r="G4543" s="35">
        <v>12.5</v>
      </c>
      <c r="H4543" s="35">
        <v>13.5</v>
      </c>
      <c r="L4543" s="34" t="s">
        <v>9427</v>
      </c>
      <c r="O4543" s="34" t="s">
        <v>9428</v>
      </c>
    </row>
    <row r="4544" spans="1:15" ht="15" hidden="1" customHeight="1">
      <c r="A4544" s="34" t="s">
        <v>78</v>
      </c>
      <c r="B4544" s="34" t="s">
        <v>9429</v>
      </c>
      <c r="C4544" s="34" t="s">
        <v>536</v>
      </c>
      <c r="D4544" s="35" t="s">
        <v>107</v>
      </c>
      <c r="E4544" s="35">
        <v>1.6</v>
      </c>
      <c r="F4544" s="35">
        <v>2.4</v>
      </c>
      <c r="G4544" s="35">
        <v>2.2999999999999998</v>
      </c>
      <c r="H4544" s="35">
        <v>2.2000000000000002</v>
      </c>
    </row>
    <row r="4545" spans="1:15" ht="15" hidden="1" customHeight="1">
      <c r="A4545" s="34" t="s">
        <v>78</v>
      </c>
      <c r="B4545" s="34" t="s">
        <v>9430</v>
      </c>
      <c r="C4545" s="34" t="s">
        <v>536</v>
      </c>
      <c r="D4545" s="35" t="s">
        <v>107</v>
      </c>
      <c r="E4545" s="35">
        <v>1.6</v>
      </c>
      <c r="F4545" s="35">
        <v>1.8</v>
      </c>
      <c r="G4545" s="35">
        <v>1.8</v>
      </c>
      <c r="H4545" s="35">
        <v>1.8</v>
      </c>
    </row>
    <row r="4546" spans="1:15" ht="15" hidden="1" customHeight="1">
      <c r="A4546" s="34" t="s">
        <v>78</v>
      </c>
      <c r="B4546" s="34" t="s">
        <v>9431</v>
      </c>
      <c r="C4546" s="34" t="s">
        <v>536</v>
      </c>
      <c r="D4546" s="35" t="s">
        <v>107</v>
      </c>
      <c r="E4546" s="35" t="s">
        <v>107</v>
      </c>
      <c r="F4546" s="35">
        <v>3.3</v>
      </c>
      <c r="G4546" s="35">
        <v>6</v>
      </c>
      <c r="H4546" s="35">
        <v>6.3</v>
      </c>
      <c r="M4546" s="36" t="s">
        <v>9432</v>
      </c>
    </row>
    <row r="4547" spans="1:15" ht="15" hidden="1" customHeight="1">
      <c r="A4547" s="34" t="s">
        <v>78</v>
      </c>
      <c r="B4547" s="34" t="s">
        <v>9433</v>
      </c>
      <c r="C4547" s="34" t="s">
        <v>536</v>
      </c>
      <c r="D4547" s="35">
        <v>15.1</v>
      </c>
      <c r="E4547" s="35">
        <v>15.4</v>
      </c>
      <c r="F4547" s="35">
        <v>16.100000000000001</v>
      </c>
      <c r="G4547" s="35">
        <v>16.600000000000001</v>
      </c>
      <c r="H4547" s="35">
        <v>17.7</v>
      </c>
      <c r="I4547" s="35" t="s">
        <v>9434</v>
      </c>
      <c r="K4547" s="34" t="s">
        <v>904</v>
      </c>
      <c r="L4547" s="34" t="s">
        <v>9435</v>
      </c>
      <c r="N4547" s="34" t="s">
        <v>904</v>
      </c>
      <c r="O4547" s="34" t="s">
        <v>9436</v>
      </c>
    </row>
    <row r="4548" spans="1:15" ht="15" hidden="1" customHeight="1">
      <c r="A4548" s="34" t="s">
        <v>78</v>
      </c>
      <c r="B4548" s="34" t="s">
        <v>9437</v>
      </c>
      <c r="C4548" s="34" t="s">
        <v>536</v>
      </c>
      <c r="D4548" s="35">
        <v>13</v>
      </c>
      <c r="E4548" s="35">
        <v>13.2</v>
      </c>
      <c r="F4548" s="35">
        <v>13.5</v>
      </c>
      <c r="G4548" s="35">
        <v>13.9</v>
      </c>
      <c r="H4548" s="35">
        <v>14.8</v>
      </c>
      <c r="I4548" s="35" t="s">
        <v>465</v>
      </c>
      <c r="M4548" s="34" t="s">
        <v>9438</v>
      </c>
      <c r="N4548" s="34" t="s">
        <v>9439</v>
      </c>
      <c r="O4548" s="34" t="s">
        <v>2995</v>
      </c>
    </row>
    <row r="4549" spans="1:15" ht="15" hidden="1" customHeight="1">
      <c r="A4549" s="34" t="s">
        <v>78</v>
      </c>
      <c r="B4549" s="34" t="s">
        <v>9440</v>
      </c>
      <c r="C4549" t="s">
        <v>859</v>
      </c>
      <c r="D4549" s="35">
        <v>1.6</v>
      </c>
      <c r="E4549" s="35">
        <v>2.1</v>
      </c>
      <c r="F4549" s="35">
        <v>2.6</v>
      </c>
      <c r="G4549" s="35">
        <v>3.2</v>
      </c>
      <c r="H4549" s="35">
        <v>3.5</v>
      </c>
      <c r="N4549" s="34" t="s">
        <v>670</v>
      </c>
    </row>
    <row r="4550" spans="1:15" ht="15" hidden="1" customHeight="1">
      <c r="A4550" s="34" t="s">
        <v>78</v>
      </c>
      <c r="B4550" s="34" t="s">
        <v>9441</v>
      </c>
      <c r="C4550" s="34" t="s">
        <v>435</v>
      </c>
      <c r="D4550" s="35">
        <v>1.8</v>
      </c>
      <c r="E4550" s="35">
        <v>3.9</v>
      </c>
      <c r="F4550" s="35">
        <v>4.9000000000000004</v>
      </c>
      <c r="G4550" s="35">
        <v>5.9</v>
      </c>
      <c r="H4550" s="35">
        <v>6.6</v>
      </c>
      <c r="I4550" s="35" t="s">
        <v>1173</v>
      </c>
      <c r="N4550" s="34" t="s">
        <v>9442</v>
      </c>
      <c r="O4550" s="34" t="s">
        <v>2995</v>
      </c>
    </row>
    <row r="4551" spans="1:15" ht="15" hidden="1" customHeight="1">
      <c r="A4551" s="34" t="s">
        <v>78</v>
      </c>
      <c r="B4551" s="34" t="s">
        <v>9443</v>
      </c>
      <c r="C4551" s="34" t="s">
        <v>859</v>
      </c>
      <c r="D4551" s="35">
        <v>6.6</v>
      </c>
      <c r="E4551" s="35" t="s">
        <v>2988</v>
      </c>
      <c r="F4551" s="35" t="s">
        <v>3039</v>
      </c>
      <c r="G4551" s="35" t="s">
        <v>107</v>
      </c>
      <c r="H4551" s="35" t="s">
        <v>107</v>
      </c>
      <c r="O4551" s="34" t="s">
        <v>9444</v>
      </c>
    </row>
    <row r="4552" spans="1:15" ht="15" hidden="1" customHeight="1">
      <c r="A4552" s="34" t="s">
        <v>78</v>
      </c>
      <c r="B4552" s="34" t="s">
        <v>9445</v>
      </c>
      <c r="C4552" s="34" t="s">
        <v>2795</v>
      </c>
      <c r="D4552" s="35">
        <v>1.4</v>
      </c>
      <c r="E4552" s="35">
        <v>1.7</v>
      </c>
      <c r="F4552" s="35">
        <v>2</v>
      </c>
      <c r="G4552" s="35">
        <v>2.1</v>
      </c>
      <c r="H4552" s="35">
        <v>2.2000000000000002</v>
      </c>
      <c r="N4552" s="34" t="s">
        <v>6284</v>
      </c>
    </row>
    <row r="4553" spans="1:15" ht="15" hidden="1" customHeight="1">
      <c r="A4553" s="34" t="s">
        <v>78</v>
      </c>
      <c r="B4553" s="34" t="s">
        <v>9446</v>
      </c>
      <c r="C4553" s="34" t="s">
        <v>2795</v>
      </c>
      <c r="D4553" s="35">
        <v>1.1000000000000001</v>
      </c>
      <c r="E4553" s="35" t="s">
        <v>2988</v>
      </c>
      <c r="F4553" s="35">
        <v>1.9</v>
      </c>
      <c r="G4553" s="35">
        <v>2</v>
      </c>
      <c r="H4553" s="35">
        <v>2</v>
      </c>
      <c r="I4553" s="35" t="s">
        <v>779</v>
      </c>
      <c r="K4553" t="s">
        <v>779</v>
      </c>
      <c r="M4553" s="36" t="s">
        <v>779</v>
      </c>
      <c r="O4553" s="34" t="s">
        <v>3393</v>
      </c>
    </row>
    <row r="4554" spans="1:15" ht="15" hidden="1" customHeight="1">
      <c r="A4554" s="34" t="s">
        <v>78</v>
      </c>
      <c r="B4554" s="34" t="s">
        <v>9447</v>
      </c>
      <c r="C4554" s="34" t="s">
        <v>452</v>
      </c>
      <c r="D4554" s="35">
        <v>8.4</v>
      </c>
      <c r="E4554" s="35">
        <v>9</v>
      </c>
      <c r="F4554" s="35">
        <v>9.1</v>
      </c>
      <c r="G4554" s="35">
        <v>9.1</v>
      </c>
      <c r="H4554" s="35" t="s">
        <v>2997</v>
      </c>
      <c r="J4554" s="35" t="s">
        <v>9448</v>
      </c>
      <c r="O4554" s="34" t="s">
        <v>9449</v>
      </c>
    </row>
    <row r="4555" spans="1:15" ht="15" hidden="1" customHeight="1">
      <c r="A4555" s="34" t="s">
        <v>78</v>
      </c>
      <c r="B4555" s="34" t="s">
        <v>9450</v>
      </c>
      <c r="C4555" s="34" t="s">
        <v>452</v>
      </c>
      <c r="D4555" s="35" t="s">
        <v>107</v>
      </c>
      <c r="E4555" s="35">
        <v>5.2</v>
      </c>
      <c r="F4555" s="35">
        <v>7.2</v>
      </c>
      <c r="G4555" s="35">
        <v>9.3000000000000007</v>
      </c>
      <c r="H4555" s="35">
        <v>10.6</v>
      </c>
    </row>
    <row r="4556" spans="1:15" ht="15" hidden="1" customHeight="1">
      <c r="A4556" s="34" t="s">
        <v>78</v>
      </c>
      <c r="B4556" s="34" t="s">
        <v>9451</v>
      </c>
      <c r="C4556" s="34" t="s">
        <v>452</v>
      </c>
      <c r="D4556" s="35" t="s">
        <v>107</v>
      </c>
      <c r="E4556" s="35">
        <v>4.8</v>
      </c>
      <c r="F4556" s="35">
        <v>6.4</v>
      </c>
      <c r="G4556" s="35">
        <v>7.1</v>
      </c>
      <c r="H4556" s="35">
        <v>7.1</v>
      </c>
    </row>
    <row r="4557" spans="1:15" ht="15" hidden="1" customHeight="1">
      <c r="A4557" s="34" t="s">
        <v>78</v>
      </c>
      <c r="B4557" s="34" t="s">
        <v>9452</v>
      </c>
      <c r="C4557" s="34" t="s">
        <v>452</v>
      </c>
      <c r="D4557" s="35" t="s">
        <v>107</v>
      </c>
      <c r="E4557" s="35">
        <v>3.9</v>
      </c>
      <c r="F4557" s="35">
        <v>5.5</v>
      </c>
      <c r="G4557" s="35">
        <v>8</v>
      </c>
      <c r="H4557" s="35">
        <v>9.3000000000000007</v>
      </c>
      <c r="I4557" s="35" t="s">
        <v>779</v>
      </c>
      <c r="M4557" s="36" t="s">
        <v>779</v>
      </c>
    </row>
    <row r="4558" spans="1:15" ht="15" hidden="1" customHeight="1">
      <c r="A4558" s="34" t="s">
        <v>78</v>
      </c>
      <c r="B4558" s="34" t="s">
        <v>9453</v>
      </c>
      <c r="C4558" s="34" t="s">
        <v>452</v>
      </c>
      <c r="D4558" s="35" t="s">
        <v>107</v>
      </c>
      <c r="E4558" s="35">
        <v>2.8</v>
      </c>
      <c r="F4558" s="35">
        <v>2.7</v>
      </c>
      <c r="G4558" s="35">
        <v>2.9</v>
      </c>
      <c r="H4558" s="35" t="s">
        <v>2997</v>
      </c>
      <c r="J4558" s="35" t="s">
        <v>6667</v>
      </c>
    </row>
    <row r="4559" spans="1:15" ht="15" hidden="1" customHeight="1">
      <c r="A4559" s="34" t="s">
        <v>78</v>
      </c>
      <c r="B4559" s="34" t="s">
        <v>9454</v>
      </c>
      <c r="C4559" s="34" t="s">
        <v>452</v>
      </c>
      <c r="D4559" s="35" t="s">
        <v>107</v>
      </c>
      <c r="E4559" s="35">
        <v>5.2</v>
      </c>
      <c r="F4559" s="35">
        <v>6.7</v>
      </c>
      <c r="G4559" s="35">
        <v>9</v>
      </c>
      <c r="H4559" s="35">
        <v>11</v>
      </c>
      <c r="I4559" s="35" t="s">
        <v>424</v>
      </c>
    </row>
    <row r="4560" spans="1:15" ht="15" hidden="1" customHeight="1">
      <c r="A4560" s="34" t="s">
        <v>78</v>
      </c>
      <c r="B4560" s="34" t="s">
        <v>9455</v>
      </c>
      <c r="C4560" s="34" t="s">
        <v>435</v>
      </c>
      <c r="D4560" s="35">
        <v>1.4</v>
      </c>
      <c r="E4560" s="35" t="s">
        <v>2988</v>
      </c>
      <c r="F4560" s="35">
        <v>1.8</v>
      </c>
      <c r="G4560" s="35">
        <v>2.1</v>
      </c>
      <c r="H4560" s="35">
        <v>2.4</v>
      </c>
      <c r="I4560" s="35" t="s">
        <v>779</v>
      </c>
      <c r="K4560" t="s">
        <v>779</v>
      </c>
      <c r="M4560" s="36" t="s">
        <v>779</v>
      </c>
      <c r="O4560" s="34" t="s">
        <v>3942</v>
      </c>
    </row>
    <row r="4561" spans="1:15" ht="15" hidden="1" customHeight="1">
      <c r="A4561" s="34" t="s">
        <v>78</v>
      </c>
      <c r="B4561" s="34" t="s">
        <v>9456</v>
      </c>
      <c r="C4561" s="34" t="s">
        <v>1822</v>
      </c>
      <c r="D4561" s="35">
        <v>1.3</v>
      </c>
      <c r="E4561" s="35">
        <v>1.3</v>
      </c>
      <c r="F4561" s="35" t="s">
        <v>3039</v>
      </c>
      <c r="G4561" s="35" t="s">
        <v>107</v>
      </c>
      <c r="H4561" s="35" t="s">
        <v>107</v>
      </c>
      <c r="L4561" s="34" t="s">
        <v>5655</v>
      </c>
      <c r="O4561" s="34" t="s">
        <v>9457</v>
      </c>
    </row>
    <row r="4562" spans="1:15" ht="15" hidden="1" customHeight="1">
      <c r="A4562" s="34" t="s">
        <v>78</v>
      </c>
      <c r="B4562" s="34" t="s">
        <v>9458</v>
      </c>
      <c r="C4562" s="34" t="s">
        <v>1822</v>
      </c>
      <c r="D4562" s="35" t="s">
        <v>107</v>
      </c>
      <c r="E4562" s="35">
        <v>1.2</v>
      </c>
      <c r="F4562" s="35">
        <v>1.9</v>
      </c>
      <c r="G4562" s="35">
        <v>2.2000000000000002</v>
      </c>
      <c r="H4562" s="35">
        <v>2.5</v>
      </c>
      <c r="L4562" s="34" t="s">
        <v>5655</v>
      </c>
    </row>
    <row r="4563" spans="1:15" ht="15" hidden="1" customHeight="1">
      <c r="A4563" s="34" t="s">
        <v>78</v>
      </c>
      <c r="B4563" s="34" t="s">
        <v>9459</v>
      </c>
      <c r="C4563" s="34" t="s">
        <v>859</v>
      </c>
      <c r="D4563" s="35" t="s">
        <v>107</v>
      </c>
      <c r="E4563" s="35">
        <v>1.5</v>
      </c>
      <c r="F4563" s="35">
        <v>1.6</v>
      </c>
      <c r="G4563" s="35">
        <v>1.7</v>
      </c>
      <c r="H4563" s="35">
        <v>2</v>
      </c>
    </row>
    <row r="4564" spans="1:15" ht="15" hidden="1" customHeight="1">
      <c r="A4564" s="34" t="s">
        <v>78</v>
      </c>
      <c r="B4564" s="34" t="s">
        <v>9460</v>
      </c>
      <c r="C4564" s="34" t="s">
        <v>419</v>
      </c>
      <c r="D4564" s="35" t="s">
        <v>107</v>
      </c>
      <c r="E4564" s="35">
        <v>1.5</v>
      </c>
      <c r="F4564" s="35">
        <v>2.5</v>
      </c>
      <c r="G4564" s="35">
        <v>3.8</v>
      </c>
      <c r="H4564" s="35">
        <v>4.4000000000000004</v>
      </c>
    </row>
    <row r="4565" spans="1:15" ht="15" hidden="1" customHeight="1">
      <c r="A4565" s="34" t="s">
        <v>78</v>
      </c>
      <c r="B4565" s="34" t="s">
        <v>9461</v>
      </c>
      <c r="C4565" s="34" t="s">
        <v>435</v>
      </c>
      <c r="D4565" s="35" t="s">
        <v>107</v>
      </c>
      <c r="E4565" s="35">
        <v>1.5</v>
      </c>
      <c r="F4565" s="35">
        <v>2.2999999999999998</v>
      </c>
      <c r="G4565" s="35">
        <v>2.8</v>
      </c>
      <c r="H4565" s="35">
        <v>3.2</v>
      </c>
      <c r="I4565" s="35" t="s">
        <v>1173</v>
      </c>
      <c r="L4565" s="34" t="s">
        <v>3034</v>
      </c>
    </row>
    <row r="4566" spans="1:15" ht="15" hidden="1" customHeight="1">
      <c r="A4566" s="34" t="s">
        <v>78</v>
      </c>
      <c r="B4566" s="34" t="s">
        <v>9462</v>
      </c>
      <c r="C4566" s="34" t="s">
        <v>435</v>
      </c>
      <c r="D4566" s="35" t="s">
        <v>107</v>
      </c>
      <c r="E4566" s="35" t="s">
        <v>107</v>
      </c>
      <c r="F4566" s="35">
        <v>1.2</v>
      </c>
      <c r="G4566" s="35">
        <v>1.5</v>
      </c>
      <c r="H4566" s="35">
        <v>2.5</v>
      </c>
      <c r="I4566" s="35" t="s">
        <v>1173</v>
      </c>
      <c r="L4566" s="34" t="s">
        <v>3034</v>
      </c>
      <c r="M4566" s="36"/>
    </row>
    <row r="4567" spans="1:15" ht="15" hidden="1" customHeight="1">
      <c r="A4567" s="34" t="s">
        <v>78</v>
      </c>
      <c r="B4567" s="34" t="s">
        <v>9463</v>
      </c>
      <c r="C4567" s="34" t="s">
        <v>2733</v>
      </c>
      <c r="D4567" s="35" t="s">
        <v>107</v>
      </c>
      <c r="E4567" s="35">
        <v>1.5</v>
      </c>
      <c r="F4567" s="35">
        <v>1.8</v>
      </c>
      <c r="G4567" s="35">
        <v>1.9</v>
      </c>
      <c r="H4567" s="35">
        <v>1.5</v>
      </c>
      <c r="I4567" s="35" t="s">
        <v>779</v>
      </c>
      <c r="L4567" s="34" t="s">
        <v>3081</v>
      </c>
      <c r="O4567" s="37" t="s">
        <v>9464</v>
      </c>
    </row>
    <row r="4568" spans="1:15" ht="15" hidden="1" customHeight="1">
      <c r="A4568" s="34" t="s">
        <v>78</v>
      </c>
      <c r="B4568" s="34" t="s">
        <v>9465</v>
      </c>
      <c r="C4568" s="34" t="s">
        <v>2733</v>
      </c>
      <c r="D4568" s="35" t="s">
        <v>107</v>
      </c>
      <c r="E4568" s="35">
        <v>1</v>
      </c>
      <c r="F4568" s="35">
        <v>1.2</v>
      </c>
      <c r="G4568" s="35">
        <v>1.2</v>
      </c>
      <c r="H4568" s="35" t="s">
        <v>2997</v>
      </c>
      <c r="J4568" s="35" t="s">
        <v>3560</v>
      </c>
      <c r="L4568" s="34" t="s">
        <v>3081</v>
      </c>
      <c r="O4568" s="37" t="s">
        <v>9464</v>
      </c>
    </row>
    <row r="4569" spans="1:15" ht="15" hidden="1" customHeight="1">
      <c r="A4569" s="34" t="s">
        <v>78</v>
      </c>
      <c r="B4569" s="34" t="s">
        <v>9466</v>
      </c>
      <c r="C4569" s="34" t="s">
        <v>2733</v>
      </c>
      <c r="D4569" s="35" t="s">
        <v>107</v>
      </c>
      <c r="E4569" s="35" t="s">
        <v>107</v>
      </c>
      <c r="F4569" s="35">
        <v>1</v>
      </c>
      <c r="G4569" s="35">
        <v>1.3</v>
      </c>
      <c r="H4569" s="35">
        <v>1.1000000000000001</v>
      </c>
      <c r="L4569" s="34" t="s">
        <v>3081</v>
      </c>
    </row>
    <row r="4570" spans="1:15" ht="15" hidden="1" customHeight="1">
      <c r="A4570" s="34" t="s">
        <v>78</v>
      </c>
      <c r="B4570" s="34" t="s">
        <v>9467</v>
      </c>
      <c r="C4570" s="34" t="s">
        <v>2733</v>
      </c>
      <c r="D4570" s="35" t="s">
        <v>107</v>
      </c>
      <c r="E4570" s="35" t="s">
        <v>107</v>
      </c>
      <c r="F4570" s="35">
        <v>1.4</v>
      </c>
      <c r="G4570" s="35">
        <v>1.5</v>
      </c>
      <c r="H4570" s="35" t="s">
        <v>2997</v>
      </c>
      <c r="J4570" s="35" t="s">
        <v>4913</v>
      </c>
      <c r="L4570" s="34" t="s">
        <v>3081</v>
      </c>
    </row>
    <row r="4571" spans="1:15" ht="15" hidden="1" customHeight="1">
      <c r="A4571" s="34" t="s">
        <v>78</v>
      </c>
      <c r="B4571" s="34" t="s">
        <v>9468</v>
      </c>
      <c r="C4571" s="34" t="s">
        <v>2733</v>
      </c>
      <c r="D4571" s="35" t="s">
        <v>107</v>
      </c>
      <c r="E4571" s="35" t="s">
        <v>107</v>
      </c>
      <c r="F4571" s="35">
        <v>1.4</v>
      </c>
      <c r="G4571" s="35">
        <v>1.5</v>
      </c>
      <c r="H4571" s="35">
        <v>1.5</v>
      </c>
      <c r="I4571" s="35" t="s">
        <v>779</v>
      </c>
      <c r="L4571" s="34" t="s">
        <v>3081</v>
      </c>
    </row>
    <row r="4572" spans="1:15" ht="15" hidden="1" customHeight="1">
      <c r="A4572" s="34" t="s">
        <v>78</v>
      </c>
      <c r="B4572" s="34" t="s">
        <v>9469</v>
      </c>
      <c r="C4572" s="34" t="s">
        <v>2733</v>
      </c>
      <c r="D4572" s="35" t="s">
        <v>107</v>
      </c>
      <c r="E4572" s="35" t="s">
        <v>107</v>
      </c>
      <c r="F4572" s="35">
        <v>1.8</v>
      </c>
      <c r="G4572" s="35">
        <v>2.1</v>
      </c>
      <c r="H4572" s="35">
        <v>2.1</v>
      </c>
      <c r="L4572" s="34" t="s">
        <v>3081</v>
      </c>
    </row>
    <row r="4573" spans="1:15" ht="15" hidden="1" customHeight="1">
      <c r="A4573" s="34" t="s">
        <v>78</v>
      </c>
      <c r="B4573" s="34" t="s">
        <v>9470</v>
      </c>
      <c r="C4573" s="34" t="s">
        <v>2733</v>
      </c>
      <c r="D4573" s="35" t="s">
        <v>107</v>
      </c>
      <c r="E4573" s="35" t="s">
        <v>107</v>
      </c>
      <c r="F4573" s="35">
        <v>1.7</v>
      </c>
      <c r="G4573" s="35">
        <v>1.7</v>
      </c>
      <c r="H4573" s="35" t="s">
        <v>2997</v>
      </c>
      <c r="I4573" s="35" t="s">
        <v>779</v>
      </c>
      <c r="J4573" s="35" t="s">
        <v>4039</v>
      </c>
      <c r="L4573" s="34" t="s">
        <v>3081</v>
      </c>
      <c r="O4573" s="34" t="s">
        <v>3790</v>
      </c>
    </row>
    <row r="4574" spans="1:15" ht="15" hidden="1" customHeight="1">
      <c r="A4574" s="34" t="s">
        <v>78</v>
      </c>
      <c r="B4574" s="34" t="s">
        <v>9471</v>
      </c>
      <c r="C4574" s="34" t="s">
        <v>2733</v>
      </c>
      <c r="D4574" s="35" t="s">
        <v>107</v>
      </c>
      <c r="E4574" s="35" t="s">
        <v>107</v>
      </c>
      <c r="F4574" s="35">
        <v>1.4</v>
      </c>
      <c r="G4574" s="35">
        <v>1.6</v>
      </c>
      <c r="H4574" s="35" t="s">
        <v>4691</v>
      </c>
      <c r="I4574" s="35" t="s">
        <v>779</v>
      </c>
      <c r="J4574" s="35" t="s">
        <v>5489</v>
      </c>
      <c r="M4574" s="36" t="s">
        <v>779</v>
      </c>
      <c r="O4574" s="34" t="s">
        <v>9472</v>
      </c>
    </row>
    <row r="4575" spans="1:15" ht="15" hidden="1" customHeight="1">
      <c r="A4575" s="34" t="s">
        <v>78</v>
      </c>
      <c r="B4575" s="34" t="s">
        <v>9473</v>
      </c>
      <c r="C4575" s="34" t="s">
        <v>546</v>
      </c>
      <c r="D4575" s="35" t="s">
        <v>107</v>
      </c>
      <c r="E4575" s="35">
        <v>16.5</v>
      </c>
      <c r="F4575" s="35">
        <v>17.2</v>
      </c>
      <c r="G4575" s="35">
        <v>17.399999999999999</v>
      </c>
      <c r="H4575" s="35">
        <v>17.5</v>
      </c>
      <c r="I4575" s="35" t="s">
        <v>9474</v>
      </c>
      <c r="K4575" s="36" t="s">
        <v>3879</v>
      </c>
      <c r="M4575" s="36" t="s">
        <v>9475</v>
      </c>
    </row>
    <row r="4576" spans="1:15" ht="15" hidden="1" customHeight="1">
      <c r="A4576" s="34" t="s">
        <v>78</v>
      </c>
      <c r="B4576" s="34" t="s">
        <v>9476</v>
      </c>
      <c r="C4576" s="34" t="s">
        <v>546</v>
      </c>
      <c r="D4576" s="35" t="s">
        <v>107</v>
      </c>
      <c r="E4576" s="35">
        <v>1.5</v>
      </c>
      <c r="F4576" s="35">
        <v>2.2999999999999998</v>
      </c>
      <c r="G4576" s="35">
        <v>2.2999999999999998</v>
      </c>
      <c r="H4576" s="35">
        <v>2.5</v>
      </c>
      <c r="L4576" s="34" t="s">
        <v>3081</v>
      </c>
    </row>
    <row r="4577" spans="1:14" ht="15" hidden="1" customHeight="1">
      <c r="A4577" s="34" t="s">
        <v>78</v>
      </c>
      <c r="B4577" s="34" t="s">
        <v>9477</v>
      </c>
      <c r="C4577" s="34" t="s">
        <v>546</v>
      </c>
      <c r="D4577" s="35" t="s">
        <v>107</v>
      </c>
      <c r="E4577" s="35">
        <v>1.4</v>
      </c>
      <c r="F4577" s="35">
        <v>2.2000000000000002</v>
      </c>
      <c r="G4577" s="35">
        <v>2.2000000000000002</v>
      </c>
      <c r="H4577" s="35">
        <v>2.2000000000000002</v>
      </c>
      <c r="I4577" s="35" t="s">
        <v>440</v>
      </c>
    </row>
    <row r="4578" spans="1:14" ht="15" hidden="1" customHeight="1">
      <c r="A4578" s="34" t="s">
        <v>78</v>
      </c>
      <c r="B4578" s="34" t="s">
        <v>9478</v>
      </c>
      <c r="C4578" s="34" t="s">
        <v>435</v>
      </c>
      <c r="D4578" s="35" t="s">
        <v>107</v>
      </c>
      <c r="E4578" s="35">
        <v>1.5</v>
      </c>
      <c r="F4578" s="35">
        <v>2.2999999999999998</v>
      </c>
      <c r="G4578" s="35">
        <v>2.7</v>
      </c>
      <c r="H4578" s="35" t="s">
        <v>2989</v>
      </c>
    </row>
    <row r="4579" spans="1:14" ht="15" hidden="1" customHeight="1">
      <c r="A4579" s="34" t="s">
        <v>78</v>
      </c>
      <c r="B4579" s="34" t="s">
        <v>9479</v>
      </c>
      <c r="C4579" s="34" t="s">
        <v>435</v>
      </c>
      <c r="D4579" s="35" t="s">
        <v>107</v>
      </c>
      <c r="E4579" s="35">
        <v>1.6</v>
      </c>
      <c r="F4579" s="35">
        <v>2</v>
      </c>
      <c r="G4579" s="35">
        <v>2.4</v>
      </c>
      <c r="H4579" s="35">
        <v>2.5</v>
      </c>
      <c r="I4579" s="35" t="s">
        <v>7760</v>
      </c>
      <c r="N4579" s="34" t="s">
        <v>4396</v>
      </c>
    </row>
    <row r="4580" spans="1:14" ht="15" hidden="1" customHeight="1">
      <c r="A4580" s="34" t="s">
        <v>78</v>
      </c>
      <c r="B4580" s="34" t="s">
        <v>9480</v>
      </c>
      <c r="C4580" s="34" t="s">
        <v>435</v>
      </c>
      <c r="D4580" s="35" t="s">
        <v>107</v>
      </c>
      <c r="E4580" s="35">
        <v>1.5</v>
      </c>
      <c r="F4580" s="35">
        <v>1.8</v>
      </c>
      <c r="G4580" s="35">
        <v>1.9</v>
      </c>
      <c r="H4580" s="35">
        <v>1.9</v>
      </c>
    </row>
    <row r="4581" spans="1:14" ht="15" hidden="1" customHeight="1">
      <c r="A4581" s="34" t="s">
        <v>78</v>
      </c>
      <c r="B4581" s="34" t="s">
        <v>9481</v>
      </c>
      <c r="C4581" s="34" t="s">
        <v>435</v>
      </c>
      <c r="D4581" s="35" t="s">
        <v>107</v>
      </c>
      <c r="E4581" s="35" t="s">
        <v>107</v>
      </c>
      <c r="F4581" s="35" t="s">
        <v>107</v>
      </c>
      <c r="G4581" s="35" t="s">
        <v>107</v>
      </c>
      <c r="H4581" s="35">
        <v>1</v>
      </c>
      <c r="I4581" s="35" t="s">
        <v>440</v>
      </c>
    </row>
    <row r="4582" spans="1:14" ht="15" hidden="1" customHeight="1">
      <c r="A4582" s="34" t="s">
        <v>78</v>
      </c>
      <c r="B4582" s="34" t="s">
        <v>9482</v>
      </c>
      <c r="C4582" s="34" t="s">
        <v>409</v>
      </c>
      <c r="D4582" s="35" t="s">
        <v>107</v>
      </c>
      <c r="E4582" s="35">
        <v>1.2</v>
      </c>
      <c r="F4582" s="35">
        <v>1.5</v>
      </c>
      <c r="G4582" s="35">
        <v>2</v>
      </c>
      <c r="H4582" s="35">
        <v>2.1</v>
      </c>
      <c r="I4582" s="35" t="s">
        <v>440</v>
      </c>
      <c r="K4582" s="36" t="s">
        <v>904</v>
      </c>
      <c r="M4582" s="36" t="s">
        <v>5095</v>
      </c>
      <c r="N4582" s="34" t="s">
        <v>5095</v>
      </c>
    </row>
    <row r="4583" spans="1:14" ht="15" hidden="1" customHeight="1">
      <c r="A4583" s="34" t="s">
        <v>78</v>
      </c>
      <c r="B4583" s="34" t="s">
        <v>9483</v>
      </c>
      <c r="C4583" s="34" t="s">
        <v>409</v>
      </c>
      <c r="D4583" s="35" t="s">
        <v>107</v>
      </c>
      <c r="E4583" s="35">
        <v>1.9</v>
      </c>
      <c r="F4583" s="35">
        <v>2.2999999999999998</v>
      </c>
      <c r="G4583" s="35">
        <v>2.8</v>
      </c>
      <c r="H4583" s="35">
        <v>3</v>
      </c>
    </row>
    <row r="4584" spans="1:14" ht="15" hidden="1" customHeight="1">
      <c r="A4584" s="34" t="s">
        <v>78</v>
      </c>
      <c r="B4584" s="34" t="s">
        <v>9484</v>
      </c>
      <c r="C4584" s="34" t="s">
        <v>546</v>
      </c>
      <c r="D4584" s="35" t="s">
        <v>107</v>
      </c>
      <c r="E4584" s="35">
        <v>1</v>
      </c>
      <c r="F4584" s="35">
        <v>1.8</v>
      </c>
      <c r="G4584" s="35">
        <v>2.2999999999999998</v>
      </c>
      <c r="H4584" s="35">
        <v>2.6</v>
      </c>
      <c r="K4584" t="s">
        <v>836</v>
      </c>
    </row>
    <row r="4585" spans="1:14" ht="15" hidden="1" customHeight="1">
      <c r="A4585" s="34" t="s">
        <v>78</v>
      </c>
      <c r="B4585" s="34" t="s">
        <v>9485</v>
      </c>
      <c r="C4585" s="34" t="s">
        <v>760</v>
      </c>
      <c r="D4585" s="35" t="s">
        <v>107</v>
      </c>
      <c r="E4585" s="35">
        <v>1.9</v>
      </c>
      <c r="F4585" s="35">
        <v>3.8</v>
      </c>
      <c r="G4585" s="35">
        <v>3.8</v>
      </c>
      <c r="H4585" s="35">
        <v>3.9</v>
      </c>
      <c r="L4585" s="34" t="s">
        <v>3081</v>
      </c>
    </row>
    <row r="4586" spans="1:14" ht="15" hidden="1" customHeight="1">
      <c r="A4586" s="34" t="s">
        <v>78</v>
      </c>
      <c r="B4586" s="34" t="s">
        <v>9486</v>
      </c>
      <c r="C4586" s="34" t="s">
        <v>760</v>
      </c>
      <c r="D4586" s="35" t="s">
        <v>107</v>
      </c>
      <c r="E4586" s="35" t="s">
        <v>107</v>
      </c>
      <c r="F4586" s="35">
        <v>1.5</v>
      </c>
      <c r="G4586" s="35">
        <v>2.2000000000000002</v>
      </c>
      <c r="H4586" s="35">
        <v>2.5</v>
      </c>
      <c r="L4586" s="34" t="s">
        <v>8877</v>
      </c>
    </row>
    <row r="4587" spans="1:14" ht="15" hidden="1" customHeight="1">
      <c r="A4587" s="34" t="s">
        <v>78</v>
      </c>
      <c r="B4587" s="34" t="s">
        <v>9487</v>
      </c>
      <c r="C4587" s="34" t="s">
        <v>760</v>
      </c>
      <c r="D4587" s="35" t="s">
        <v>107</v>
      </c>
      <c r="E4587" s="35" t="s">
        <v>107</v>
      </c>
      <c r="F4587" s="35">
        <v>2.2000000000000002</v>
      </c>
      <c r="G4587" s="35">
        <v>3.3</v>
      </c>
      <c r="H4587" s="35">
        <v>4</v>
      </c>
      <c r="L4587" s="34" t="s">
        <v>3177</v>
      </c>
    </row>
    <row r="4588" spans="1:14" ht="15" hidden="1" customHeight="1">
      <c r="A4588" s="34" t="s">
        <v>78</v>
      </c>
      <c r="B4588" s="34" t="s">
        <v>9488</v>
      </c>
      <c r="C4588" s="34" t="s">
        <v>760</v>
      </c>
      <c r="D4588" s="35" t="s">
        <v>107</v>
      </c>
      <c r="E4588" s="35" t="s">
        <v>107</v>
      </c>
      <c r="F4588" s="35">
        <v>1.3</v>
      </c>
      <c r="G4588" s="35">
        <v>2</v>
      </c>
      <c r="H4588" s="35">
        <v>2.2999999999999998</v>
      </c>
      <c r="L4588" s="34" t="s">
        <v>3177</v>
      </c>
    </row>
    <row r="4589" spans="1:14" ht="15" hidden="1" customHeight="1">
      <c r="A4589" s="34" t="s">
        <v>78</v>
      </c>
      <c r="B4589" s="34" t="s">
        <v>9489</v>
      </c>
      <c r="C4589" s="34" t="s">
        <v>760</v>
      </c>
      <c r="D4589" s="35" t="s">
        <v>107</v>
      </c>
      <c r="E4589" s="35" t="s">
        <v>107</v>
      </c>
      <c r="F4589" s="35">
        <v>1.7</v>
      </c>
      <c r="G4589" s="35">
        <v>2.2000000000000002</v>
      </c>
      <c r="H4589" s="35">
        <v>1.8</v>
      </c>
      <c r="J4589" s="35" t="s">
        <v>3081</v>
      </c>
      <c r="L4589" s="34" t="s">
        <v>3177</v>
      </c>
    </row>
    <row r="4590" spans="1:14" ht="15" hidden="1" customHeight="1">
      <c r="A4590" s="34" t="s">
        <v>78</v>
      </c>
      <c r="B4590" s="34" t="s">
        <v>9490</v>
      </c>
      <c r="C4590" s="34" t="s">
        <v>760</v>
      </c>
      <c r="D4590" s="35" t="s">
        <v>107</v>
      </c>
      <c r="E4590" s="35">
        <v>2</v>
      </c>
      <c r="F4590" s="35">
        <v>3.4</v>
      </c>
      <c r="G4590" s="35">
        <v>4</v>
      </c>
      <c r="H4590" s="35">
        <v>4</v>
      </c>
    </row>
    <row r="4591" spans="1:14" ht="15" hidden="1" customHeight="1">
      <c r="A4591" s="34" t="s">
        <v>78</v>
      </c>
      <c r="B4591" s="34" t="s">
        <v>9491</v>
      </c>
      <c r="C4591" s="34" t="s">
        <v>760</v>
      </c>
      <c r="D4591" s="35" t="s">
        <v>107</v>
      </c>
      <c r="E4591" s="35">
        <v>1.3</v>
      </c>
      <c r="F4591" s="35">
        <v>2.5</v>
      </c>
      <c r="G4591" s="35">
        <v>3.2</v>
      </c>
      <c r="H4591" s="35">
        <v>3.2</v>
      </c>
    </row>
    <row r="4592" spans="1:14" ht="15" hidden="1" customHeight="1">
      <c r="A4592" s="34" t="s">
        <v>78</v>
      </c>
      <c r="B4592" s="34" t="s">
        <v>9492</v>
      </c>
      <c r="C4592" s="34" t="s">
        <v>760</v>
      </c>
      <c r="D4592" s="35" t="s">
        <v>107</v>
      </c>
      <c r="E4592" s="35">
        <v>1.2</v>
      </c>
      <c r="F4592" s="35">
        <v>1.7</v>
      </c>
      <c r="G4592" s="35">
        <v>1.9</v>
      </c>
      <c r="H4592" s="35">
        <v>1.7</v>
      </c>
    </row>
    <row r="4593" spans="1:15" ht="15" hidden="1" customHeight="1">
      <c r="A4593" s="34" t="s">
        <v>78</v>
      </c>
      <c r="B4593" s="34" t="s">
        <v>9493</v>
      </c>
      <c r="C4593" s="34" t="s">
        <v>760</v>
      </c>
      <c r="D4593" s="35" t="s">
        <v>107</v>
      </c>
      <c r="E4593" s="35">
        <v>1</v>
      </c>
      <c r="F4593" s="35">
        <v>1.5</v>
      </c>
      <c r="G4593" s="35" t="s">
        <v>2997</v>
      </c>
      <c r="H4593" s="35" t="s">
        <v>2997</v>
      </c>
      <c r="J4593" s="35" t="s">
        <v>6203</v>
      </c>
      <c r="L4593" s="34" t="s">
        <v>9494</v>
      </c>
      <c r="O4593" s="34" t="s">
        <v>3060</v>
      </c>
    </row>
    <row r="4594" spans="1:15" ht="15" hidden="1" customHeight="1">
      <c r="A4594" s="34" t="s">
        <v>78</v>
      </c>
      <c r="B4594" s="34" t="s">
        <v>9495</v>
      </c>
      <c r="C4594" s="34" t="s">
        <v>760</v>
      </c>
      <c r="D4594" s="35" t="s">
        <v>107</v>
      </c>
      <c r="E4594" s="35" t="s">
        <v>107</v>
      </c>
      <c r="F4594" s="35">
        <v>1.8</v>
      </c>
      <c r="G4594" s="35">
        <v>3.3</v>
      </c>
      <c r="H4594" s="35">
        <v>3.9</v>
      </c>
      <c r="M4594" s="36" t="s">
        <v>779</v>
      </c>
      <c r="O4594" s="34" t="s">
        <v>4370</v>
      </c>
    </row>
    <row r="4595" spans="1:15" ht="15" hidden="1" customHeight="1">
      <c r="A4595" s="34" t="s">
        <v>78</v>
      </c>
      <c r="B4595" s="34" t="s">
        <v>9496</v>
      </c>
      <c r="C4595" s="34" t="s">
        <v>760</v>
      </c>
      <c r="D4595" s="35" t="s">
        <v>107</v>
      </c>
      <c r="E4595" s="35" t="s">
        <v>107</v>
      </c>
      <c r="F4595" s="35">
        <v>1.1000000000000001</v>
      </c>
      <c r="G4595" s="35" t="s">
        <v>2997</v>
      </c>
      <c r="H4595" s="35" t="s">
        <v>2997</v>
      </c>
      <c r="J4595" s="35" t="s">
        <v>3978</v>
      </c>
      <c r="L4595" s="36" t="s">
        <v>7373</v>
      </c>
    </row>
    <row r="4596" spans="1:15" ht="15" hidden="1" customHeight="1">
      <c r="A4596" s="34" t="s">
        <v>78</v>
      </c>
      <c r="B4596" s="34" t="s">
        <v>9497</v>
      </c>
      <c r="C4596" s="34" t="s">
        <v>760</v>
      </c>
      <c r="D4596" s="35" t="s">
        <v>107</v>
      </c>
      <c r="E4596" s="35" t="s">
        <v>107</v>
      </c>
      <c r="F4596" s="35" t="s">
        <v>107</v>
      </c>
      <c r="G4596" s="35">
        <v>1</v>
      </c>
      <c r="H4596" s="35">
        <v>1.2</v>
      </c>
      <c r="J4596" s="35" t="s">
        <v>3081</v>
      </c>
      <c r="L4596" s="36" t="s">
        <v>3081</v>
      </c>
    </row>
    <row r="4597" spans="1:15" ht="15" hidden="1" customHeight="1">
      <c r="A4597" s="34" t="s">
        <v>78</v>
      </c>
      <c r="B4597" s="34" t="s">
        <v>9498</v>
      </c>
      <c r="C4597" s="34" t="s">
        <v>452</v>
      </c>
      <c r="D4597" s="35" t="s">
        <v>107</v>
      </c>
      <c r="E4597" s="35">
        <v>1.3</v>
      </c>
      <c r="F4597" s="35">
        <v>2.2999999999999998</v>
      </c>
      <c r="G4597" s="35">
        <v>2.4</v>
      </c>
      <c r="H4597" s="35">
        <v>2.4</v>
      </c>
      <c r="M4597" s="36" t="s">
        <v>779</v>
      </c>
    </row>
    <row r="4598" spans="1:15" ht="15" hidden="1" customHeight="1">
      <c r="A4598" s="34" t="s">
        <v>78</v>
      </c>
      <c r="B4598" s="34" t="s">
        <v>9499</v>
      </c>
      <c r="C4598" s="34" t="s">
        <v>389</v>
      </c>
      <c r="D4598" s="35" t="s">
        <v>107</v>
      </c>
      <c r="E4598" s="35">
        <v>2.5</v>
      </c>
      <c r="F4598" s="35">
        <v>4.0999999999999996</v>
      </c>
      <c r="G4598" s="35">
        <v>4.9000000000000004</v>
      </c>
      <c r="H4598" s="35">
        <v>5.2</v>
      </c>
      <c r="K4598" t="s">
        <v>779</v>
      </c>
    </row>
    <row r="4599" spans="1:15" ht="15" hidden="1" customHeight="1">
      <c r="A4599" s="34" t="s">
        <v>78</v>
      </c>
      <c r="B4599" s="34" t="s">
        <v>9500</v>
      </c>
      <c r="C4599" s="34" t="s">
        <v>389</v>
      </c>
      <c r="D4599" s="35" t="s">
        <v>107</v>
      </c>
      <c r="E4599" s="35">
        <v>2</v>
      </c>
      <c r="F4599" s="35">
        <v>3.2</v>
      </c>
      <c r="G4599" s="35">
        <v>4.0999999999999996</v>
      </c>
      <c r="H4599" s="35">
        <v>4.8</v>
      </c>
      <c r="I4599" s="35" t="s">
        <v>779</v>
      </c>
      <c r="M4599" s="36" t="s">
        <v>779</v>
      </c>
      <c r="N4599" s="34" t="s">
        <v>6284</v>
      </c>
    </row>
    <row r="4600" spans="1:15" ht="15" hidden="1" customHeight="1">
      <c r="A4600" s="34" t="s">
        <v>78</v>
      </c>
      <c r="B4600" s="34" t="s">
        <v>9501</v>
      </c>
      <c r="C4600" s="34" t="s">
        <v>538</v>
      </c>
      <c r="D4600" s="35" t="s">
        <v>107</v>
      </c>
      <c r="E4600" s="35">
        <v>1.7</v>
      </c>
      <c r="F4600" s="35">
        <v>2.9</v>
      </c>
      <c r="G4600" s="35">
        <v>3.9</v>
      </c>
      <c r="H4600" s="35">
        <v>4.5</v>
      </c>
      <c r="I4600" s="35" t="s">
        <v>779</v>
      </c>
    </row>
    <row r="4601" spans="1:15" ht="15" hidden="1" customHeight="1">
      <c r="A4601" s="34" t="s">
        <v>78</v>
      </c>
      <c r="B4601" s="34" t="s">
        <v>9502</v>
      </c>
      <c r="C4601" s="34" t="s">
        <v>475</v>
      </c>
      <c r="D4601" s="35" t="s">
        <v>107</v>
      </c>
      <c r="E4601" s="35">
        <v>1</v>
      </c>
      <c r="F4601" s="35">
        <v>1.6</v>
      </c>
      <c r="G4601" s="35">
        <v>1.9</v>
      </c>
      <c r="H4601" s="35">
        <v>2</v>
      </c>
      <c r="I4601" s="35" t="s">
        <v>3700</v>
      </c>
      <c r="N4601" s="34" t="s">
        <v>6284</v>
      </c>
    </row>
    <row r="4602" spans="1:15" ht="15" hidden="1" customHeight="1">
      <c r="A4602" s="34" t="s">
        <v>78</v>
      </c>
      <c r="B4602" s="34" t="s">
        <v>9503</v>
      </c>
      <c r="C4602" s="34" t="s">
        <v>435</v>
      </c>
      <c r="D4602" s="35" t="s">
        <v>107</v>
      </c>
      <c r="E4602" s="35">
        <v>1.2</v>
      </c>
      <c r="F4602" s="35">
        <v>1.7</v>
      </c>
      <c r="G4602" s="35">
        <v>2</v>
      </c>
      <c r="H4602" s="35">
        <v>2.2999999999999998</v>
      </c>
      <c r="L4602" s="34" t="s">
        <v>3034</v>
      </c>
    </row>
    <row r="4603" spans="1:15" ht="15" hidden="1" customHeight="1">
      <c r="A4603" s="34" t="s">
        <v>78</v>
      </c>
      <c r="B4603" s="34" t="s">
        <v>9504</v>
      </c>
      <c r="C4603" s="34" t="s">
        <v>435</v>
      </c>
      <c r="D4603" s="35" t="s">
        <v>107</v>
      </c>
      <c r="E4603" s="35" t="s">
        <v>107</v>
      </c>
      <c r="F4603" s="35" t="s">
        <v>107</v>
      </c>
      <c r="G4603" s="35" t="s">
        <v>107</v>
      </c>
      <c r="H4603" s="35">
        <v>1.2</v>
      </c>
    </row>
    <row r="4604" spans="1:15" ht="15" hidden="1" customHeight="1">
      <c r="A4604" s="34" t="s">
        <v>78</v>
      </c>
      <c r="B4604" s="34" t="s">
        <v>9505</v>
      </c>
      <c r="C4604" s="34" t="s">
        <v>645</v>
      </c>
      <c r="D4604" s="35" t="s">
        <v>107</v>
      </c>
      <c r="E4604" s="35">
        <v>2.9</v>
      </c>
      <c r="F4604" s="35">
        <v>4.8</v>
      </c>
      <c r="G4604" s="35">
        <v>6.7</v>
      </c>
      <c r="H4604" s="35">
        <v>8.5</v>
      </c>
      <c r="I4604" s="35" t="s">
        <v>670</v>
      </c>
    </row>
    <row r="4605" spans="1:15" ht="15" hidden="1" customHeight="1">
      <c r="A4605" s="34" t="s">
        <v>78</v>
      </c>
      <c r="B4605" s="34" t="s">
        <v>9506</v>
      </c>
      <c r="C4605" s="34" t="s">
        <v>645</v>
      </c>
      <c r="D4605" s="35" t="s">
        <v>107</v>
      </c>
      <c r="E4605" s="35">
        <v>2.6</v>
      </c>
      <c r="F4605" s="35">
        <v>4</v>
      </c>
      <c r="G4605" s="35">
        <v>5.7</v>
      </c>
      <c r="H4605" s="35">
        <v>7</v>
      </c>
      <c r="I4605" s="35" t="s">
        <v>9507</v>
      </c>
      <c r="M4605" s="36" t="s">
        <v>779</v>
      </c>
      <c r="N4605" s="34" t="s">
        <v>6284</v>
      </c>
    </row>
    <row r="4606" spans="1:15" ht="15" hidden="1" customHeight="1">
      <c r="A4606" s="34" t="s">
        <v>78</v>
      </c>
      <c r="B4606" s="34" t="s">
        <v>9508</v>
      </c>
      <c r="C4606" s="34" t="s">
        <v>645</v>
      </c>
      <c r="D4606" s="35" t="s">
        <v>107</v>
      </c>
      <c r="E4606" s="35">
        <v>2.2999999999999998</v>
      </c>
      <c r="F4606" s="35">
        <v>4.3</v>
      </c>
      <c r="G4606" s="35">
        <v>5.3</v>
      </c>
      <c r="H4606" s="35">
        <v>6.6</v>
      </c>
      <c r="I4606" s="35" t="s">
        <v>779</v>
      </c>
      <c r="K4606" t="s">
        <v>779</v>
      </c>
      <c r="M4606" s="36" t="s">
        <v>9507</v>
      </c>
      <c r="N4606" s="34" t="s">
        <v>6284</v>
      </c>
    </row>
    <row r="4607" spans="1:15" ht="15" hidden="1" customHeight="1">
      <c r="A4607" s="34" t="s">
        <v>78</v>
      </c>
      <c r="B4607" s="34" t="s">
        <v>9509</v>
      </c>
      <c r="C4607" s="34" t="s">
        <v>419</v>
      </c>
      <c r="D4607" s="35" t="s">
        <v>107</v>
      </c>
      <c r="E4607" s="35">
        <v>1.6</v>
      </c>
      <c r="F4607" s="35">
        <v>2.6</v>
      </c>
      <c r="G4607" s="35">
        <v>2.7</v>
      </c>
      <c r="H4607" s="35">
        <v>3.1</v>
      </c>
      <c r="I4607" s="35" t="s">
        <v>9507</v>
      </c>
      <c r="M4607" s="36" t="s">
        <v>779</v>
      </c>
    </row>
    <row r="4608" spans="1:15" ht="15" hidden="1" customHeight="1">
      <c r="A4608" s="34" t="s">
        <v>78</v>
      </c>
      <c r="B4608" s="34" t="s">
        <v>9510</v>
      </c>
      <c r="C4608" s="34" t="s">
        <v>419</v>
      </c>
      <c r="D4608" s="35" t="s">
        <v>107</v>
      </c>
      <c r="E4608" s="35">
        <v>1.3</v>
      </c>
      <c r="F4608" s="35">
        <v>1.4</v>
      </c>
      <c r="G4608" s="35">
        <v>1.5</v>
      </c>
      <c r="H4608" s="35">
        <v>1.7</v>
      </c>
    </row>
    <row r="4609" spans="1:15" ht="15" hidden="1" customHeight="1">
      <c r="A4609" s="34" t="s">
        <v>78</v>
      </c>
      <c r="B4609" s="34" t="s">
        <v>9511</v>
      </c>
      <c r="C4609" s="34" t="s">
        <v>419</v>
      </c>
      <c r="D4609" s="35" t="s">
        <v>107</v>
      </c>
      <c r="E4609" s="35">
        <v>1</v>
      </c>
      <c r="F4609" s="35">
        <v>1.4</v>
      </c>
      <c r="G4609" s="35">
        <v>1.5</v>
      </c>
      <c r="H4609" s="35">
        <v>1.4</v>
      </c>
      <c r="M4609" s="36" t="s">
        <v>709</v>
      </c>
    </row>
    <row r="4610" spans="1:15" ht="15" hidden="1" customHeight="1">
      <c r="A4610" s="34" t="s">
        <v>78</v>
      </c>
      <c r="B4610" s="34" t="s">
        <v>9512</v>
      </c>
      <c r="C4610" s="34" t="s">
        <v>419</v>
      </c>
      <c r="D4610" s="35" t="s">
        <v>107</v>
      </c>
      <c r="E4610" s="35">
        <v>1.6</v>
      </c>
      <c r="F4610" s="35">
        <v>2.1</v>
      </c>
      <c r="G4610" s="35">
        <v>2.2000000000000002</v>
      </c>
      <c r="H4610" s="35">
        <v>2.2999999999999998</v>
      </c>
      <c r="I4610" s="35" t="s">
        <v>9507</v>
      </c>
      <c r="M4610" s="36" t="s">
        <v>779</v>
      </c>
    </row>
    <row r="4611" spans="1:15" ht="15" hidden="1" customHeight="1">
      <c r="A4611" s="34" t="s">
        <v>78</v>
      </c>
      <c r="B4611" s="34" t="s">
        <v>9513</v>
      </c>
      <c r="C4611" s="34" t="s">
        <v>742</v>
      </c>
      <c r="D4611" s="35" t="s">
        <v>107</v>
      </c>
      <c r="E4611" s="35">
        <v>1.4</v>
      </c>
      <c r="F4611" s="35">
        <v>2.7</v>
      </c>
      <c r="G4611" s="35">
        <v>3.9</v>
      </c>
      <c r="H4611" s="35">
        <v>5.5</v>
      </c>
    </row>
    <row r="4612" spans="1:15" ht="15" hidden="1" customHeight="1">
      <c r="A4612" s="34" t="s">
        <v>78</v>
      </c>
      <c r="B4612" s="34" t="s">
        <v>9514</v>
      </c>
      <c r="C4612" s="34" t="s">
        <v>435</v>
      </c>
      <c r="D4612" s="35" t="s">
        <v>107</v>
      </c>
      <c r="E4612" s="35" t="s">
        <v>107</v>
      </c>
      <c r="F4612" s="35">
        <v>1.5</v>
      </c>
      <c r="G4612" s="35">
        <v>1.7</v>
      </c>
      <c r="H4612" s="35">
        <v>1.9</v>
      </c>
    </row>
    <row r="4613" spans="1:15" ht="15" hidden="1" customHeight="1">
      <c r="A4613" s="34" t="s">
        <v>78</v>
      </c>
      <c r="B4613" s="34" t="s">
        <v>9515</v>
      </c>
      <c r="C4613" s="34" t="s">
        <v>645</v>
      </c>
      <c r="D4613" s="35" t="s">
        <v>107</v>
      </c>
      <c r="E4613" s="35" t="s">
        <v>107</v>
      </c>
      <c r="F4613" s="35">
        <v>1.4</v>
      </c>
      <c r="G4613" s="35">
        <v>2.1</v>
      </c>
      <c r="H4613" s="35">
        <v>2.6</v>
      </c>
      <c r="M4613" s="36" t="s">
        <v>5095</v>
      </c>
    </row>
    <row r="4614" spans="1:15" ht="15" hidden="1" customHeight="1">
      <c r="A4614" s="34" t="s">
        <v>78</v>
      </c>
      <c r="B4614" s="34" t="s">
        <v>9516</v>
      </c>
      <c r="C4614" s="34" t="s">
        <v>421</v>
      </c>
      <c r="D4614" s="35" t="s">
        <v>107</v>
      </c>
      <c r="E4614" s="35" t="s">
        <v>107</v>
      </c>
      <c r="F4614" s="35">
        <v>1.7</v>
      </c>
      <c r="G4614" s="35">
        <v>2.2000000000000002</v>
      </c>
      <c r="H4614" s="35">
        <v>2.5</v>
      </c>
      <c r="I4614" s="35" t="s">
        <v>9517</v>
      </c>
    </row>
    <row r="4615" spans="1:15" ht="15" hidden="1" customHeight="1">
      <c r="A4615" s="34" t="s">
        <v>78</v>
      </c>
      <c r="B4615" s="34" t="s">
        <v>9518</v>
      </c>
      <c r="C4615" s="34" t="s">
        <v>419</v>
      </c>
      <c r="D4615" s="35" t="s">
        <v>107</v>
      </c>
      <c r="E4615" s="35" t="s">
        <v>107</v>
      </c>
      <c r="F4615" s="35">
        <v>2.5</v>
      </c>
      <c r="G4615" s="35">
        <v>3.3</v>
      </c>
      <c r="H4615" s="35">
        <v>4</v>
      </c>
      <c r="I4615" s="35" t="s">
        <v>440</v>
      </c>
      <c r="L4615" s="34" t="s">
        <v>9519</v>
      </c>
      <c r="M4615" s="36" t="s">
        <v>9520</v>
      </c>
      <c r="O4615" s="34" t="s">
        <v>3790</v>
      </c>
    </row>
    <row r="4616" spans="1:15" ht="15" hidden="1" customHeight="1">
      <c r="A4616" s="34" t="s">
        <v>78</v>
      </c>
      <c r="B4616" s="34" t="s">
        <v>9521</v>
      </c>
      <c r="C4616" s="34" t="s">
        <v>405</v>
      </c>
      <c r="D4616" s="35" t="s">
        <v>107</v>
      </c>
      <c r="E4616" s="35" t="s">
        <v>107</v>
      </c>
      <c r="F4616" s="35">
        <v>3.3</v>
      </c>
      <c r="G4616" s="35">
        <v>3.4</v>
      </c>
      <c r="H4616" s="35">
        <v>3.7</v>
      </c>
      <c r="I4616" s="35" t="s">
        <v>779</v>
      </c>
    </row>
    <row r="4617" spans="1:15" ht="15" hidden="1" customHeight="1">
      <c r="A4617" s="34" t="s">
        <v>78</v>
      </c>
      <c r="B4617" s="34" t="s">
        <v>9522</v>
      </c>
      <c r="C4617" s="34" t="s">
        <v>409</v>
      </c>
      <c r="D4617" s="35" t="s">
        <v>107</v>
      </c>
      <c r="E4617" s="35" t="s">
        <v>107</v>
      </c>
      <c r="F4617" s="35">
        <v>1.6</v>
      </c>
      <c r="G4617" s="35">
        <v>2.2999999999999998</v>
      </c>
      <c r="H4617" s="35">
        <v>2.8</v>
      </c>
      <c r="I4617" s="35" t="s">
        <v>1173</v>
      </c>
    </row>
    <row r="4618" spans="1:15" ht="15" hidden="1" customHeight="1">
      <c r="A4618" s="34" t="s">
        <v>78</v>
      </c>
      <c r="B4618" s="34" t="s">
        <v>9523</v>
      </c>
      <c r="C4618" s="34" t="s">
        <v>452</v>
      </c>
      <c r="D4618" s="35" t="s">
        <v>107</v>
      </c>
      <c r="E4618" s="35" t="s">
        <v>107</v>
      </c>
      <c r="F4618" s="35">
        <v>1.5</v>
      </c>
      <c r="G4618" s="35" t="s">
        <v>2997</v>
      </c>
      <c r="H4618" s="35" t="s">
        <v>2997</v>
      </c>
      <c r="J4618" s="35" t="s">
        <v>3830</v>
      </c>
      <c r="L4618" s="36" t="s">
        <v>9524</v>
      </c>
    </row>
    <row r="4619" spans="1:15" ht="15" hidden="1" customHeight="1">
      <c r="A4619" s="34" t="s">
        <v>78</v>
      </c>
      <c r="B4619" s="34" t="s">
        <v>9525</v>
      </c>
      <c r="C4619" s="34" t="s">
        <v>452</v>
      </c>
      <c r="D4619" s="35" t="s">
        <v>107</v>
      </c>
      <c r="E4619" s="35" t="s">
        <v>107</v>
      </c>
      <c r="F4619" s="35" t="s">
        <v>107</v>
      </c>
      <c r="G4619" s="35">
        <v>1.1000000000000001</v>
      </c>
      <c r="H4619" s="35">
        <v>1.2</v>
      </c>
    </row>
    <row r="4620" spans="1:15" ht="15" hidden="1" customHeight="1">
      <c r="A4620" s="34" t="s">
        <v>78</v>
      </c>
      <c r="B4620" s="34" t="s">
        <v>9526</v>
      </c>
      <c r="C4620" s="34" t="s">
        <v>405</v>
      </c>
      <c r="D4620" s="35" t="s">
        <v>107</v>
      </c>
      <c r="E4620" s="35" t="s">
        <v>107</v>
      </c>
      <c r="F4620" s="35">
        <v>1.6</v>
      </c>
      <c r="G4620" s="35">
        <v>1.7</v>
      </c>
      <c r="H4620" s="35">
        <v>1.6</v>
      </c>
      <c r="I4620" s="35" t="s">
        <v>779</v>
      </c>
      <c r="K4620" t="s">
        <v>779</v>
      </c>
      <c r="M4620" s="36" t="s">
        <v>779</v>
      </c>
    </row>
    <row r="4621" spans="1:15" ht="15" hidden="1" customHeight="1">
      <c r="A4621" s="34" t="s">
        <v>78</v>
      </c>
      <c r="B4621" s="34" t="s">
        <v>9527</v>
      </c>
      <c r="C4621" s="34" t="s">
        <v>435</v>
      </c>
      <c r="D4621" s="35" t="s">
        <v>107</v>
      </c>
      <c r="E4621" s="35" t="s">
        <v>107</v>
      </c>
      <c r="F4621" s="35">
        <v>1</v>
      </c>
      <c r="G4621" s="35">
        <v>1.9</v>
      </c>
      <c r="H4621" s="35">
        <v>2.2999999999999998</v>
      </c>
      <c r="K4621" s="36" t="s">
        <v>488</v>
      </c>
    </row>
    <row r="4622" spans="1:15" ht="15" hidden="1" customHeight="1">
      <c r="A4622" s="34" t="s">
        <v>78</v>
      </c>
      <c r="B4622" s="34" t="s">
        <v>9528</v>
      </c>
      <c r="C4622" s="34" t="s">
        <v>419</v>
      </c>
      <c r="D4622" s="35" t="s">
        <v>107</v>
      </c>
      <c r="E4622" s="35" t="s">
        <v>107</v>
      </c>
      <c r="F4622" s="35">
        <v>1.1000000000000001</v>
      </c>
      <c r="G4622" s="35">
        <v>1.7</v>
      </c>
      <c r="H4622" s="35">
        <v>2.2999999999999998</v>
      </c>
    </row>
    <row r="4623" spans="1:15" ht="15" hidden="1" customHeight="1">
      <c r="A4623" s="34" t="s">
        <v>78</v>
      </c>
      <c r="B4623" s="34" t="s">
        <v>9529</v>
      </c>
      <c r="C4623" s="34" t="s">
        <v>454</v>
      </c>
      <c r="D4623" s="35" t="s">
        <v>107</v>
      </c>
      <c r="E4623" s="35" t="s">
        <v>107</v>
      </c>
      <c r="F4623" s="35">
        <v>1.4</v>
      </c>
      <c r="G4623" s="35">
        <v>1.5</v>
      </c>
      <c r="H4623" s="35">
        <v>1.6</v>
      </c>
    </row>
    <row r="4624" spans="1:15" ht="15" hidden="1" customHeight="1">
      <c r="A4624" s="34" t="s">
        <v>78</v>
      </c>
      <c r="B4624" s="34" t="s">
        <v>9530</v>
      </c>
      <c r="C4624" s="34" t="s">
        <v>541</v>
      </c>
      <c r="D4624" s="35" t="s">
        <v>107</v>
      </c>
      <c r="E4624" s="35" t="s">
        <v>107</v>
      </c>
      <c r="F4624" s="35">
        <v>2</v>
      </c>
      <c r="G4624" s="35">
        <v>2.9</v>
      </c>
      <c r="H4624" s="35">
        <v>3.8</v>
      </c>
    </row>
    <row r="4625" spans="1:12" ht="15" hidden="1" customHeight="1">
      <c r="A4625" s="34" t="s">
        <v>78</v>
      </c>
      <c r="B4625" s="34" t="s">
        <v>9531</v>
      </c>
      <c r="C4625" s="34" t="s">
        <v>541</v>
      </c>
      <c r="D4625" s="35" t="s">
        <v>107</v>
      </c>
      <c r="E4625" s="35" t="s">
        <v>107</v>
      </c>
      <c r="F4625" s="35">
        <v>1.5</v>
      </c>
      <c r="G4625" s="35">
        <v>2.5</v>
      </c>
      <c r="H4625" s="35">
        <v>2.5</v>
      </c>
      <c r="J4625" s="35" t="s">
        <v>3081</v>
      </c>
    </row>
    <row r="4626" spans="1:12" ht="15" hidden="1" customHeight="1">
      <c r="A4626" s="34" t="s">
        <v>78</v>
      </c>
      <c r="B4626" s="34" t="s">
        <v>9532</v>
      </c>
      <c r="C4626" s="34" t="s">
        <v>468</v>
      </c>
      <c r="D4626" s="35" t="s">
        <v>107</v>
      </c>
      <c r="E4626" s="35" t="s">
        <v>107</v>
      </c>
      <c r="F4626" s="35">
        <v>1.4</v>
      </c>
      <c r="G4626" s="35">
        <v>1.7</v>
      </c>
      <c r="H4626" s="35">
        <v>1.8</v>
      </c>
    </row>
    <row r="4627" spans="1:12" ht="15" hidden="1" customHeight="1">
      <c r="A4627" s="34" t="s">
        <v>78</v>
      </c>
      <c r="B4627" s="34" t="s">
        <v>9533</v>
      </c>
      <c r="C4627" s="34" t="s">
        <v>484</v>
      </c>
      <c r="D4627" s="35" t="s">
        <v>107</v>
      </c>
      <c r="E4627" s="35" t="s">
        <v>107</v>
      </c>
      <c r="F4627" s="35">
        <v>1.2</v>
      </c>
      <c r="G4627" s="35">
        <v>1.7</v>
      </c>
      <c r="H4627" s="35">
        <v>2</v>
      </c>
      <c r="I4627" s="35" t="s">
        <v>440</v>
      </c>
    </row>
    <row r="4628" spans="1:12" ht="15" hidden="1" customHeight="1">
      <c r="A4628" s="34" t="s">
        <v>78</v>
      </c>
      <c r="B4628" s="34" t="s">
        <v>9534</v>
      </c>
      <c r="C4628" s="34" t="s">
        <v>454</v>
      </c>
      <c r="D4628" s="35" t="s">
        <v>107</v>
      </c>
      <c r="E4628" s="35" t="s">
        <v>107</v>
      </c>
      <c r="F4628" s="35" t="s">
        <v>107</v>
      </c>
      <c r="G4628" s="35">
        <v>1.2</v>
      </c>
      <c r="H4628" s="35">
        <v>1.3</v>
      </c>
    </row>
    <row r="4629" spans="1:12" ht="15" hidden="1" customHeight="1">
      <c r="A4629" s="34" t="s">
        <v>78</v>
      </c>
      <c r="B4629" s="34" t="s">
        <v>9535</v>
      </c>
      <c r="C4629" s="34" t="s">
        <v>573</v>
      </c>
      <c r="D4629" s="35" t="s">
        <v>107</v>
      </c>
      <c r="E4629" s="35" t="s">
        <v>107</v>
      </c>
      <c r="F4629" s="35" t="s">
        <v>107</v>
      </c>
      <c r="G4629" s="35">
        <v>1.2</v>
      </c>
      <c r="H4629" s="35">
        <v>1.4</v>
      </c>
    </row>
    <row r="4630" spans="1:12" ht="15" hidden="1" customHeight="1">
      <c r="A4630" s="34" t="s">
        <v>78</v>
      </c>
      <c r="B4630" s="34" t="s">
        <v>9536</v>
      </c>
      <c r="C4630" s="34" t="s">
        <v>457</v>
      </c>
      <c r="D4630" s="35" t="s">
        <v>107</v>
      </c>
      <c r="E4630" s="35" t="s">
        <v>107</v>
      </c>
      <c r="F4630" s="35" t="s">
        <v>107</v>
      </c>
      <c r="G4630" s="35">
        <v>1.5</v>
      </c>
      <c r="H4630" s="35">
        <v>1.8</v>
      </c>
    </row>
    <row r="4631" spans="1:12" ht="15" hidden="1" customHeight="1">
      <c r="A4631" s="34" t="s">
        <v>78</v>
      </c>
      <c r="B4631" s="34" t="s">
        <v>9537</v>
      </c>
      <c r="C4631" s="34" t="s">
        <v>9538</v>
      </c>
      <c r="D4631" s="35" t="s">
        <v>107</v>
      </c>
      <c r="E4631" s="35" t="s">
        <v>107</v>
      </c>
      <c r="F4631" s="35" t="s">
        <v>107</v>
      </c>
      <c r="G4631" s="35">
        <v>1.5</v>
      </c>
      <c r="H4631" s="35">
        <v>2</v>
      </c>
    </row>
    <row r="4632" spans="1:12" ht="15" hidden="1" customHeight="1">
      <c r="A4632" s="34" t="s">
        <v>78</v>
      </c>
      <c r="B4632" s="34" t="s">
        <v>9539</v>
      </c>
      <c r="C4632" s="34" t="s">
        <v>435</v>
      </c>
      <c r="D4632" s="35" t="s">
        <v>107</v>
      </c>
      <c r="E4632" s="35" t="s">
        <v>107</v>
      </c>
      <c r="F4632" s="35" t="s">
        <v>107</v>
      </c>
      <c r="G4632" s="35">
        <v>1.4</v>
      </c>
      <c r="H4632" s="35" t="s">
        <v>2997</v>
      </c>
      <c r="J4632" s="35" t="s">
        <v>9540</v>
      </c>
    </row>
    <row r="4633" spans="1:12" ht="15" hidden="1" customHeight="1">
      <c r="A4633" s="34" t="s">
        <v>78</v>
      </c>
      <c r="B4633" s="34" t="s">
        <v>9541</v>
      </c>
      <c r="C4633" s="34" t="s">
        <v>454</v>
      </c>
      <c r="D4633" s="35" t="s">
        <v>107</v>
      </c>
      <c r="E4633" s="35" t="s">
        <v>107</v>
      </c>
      <c r="F4633" s="35" t="s">
        <v>107</v>
      </c>
      <c r="G4633" s="35">
        <v>1.1000000000000001</v>
      </c>
      <c r="H4633" s="35">
        <v>1.1000000000000001</v>
      </c>
      <c r="I4633" s="35" t="s">
        <v>424</v>
      </c>
    </row>
    <row r="4634" spans="1:12" ht="15" hidden="1" customHeight="1">
      <c r="A4634" s="34" t="s">
        <v>78</v>
      </c>
      <c r="B4634" s="34" t="s">
        <v>9542</v>
      </c>
      <c r="C4634" s="34" t="s">
        <v>400</v>
      </c>
      <c r="D4634" s="35" t="s">
        <v>107</v>
      </c>
      <c r="E4634" s="35" t="s">
        <v>107</v>
      </c>
      <c r="F4634" s="35" t="s">
        <v>107</v>
      </c>
      <c r="G4634" s="35">
        <v>1.3</v>
      </c>
      <c r="H4634" s="35">
        <v>1.5</v>
      </c>
    </row>
    <row r="4635" spans="1:12" ht="15" hidden="1" customHeight="1">
      <c r="A4635" s="34" t="s">
        <v>78</v>
      </c>
      <c r="B4635" s="34" t="s">
        <v>9543</v>
      </c>
      <c r="C4635" s="34" t="s">
        <v>671</v>
      </c>
      <c r="D4635" s="35" t="s">
        <v>107</v>
      </c>
      <c r="E4635" s="35" t="s">
        <v>107</v>
      </c>
      <c r="F4635" s="35" t="s">
        <v>107</v>
      </c>
      <c r="G4635" s="35">
        <v>1</v>
      </c>
      <c r="H4635" s="35">
        <v>1.5</v>
      </c>
      <c r="I4635" s="35" t="s">
        <v>440</v>
      </c>
      <c r="K4635" s="36" t="s">
        <v>7492</v>
      </c>
      <c r="L4635" s="36" t="s">
        <v>9544</v>
      </c>
    </row>
    <row r="4636" spans="1:12" ht="15" hidden="1" customHeight="1">
      <c r="A4636" s="34" t="s">
        <v>78</v>
      </c>
      <c r="B4636" s="34" t="s">
        <v>9545</v>
      </c>
      <c r="C4636" s="34" t="s">
        <v>2836</v>
      </c>
      <c r="D4636" s="35" t="s">
        <v>107</v>
      </c>
      <c r="E4636" s="35" t="s">
        <v>107</v>
      </c>
      <c r="F4636" s="35" t="s">
        <v>107</v>
      </c>
      <c r="G4636" s="35">
        <v>1.1000000000000001</v>
      </c>
      <c r="H4636" s="35" t="s">
        <v>2997</v>
      </c>
      <c r="J4636" s="35" t="s">
        <v>3886</v>
      </c>
      <c r="L4636" s="36" t="s">
        <v>3081</v>
      </c>
    </row>
    <row r="4637" spans="1:12" ht="15" hidden="1" customHeight="1">
      <c r="A4637" s="34" t="s">
        <v>78</v>
      </c>
      <c r="B4637" s="34" t="s">
        <v>9546</v>
      </c>
      <c r="C4637" s="34" t="s">
        <v>742</v>
      </c>
      <c r="D4637" s="35" t="s">
        <v>107</v>
      </c>
      <c r="E4637" s="35" t="s">
        <v>107</v>
      </c>
      <c r="F4637" s="35" t="s">
        <v>107</v>
      </c>
      <c r="G4637" s="35">
        <v>1.1000000000000001</v>
      </c>
      <c r="H4637" s="35">
        <v>1.4</v>
      </c>
    </row>
    <row r="4638" spans="1:12" ht="15" hidden="1" customHeight="1">
      <c r="A4638" s="34" t="s">
        <v>78</v>
      </c>
      <c r="B4638" s="34" t="s">
        <v>9547</v>
      </c>
      <c r="C4638" s="34" t="s">
        <v>419</v>
      </c>
      <c r="D4638" s="35" t="s">
        <v>107</v>
      </c>
      <c r="E4638" s="35" t="s">
        <v>107</v>
      </c>
      <c r="F4638" s="35" t="s">
        <v>107</v>
      </c>
      <c r="G4638" s="35">
        <v>1.5</v>
      </c>
      <c r="H4638" s="35">
        <v>1.6</v>
      </c>
    </row>
    <row r="4639" spans="1:12" ht="15" hidden="1" customHeight="1">
      <c r="A4639" s="34" t="s">
        <v>78</v>
      </c>
      <c r="B4639" s="34" t="s">
        <v>9548</v>
      </c>
      <c r="C4639" s="34" t="s">
        <v>419</v>
      </c>
      <c r="D4639" s="35" t="s">
        <v>107</v>
      </c>
      <c r="E4639" s="35" t="s">
        <v>107</v>
      </c>
      <c r="F4639" s="35" t="s">
        <v>107</v>
      </c>
      <c r="G4639" s="35">
        <v>1.4</v>
      </c>
      <c r="H4639" s="35">
        <v>1.3</v>
      </c>
    </row>
    <row r="4640" spans="1:12" ht="15" hidden="1" customHeight="1">
      <c r="A4640" s="34" t="s">
        <v>78</v>
      </c>
      <c r="B4640" s="34" t="s">
        <v>9549</v>
      </c>
      <c r="C4640" s="34" t="s">
        <v>3158</v>
      </c>
      <c r="D4640" s="35" t="s">
        <v>107</v>
      </c>
      <c r="E4640" s="35" t="s">
        <v>107</v>
      </c>
      <c r="F4640" s="35" t="s">
        <v>107</v>
      </c>
      <c r="G4640" s="35" t="s">
        <v>107</v>
      </c>
      <c r="H4640" s="35">
        <v>1.2</v>
      </c>
      <c r="J4640" s="35" t="s">
        <v>9550</v>
      </c>
    </row>
    <row r="4641" spans="1:15" ht="15" hidden="1" customHeight="1">
      <c r="A4641" s="34" t="s">
        <v>78</v>
      </c>
      <c r="B4641" s="34" t="s">
        <v>9551</v>
      </c>
      <c r="C4641" s="34" t="s">
        <v>400</v>
      </c>
      <c r="D4641" s="35" t="s">
        <v>107</v>
      </c>
      <c r="E4641" s="35" t="s">
        <v>107</v>
      </c>
      <c r="F4641" s="35" t="s">
        <v>107</v>
      </c>
      <c r="G4641" s="35" t="s">
        <v>107</v>
      </c>
      <c r="H4641" s="35">
        <v>1</v>
      </c>
    </row>
    <row r="4642" spans="1:15" ht="15" hidden="1" customHeight="1">
      <c r="A4642" s="34" t="s">
        <v>78</v>
      </c>
      <c r="B4642" s="34" t="s">
        <v>9552</v>
      </c>
      <c r="C4642" s="34" t="s">
        <v>475</v>
      </c>
      <c r="D4642" s="35" t="s">
        <v>107</v>
      </c>
      <c r="E4642" s="35" t="s">
        <v>107</v>
      </c>
      <c r="F4642" s="35" t="s">
        <v>107</v>
      </c>
      <c r="G4642" s="35" t="s">
        <v>107</v>
      </c>
      <c r="H4642" s="35">
        <v>1</v>
      </c>
    </row>
    <row r="4643" spans="1:15" ht="15" hidden="1" customHeight="1">
      <c r="A4643" s="34" t="s">
        <v>78</v>
      </c>
      <c r="B4643" s="34" t="s">
        <v>9553</v>
      </c>
      <c r="C4643" s="34" t="s">
        <v>859</v>
      </c>
      <c r="D4643" s="35" t="s">
        <v>107</v>
      </c>
      <c r="E4643" s="35" t="s">
        <v>107</v>
      </c>
      <c r="F4643" s="35" t="s">
        <v>107</v>
      </c>
      <c r="G4643" s="35" t="s">
        <v>107</v>
      </c>
      <c r="H4643" s="35">
        <v>1.2</v>
      </c>
    </row>
    <row r="4644" spans="1:15" ht="15" hidden="1" customHeight="1">
      <c r="A4644" s="34" t="s">
        <v>66</v>
      </c>
      <c r="B4644" s="34" t="s">
        <v>9554</v>
      </c>
      <c r="C4644" s="34" t="s">
        <v>439</v>
      </c>
      <c r="D4644" s="35">
        <v>10.6</v>
      </c>
      <c r="E4644" s="35">
        <v>12.3</v>
      </c>
      <c r="F4644" s="35">
        <v>13.2</v>
      </c>
      <c r="G4644" s="35">
        <v>13.7</v>
      </c>
      <c r="H4644" s="35">
        <v>14.7</v>
      </c>
      <c r="I4644" s="35" t="s">
        <v>709</v>
      </c>
      <c r="M4644" s="34" t="s">
        <v>9555</v>
      </c>
      <c r="N4644" s="34" t="s">
        <v>522</v>
      </c>
      <c r="O4644" s="34" t="s">
        <v>9556</v>
      </c>
    </row>
    <row r="4645" spans="1:15" ht="15" hidden="1" customHeight="1">
      <c r="A4645" s="34" t="s">
        <v>66</v>
      </c>
      <c r="B4645" s="34" t="s">
        <v>9557</v>
      </c>
      <c r="C4645" s="34" t="s">
        <v>1822</v>
      </c>
      <c r="D4645" s="35">
        <v>9.6</v>
      </c>
      <c r="E4645" s="35">
        <v>9.6999999999999993</v>
      </c>
      <c r="F4645" s="35">
        <v>10.199999999999999</v>
      </c>
      <c r="G4645" s="35">
        <v>10.5</v>
      </c>
      <c r="H4645" s="35">
        <v>11</v>
      </c>
      <c r="J4645" s="35" t="s">
        <v>9558</v>
      </c>
      <c r="M4645" s="34" t="s">
        <v>547</v>
      </c>
      <c r="N4645" s="34" t="s">
        <v>561</v>
      </c>
      <c r="O4645" s="34" t="s">
        <v>9559</v>
      </c>
    </row>
    <row r="4646" spans="1:15" ht="15" hidden="1" customHeight="1">
      <c r="A4646" s="34" t="s">
        <v>66</v>
      </c>
      <c r="B4646" s="34" t="s">
        <v>9560</v>
      </c>
      <c r="C4646" s="34" t="s">
        <v>2325</v>
      </c>
      <c r="D4646" s="35">
        <v>1.6</v>
      </c>
      <c r="E4646" s="35">
        <v>1.5</v>
      </c>
      <c r="F4646" s="35" t="s">
        <v>2988</v>
      </c>
      <c r="G4646" s="35" t="s">
        <v>2988</v>
      </c>
      <c r="H4646" s="35" t="s">
        <v>107</v>
      </c>
      <c r="O4646" s="34" t="s">
        <v>9561</v>
      </c>
    </row>
    <row r="4647" spans="1:15" ht="15" hidden="1" customHeight="1">
      <c r="A4647" s="34" t="s">
        <v>66</v>
      </c>
      <c r="B4647" s="34" t="s">
        <v>9562</v>
      </c>
      <c r="C4647" s="34" t="s">
        <v>536</v>
      </c>
      <c r="D4647" s="35">
        <v>7.4</v>
      </c>
      <c r="E4647" s="35">
        <v>7.6</v>
      </c>
      <c r="F4647" s="35">
        <v>8.5</v>
      </c>
      <c r="G4647" s="35">
        <v>9.1</v>
      </c>
      <c r="H4647" s="35">
        <v>9.6999999999999993</v>
      </c>
      <c r="M4647" s="34" t="s">
        <v>1173</v>
      </c>
      <c r="O4647" s="34" t="s">
        <v>9563</v>
      </c>
    </row>
    <row r="4648" spans="1:15" ht="15" hidden="1" customHeight="1">
      <c r="A4648" s="34" t="s">
        <v>66</v>
      </c>
      <c r="B4648" s="34" t="s">
        <v>9564</v>
      </c>
      <c r="C4648" s="34" t="s">
        <v>536</v>
      </c>
      <c r="D4648" s="35" t="s">
        <v>107</v>
      </c>
      <c r="E4648" s="35" t="s">
        <v>107</v>
      </c>
      <c r="F4648" s="35">
        <v>1.3</v>
      </c>
      <c r="G4648" s="35">
        <v>1.5</v>
      </c>
      <c r="H4648" s="35">
        <v>1.7</v>
      </c>
      <c r="I4648" s="35" t="s">
        <v>709</v>
      </c>
    </row>
    <row r="4649" spans="1:15" ht="15" hidden="1" customHeight="1">
      <c r="A4649" s="34" t="s">
        <v>66</v>
      </c>
      <c r="B4649" s="34" t="s">
        <v>9565</v>
      </c>
      <c r="C4649" s="34" t="s">
        <v>672</v>
      </c>
      <c r="D4649" s="35">
        <v>2.5</v>
      </c>
      <c r="E4649" s="35">
        <v>2.5</v>
      </c>
      <c r="F4649" s="35">
        <v>2.5</v>
      </c>
      <c r="G4649" s="35" t="s">
        <v>2997</v>
      </c>
      <c r="H4649" s="35" t="s">
        <v>107</v>
      </c>
      <c r="L4649" s="34" t="s">
        <v>4701</v>
      </c>
      <c r="O4649" s="34" t="s">
        <v>9566</v>
      </c>
    </row>
    <row r="4650" spans="1:15" ht="15" hidden="1" customHeight="1">
      <c r="A4650" s="34" t="s">
        <v>66</v>
      </c>
      <c r="B4650" s="34" t="s">
        <v>9567</v>
      </c>
      <c r="C4650" s="34" t="s">
        <v>385</v>
      </c>
      <c r="D4650" s="35">
        <v>1.9</v>
      </c>
      <c r="E4650" s="35">
        <v>1.8</v>
      </c>
      <c r="F4650" s="35">
        <v>1.8</v>
      </c>
      <c r="G4650" s="35">
        <v>1.8</v>
      </c>
      <c r="H4650" s="35" t="s">
        <v>2997</v>
      </c>
      <c r="J4650" s="35" t="s">
        <v>4707</v>
      </c>
      <c r="M4650" s="34" t="s">
        <v>9568</v>
      </c>
      <c r="N4650" s="34" t="s">
        <v>424</v>
      </c>
      <c r="O4650" s="34" t="s">
        <v>2995</v>
      </c>
    </row>
    <row r="4651" spans="1:15" ht="15" hidden="1" customHeight="1">
      <c r="A4651" s="34" t="s">
        <v>66</v>
      </c>
      <c r="B4651" s="34" t="s">
        <v>9569</v>
      </c>
      <c r="C4651" s="34" t="s">
        <v>1688</v>
      </c>
      <c r="D4651" s="35">
        <v>1.8</v>
      </c>
      <c r="E4651" s="35">
        <v>2.1</v>
      </c>
      <c r="F4651" s="35">
        <v>2.4</v>
      </c>
      <c r="G4651" s="35" t="s">
        <v>2997</v>
      </c>
      <c r="H4651" s="35" t="s">
        <v>107</v>
      </c>
      <c r="L4651" s="34" t="s">
        <v>4701</v>
      </c>
      <c r="M4651" s="34" t="s">
        <v>1173</v>
      </c>
      <c r="N4651" s="34" t="s">
        <v>1173</v>
      </c>
      <c r="O4651" s="34" t="s">
        <v>3060</v>
      </c>
    </row>
    <row r="4652" spans="1:15" ht="15" hidden="1" customHeight="1">
      <c r="A4652" s="34" t="s">
        <v>66</v>
      </c>
      <c r="B4652" s="34" t="s">
        <v>9570</v>
      </c>
      <c r="C4652" s="34" t="s">
        <v>1688</v>
      </c>
      <c r="D4652" s="35" t="s">
        <v>107</v>
      </c>
      <c r="E4652" s="35" t="s">
        <v>107</v>
      </c>
      <c r="F4652" s="35">
        <v>1.3</v>
      </c>
      <c r="G4652" s="35">
        <v>1.5</v>
      </c>
      <c r="H4652" s="35">
        <v>1.5</v>
      </c>
      <c r="M4652" s="34" t="s">
        <v>561</v>
      </c>
    </row>
    <row r="4653" spans="1:15" ht="15" hidden="1" customHeight="1">
      <c r="A4653" s="34" t="s">
        <v>66</v>
      </c>
      <c r="B4653" s="34" t="s">
        <v>9571</v>
      </c>
      <c r="C4653" s="34" t="s">
        <v>1688</v>
      </c>
      <c r="D4653" s="35" t="s">
        <v>107</v>
      </c>
      <c r="E4653" s="35" t="s">
        <v>107</v>
      </c>
      <c r="F4653" s="35">
        <v>1.5</v>
      </c>
      <c r="G4653" s="35">
        <v>2.5</v>
      </c>
      <c r="H4653" s="35">
        <v>3</v>
      </c>
    </row>
    <row r="4654" spans="1:15" ht="15" hidden="1" customHeight="1">
      <c r="A4654" s="34" t="s">
        <v>66</v>
      </c>
      <c r="B4654" s="34" t="s">
        <v>9572</v>
      </c>
      <c r="C4654" s="34" t="s">
        <v>958</v>
      </c>
      <c r="D4654" s="35">
        <v>7.3</v>
      </c>
      <c r="E4654" s="35">
        <v>9</v>
      </c>
      <c r="F4654" s="35">
        <v>9.6</v>
      </c>
      <c r="G4654" s="35">
        <v>10.5</v>
      </c>
      <c r="H4654" s="35">
        <v>11.5</v>
      </c>
      <c r="I4654" s="35" t="s">
        <v>424</v>
      </c>
      <c r="M4654" s="34" t="s">
        <v>561</v>
      </c>
      <c r="N4654" s="34" t="s">
        <v>561</v>
      </c>
    </row>
    <row r="4655" spans="1:15" ht="15" hidden="1" customHeight="1">
      <c r="A4655" s="34" t="s">
        <v>66</v>
      </c>
      <c r="B4655" s="34" t="s">
        <v>9573</v>
      </c>
      <c r="C4655" s="34" t="s">
        <v>760</v>
      </c>
      <c r="D4655" s="35">
        <v>14.5</v>
      </c>
      <c r="E4655" s="35">
        <v>14.8</v>
      </c>
      <c r="F4655" s="35">
        <v>15.8</v>
      </c>
      <c r="G4655" s="35">
        <v>16.100000000000001</v>
      </c>
      <c r="H4655" s="35">
        <v>17</v>
      </c>
      <c r="L4655" s="34" t="s">
        <v>4968</v>
      </c>
      <c r="M4655" s="34" t="s">
        <v>9574</v>
      </c>
      <c r="O4655" s="34" t="s">
        <v>4792</v>
      </c>
    </row>
    <row r="4656" spans="1:15" ht="15" hidden="1" customHeight="1">
      <c r="A4656" s="34" t="s">
        <v>66</v>
      </c>
      <c r="B4656" s="34" t="s">
        <v>9575</v>
      </c>
      <c r="C4656" s="34" t="s">
        <v>484</v>
      </c>
      <c r="D4656" s="35">
        <v>7.6</v>
      </c>
      <c r="E4656" s="35">
        <v>7.9</v>
      </c>
      <c r="F4656" s="35" t="s">
        <v>2997</v>
      </c>
      <c r="G4656" s="35" t="s">
        <v>107</v>
      </c>
      <c r="H4656" s="35" t="s">
        <v>107</v>
      </c>
      <c r="N4656" s="34" t="s">
        <v>424</v>
      </c>
      <c r="O4656" s="34" t="s">
        <v>9576</v>
      </c>
    </row>
    <row r="4657" spans="1:15" ht="15" hidden="1" customHeight="1">
      <c r="A4657" s="34" t="s">
        <v>66</v>
      </c>
      <c r="B4657" s="34" t="s">
        <v>9577</v>
      </c>
      <c r="C4657" s="34" t="s">
        <v>2410</v>
      </c>
      <c r="D4657" s="35" t="s">
        <v>107</v>
      </c>
      <c r="E4657" s="35">
        <v>1.1000000000000001</v>
      </c>
      <c r="F4657" s="35" t="s">
        <v>2988</v>
      </c>
      <c r="G4657" s="35">
        <v>1.7</v>
      </c>
      <c r="H4657" s="35">
        <v>1.7</v>
      </c>
      <c r="I4657" s="35" t="s">
        <v>709</v>
      </c>
    </row>
    <row r="4658" spans="1:15" ht="15" hidden="1" customHeight="1">
      <c r="A4658" s="34" t="s">
        <v>66</v>
      </c>
      <c r="B4658" s="34" t="s">
        <v>9578</v>
      </c>
      <c r="C4658" s="34" t="s">
        <v>409</v>
      </c>
      <c r="D4658" s="35" t="s">
        <v>107</v>
      </c>
      <c r="E4658" s="35">
        <v>2.5</v>
      </c>
      <c r="F4658" s="35">
        <v>2.8</v>
      </c>
      <c r="G4658" s="35">
        <v>2.5</v>
      </c>
      <c r="H4658" s="35">
        <v>2.7</v>
      </c>
      <c r="I4658" s="35" t="s">
        <v>561</v>
      </c>
    </row>
    <row r="4659" spans="1:15" ht="15" hidden="1" customHeight="1">
      <c r="A4659" s="34" t="s">
        <v>66</v>
      </c>
      <c r="B4659" s="34" t="s">
        <v>9579</v>
      </c>
      <c r="C4659" s="34" t="s">
        <v>409</v>
      </c>
      <c r="D4659" s="35" t="s">
        <v>107</v>
      </c>
      <c r="E4659" s="35">
        <v>1.3</v>
      </c>
      <c r="F4659" s="35">
        <v>1.3</v>
      </c>
      <c r="G4659" s="35">
        <v>1.4</v>
      </c>
      <c r="H4659" s="35">
        <v>1.5</v>
      </c>
      <c r="I4659" s="35" t="s">
        <v>1173</v>
      </c>
    </row>
    <row r="4660" spans="1:15" ht="15" hidden="1" customHeight="1">
      <c r="A4660" s="34" t="s">
        <v>66</v>
      </c>
      <c r="B4660" s="34" t="s">
        <v>9580</v>
      </c>
      <c r="C4660" s="34" t="s">
        <v>2871</v>
      </c>
      <c r="D4660" s="35" t="s">
        <v>107</v>
      </c>
      <c r="E4660" s="35">
        <v>2.2999999999999998</v>
      </c>
      <c r="F4660" s="35">
        <v>2.8</v>
      </c>
      <c r="G4660" s="35">
        <v>2.2999999999999998</v>
      </c>
      <c r="H4660" s="35" t="s">
        <v>2997</v>
      </c>
      <c r="J4660" s="35" t="s">
        <v>4923</v>
      </c>
      <c r="M4660" s="36" t="s">
        <v>4794</v>
      </c>
      <c r="O4660" s="34" t="s">
        <v>9581</v>
      </c>
    </row>
    <row r="4661" spans="1:15" ht="15" hidden="1" customHeight="1">
      <c r="A4661" s="34" t="s">
        <v>66</v>
      </c>
      <c r="B4661" s="34" t="s">
        <v>9582</v>
      </c>
      <c r="C4661" s="34" t="s">
        <v>2871</v>
      </c>
      <c r="D4661" s="35" t="s">
        <v>107</v>
      </c>
      <c r="E4661" s="35">
        <v>1.2</v>
      </c>
      <c r="F4661" s="35">
        <v>1.1000000000000001</v>
      </c>
      <c r="G4661" s="35" t="s">
        <v>107</v>
      </c>
      <c r="H4661" s="35" t="s">
        <v>107</v>
      </c>
      <c r="L4661" s="34" t="s">
        <v>4701</v>
      </c>
      <c r="O4661" s="34" t="s">
        <v>9583</v>
      </c>
    </row>
    <row r="4662" spans="1:15" ht="15" hidden="1" customHeight="1">
      <c r="A4662" s="34" t="s">
        <v>66</v>
      </c>
      <c r="B4662" s="34" t="s">
        <v>9584</v>
      </c>
      <c r="C4662" s="34" t="s">
        <v>2871</v>
      </c>
      <c r="D4662" s="35" t="s">
        <v>107</v>
      </c>
      <c r="E4662" s="35">
        <v>1.7</v>
      </c>
      <c r="F4662" s="35">
        <v>4.8</v>
      </c>
      <c r="G4662" s="35">
        <v>6.4</v>
      </c>
      <c r="H4662" s="35">
        <v>6.6</v>
      </c>
      <c r="I4662" s="35" t="s">
        <v>9377</v>
      </c>
      <c r="J4662" s="35" t="s">
        <v>9558</v>
      </c>
      <c r="M4662" s="36" t="s">
        <v>4794</v>
      </c>
      <c r="O4662" s="34" t="s">
        <v>9583</v>
      </c>
    </row>
    <row r="4663" spans="1:15" ht="15" hidden="1" customHeight="1">
      <c r="A4663" s="34" t="s">
        <v>66</v>
      </c>
      <c r="B4663" s="34" t="s">
        <v>9585</v>
      </c>
      <c r="C4663" s="34" t="s">
        <v>645</v>
      </c>
      <c r="D4663" s="35" t="s">
        <v>107</v>
      </c>
      <c r="E4663" s="35">
        <v>1.6</v>
      </c>
      <c r="F4663" s="35">
        <v>4.0999999999999996</v>
      </c>
      <c r="G4663" s="35">
        <v>5.7</v>
      </c>
      <c r="H4663" s="35">
        <v>7.8</v>
      </c>
      <c r="I4663" s="35" t="s">
        <v>465</v>
      </c>
    </row>
    <row r="4664" spans="1:15" ht="15" hidden="1" customHeight="1">
      <c r="A4664" s="34" t="s">
        <v>66</v>
      </c>
      <c r="B4664" s="34" t="s">
        <v>9586</v>
      </c>
      <c r="C4664" s="34" t="s">
        <v>645</v>
      </c>
      <c r="D4664" s="35" t="s">
        <v>107</v>
      </c>
      <c r="E4664" s="35">
        <v>1.1000000000000001</v>
      </c>
      <c r="F4664" s="35">
        <v>3.4</v>
      </c>
      <c r="G4664" s="35">
        <v>4.5</v>
      </c>
      <c r="H4664" s="35">
        <v>5.8</v>
      </c>
      <c r="I4664" s="35" t="s">
        <v>1173</v>
      </c>
    </row>
    <row r="4665" spans="1:15" ht="15" hidden="1" customHeight="1">
      <c r="A4665" s="34" t="s">
        <v>66</v>
      </c>
      <c r="B4665" s="34" t="s">
        <v>9587</v>
      </c>
      <c r="C4665" s="34" t="s">
        <v>645</v>
      </c>
      <c r="D4665" s="35" t="s">
        <v>107</v>
      </c>
      <c r="E4665" s="35">
        <v>3.4</v>
      </c>
      <c r="F4665" s="35">
        <v>5.6</v>
      </c>
      <c r="G4665" s="35">
        <v>6.3</v>
      </c>
      <c r="H4665" s="35">
        <v>7.2</v>
      </c>
      <c r="I4665" s="35" t="s">
        <v>1173</v>
      </c>
    </row>
    <row r="4666" spans="1:15" ht="15" hidden="1" customHeight="1">
      <c r="A4666" s="34" t="s">
        <v>66</v>
      </c>
      <c r="B4666" s="34" t="s">
        <v>9588</v>
      </c>
      <c r="C4666" s="34" t="s">
        <v>645</v>
      </c>
      <c r="D4666" s="35" t="s">
        <v>107</v>
      </c>
      <c r="E4666" s="35">
        <v>1.8</v>
      </c>
      <c r="F4666" s="35">
        <v>4.8</v>
      </c>
      <c r="G4666" s="35">
        <v>6.1</v>
      </c>
      <c r="H4666" s="35">
        <v>7.1</v>
      </c>
      <c r="M4666" s="36" t="s">
        <v>561</v>
      </c>
    </row>
    <row r="4667" spans="1:15" ht="15" hidden="1" customHeight="1">
      <c r="A4667" s="34" t="s">
        <v>66</v>
      </c>
      <c r="B4667" s="34" t="s">
        <v>9589</v>
      </c>
      <c r="C4667" s="34" t="s">
        <v>645</v>
      </c>
      <c r="D4667" s="35" t="s">
        <v>107</v>
      </c>
      <c r="E4667" s="35">
        <v>1.6</v>
      </c>
      <c r="F4667" s="35">
        <v>1.9</v>
      </c>
      <c r="G4667" s="35">
        <v>1.9</v>
      </c>
      <c r="H4667" s="35" t="s">
        <v>2989</v>
      </c>
      <c r="K4667" s="36" t="s">
        <v>423</v>
      </c>
      <c r="L4667" s="34" t="s">
        <v>3081</v>
      </c>
      <c r="O4667" s="34" t="s">
        <v>9590</v>
      </c>
    </row>
    <row r="4668" spans="1:15" ht="15" hidden="1" customHeight="1">
      <c r="A4668" s="34" t="s">
        <v>66</v>
      </c>
      <c r="B4668" s="34" t="s">
        <v>9591</v>
      </c>
      <c r="C4668" s="34" t="s">
        <v>645</v>
      </c>
      <c r="D4668" s="35" t="s">
        <v>107</v>
      </c>
      <c r="E4668" s="35">
        <v>1.3</v>
      </c>
      <c r="F4668" s="35">
        <v>1.4</v>
      </c>
      <c r="G4668" s="35" t="s">
        <v>2988</v>
      </c>
      <c r="H4668" s="35" t="s">
        <v>107</v>
      </c>
    </row>
    <row r="4669" spans="1:15" ht="15" hidden="1" customHeight="1">
      <c r="A4669" s="34" t="s">
        <v>66</v>
      </c>
      <c r="B4669" s="34" t="s">
        <v>9592</v>
      </c>
      <c r="C4669" s="34" t="s">
        <v>645</v>
      </c>
      <c r="D4669" s="35" t="s">
        <v>107</v>
      </c>
      <c r="E4669" s="35">
        <v>3.9</v>
      </c>
      <c r="F4669" s="35">
        <v>7.2</v>
      </c>
      <c r="G4669" s="35">
        <v>10</v>
      </c>
      <c r="H4669" s="35">
        <v>12.7</v>
      </c>
    </row>
    <row r="4670" spans="1:15" ht="15" hidden="1" customHeight="1">
      <c r="A4670" s="34" t="s">
        <v>66</v>
      </c>
      <c r="B4670" s="34" t="s">
        <v>9593</v>
      </c>
      <c r="C4670" s="34" t="s">
        <v>645</v>
      </c>
      <c r="D4670" s="35" t="s">
        <v>107</v>
      </c>
      <c r="E4670" s="35">
        <v>1</v>
      </c>
      <c r="F4670" s="35">
        <v>1.1000000000000001</v>
      </c>
      <c r="G4670" s="35" t="s">
        <v>2988</v>
      </c>
      <c r="H4670" s="35" t="s">
        <v>107</v>
      </c>
    </row>
    <row r="4671" spans="1:15" ht="15" hidden="1" customHeight="1">
      <c r="A4671" s="34" t="s">
        <v>66</v>
      </c>
      <c r="B4671" s="34" t="s">
        <v>9594</v>
      </c>
      <c r="C4671" s="34" t="s">
        <v>409</v>
      </c>
      <c r="D4671" s="35" t="s">
        <v>107</v>
      </c>
      <c r="E4671" s="35">
        <v>1</v>
      </c>
      <c r="F4671" s="35">
        <v>1.4</v>
      </c>
      <c r="G4671" s="35">
        <v>1.5</v>
      </c>
      <c r="H4671" s="35">
        <v>1.6</v>
      </c>
      <c r="M4671" s="36" t="s">
        <v>1173</v>
      </c>
    </row>
    <row r="4672" spans="1:15" ht="15" hidden="1" customHeight="1">
      <c r="A4672" s="34" t="s">
        <v>66</v>
      </c>
      <c r="B4672" s="34" t="s">
        <v>9595</v>
      </c>
      <c r="C4672" s="34" t="s">
        <v>742</v>
      </c>
      <c r="D4672" s="35" t="s">
        <v>107</v>
      </c>
      <c r="E4672" s="35">
        <v>1</v>
      </c>
      <c r="F4672" s="35">
        <v>2.6</v>
      </c>
      <c r="G4672" s="35">
        <v>2.8</v>
      </c>
      <c r="H4672" s="35">
        <v>3</v>
      </c>
      <c r="I4672" s="35" t="s">
        <v>9324</v>
      </c>
      <c r="K4672" s="36" t="s">
        <v>9377</v>
      </c>
      <c r="M4672" s="36" t="s">
        <v>9596</v>
      </c>
    </row>
    <row r="4673" spans="1:15" ht="15" hidden="1" customHeight="1">
      <c r="A4673" s="34" t="s">
        <v>66</v>
      </c>
      <c r="B4673" s="34" t="s">
        <v>9597</v>
      </c>
      <c r="C4673" s="34" t="s">
        <v>403</v>
      </c>
      <c r="D4673" s="35" t="s">
        <v>107</v>
      </c>
      <c r="E4673" s="35">
        <v>1.2</v>
      </c>
      <c r="F4673" s="35" t="s">
        <v>2988</v>
      </c>
      <c r="G4673" s="35">
        <v>1.7</v>
      </c>
      <c r="H4673" s="35">
        <v>1.7</v>
      </c>
      <c r="I4673" s="35" t="s">
        <v>9598</v>
      </c>
      <c r="K4673" s="36" t="s">
        <v>9598</v>
      </c>
      <c r="N4673" s="34" t="s">
        <v>424</v>
      </c>
    </row>
    <row r="4674" spans="1:15" ht="15" hidden="1" customHeight="1">
      <c r="A4674" s="34" t="s">
        <v>66</v>
      </c>
      <c r="B4674" s="34" t="s">
        <v>9599</v>
      </c>
      <c r="C4674" s="34" t="s">
        <v>385</v>
      </c>
      <c r="D4674" s="35" t="s">
        <v>107</v>
      </c>
      <c r="E4674" s="35">
        <v>1</v>
      </c>
      <c r="F4674" s="35">
        <v>1.2</v>
      </c>
      <c r="G4674" s="35">
        <v>1.3</v>
      </c>
      <c r="H4674" s="35">
        <v>1.6</v>
      </c>
      <c r="K4674" s="36" t="s">
        <v>423</v>
      </c>
      <c r="L4674" s="34" t="s">
        <v>4742</v>
      </c>
      <c r="M4674" s="36" t="s">
        <v>423</v>
      </c>
      <c r="N4674" s="34" t="s">
        <v>423</v>
      </c>
      <c r="O4674" s="34" t="s">
        <v>9600</v>
      </c>
    </row>
    <row r="4675" spans="1:15" ht="15" hidden="1" customHeight="1">
      <c r="A4675" s="34" t="s">
        <v>66</v>
      </c>
      <c r="B4675" s="34" t="s">
        <v>9601</v>
      </c>
      <c r="C4675" s="34" t="s">
        <v>1557</v>
      </c>
      <c r="D4675" s="35" t="s">
        <v>107</v>
      </c>
      <c r="E4675" s="35">
        <v>1.7</v>
      </c>
      <c r="F4675" s="35">
        <v>2.9</v>
      </c>
      <c r="G4675" s="35">
        <v>3.5</v>
      </c>
      <c r="H4675" s="35">
        <v>4.5</v>
      </c>
      <c r="K4675" s="36" t="s">
        <v>423</v>
      </c>
      <c r="M4675" s="36" t="s">
        <v>9602</v>
      </c>
      <c r="O4675" s="34" t="s">
        <v>4579</v>
      </c>
    </row>
    <row r="4676" spans="1:15" ht="15" hidden="1" customHeight="1">
      <c r="A4676" s="34" t="s">
        <v>66</v>
      </c>
      <c r="B4676" s="34" t="s">
        <v>9603</v>
      </c>
      <c r="C4676" s="34" t="s">
        <v>2871</v>
      </c>
      <c r="D4676" s="35" t="s">
        <v>107</v>
      </c>
      <c r="E4676" s="35">
        <v>1</v>
      </c>
      <c r="F4676" s="35">
        <v>2</v>
      </c>
      <c r="G4676" s="35">
        <v>2.2999999999999998</v>
      </c>
      <c r="H4676" s="35">
        <v>2.5</v>
      </c>
      <c r="L4676" s="37" t="s">
        <v>16</v>
      </c>
      <c r="O4676" s="34" t="s">
        <v>4579</v>
      </c>
    </row>
    <row r="4677" spans="1:15" ht="15" hidden="1" customHeight="1">
      <c r="A4677" s="34" t="s">
        <v>66</v>
      </c>
      <c r="B4677" s="34" t="s">
        <v>9604</v>
      </c>
      <c r="C4677" s="34" t="s">
        <v>9605</v>
      </c>
      <c r="D4677" s="35" t="s">
        <v>107</v>
      </c>
      <c r="E4677" s="35">
        <v>1.3</v>
      </c>
      <c r="F4677" s="35">
        <v>1.9</v>
      </c>
      <c r="G4677" s="35">
        <v>2.1</v>
      </c>
      <c r="H4677" s="35">
        <v>2.5</v>
      </c>
      <c r="L4677" s="37" t="s">
        <v>16</v>
      </c>
      <c r="O4677" s="34" t="s">
        <v>4579</v>
      </c>
    </row>
    <row r="4678" spans="1:15" ht="15" hidden="1" customHeight="1">
      <c r="A4678" s="34" t="s">
        <v>66</v>
      </c>
      <c r="B4678" s="34" t="s">
        <v>9606</v>
      </c>
      <c r="C4678" s="34" t="s">
        <v>667</v>
      </c>
      <c r="D4678" s="35" t="s">
        <v>107</v>
      </c>
      <c r="E4678" s="35">
        <v>1.5</v>
      </c>
      <c r="F4678" s="35">
        <v>2.6</v>
      </c>
      <c r="G4678" s="35">
        <v>3.3</v>
      </c>
      <c r="H4678" s="35">
        <v>3.9</v>
      </c>
      <c r="M4678" s="36" t="s">
        <v>947</v>
      </c>
      <c r="O4678" s="34" t="s">
        <v>4579</v>
      </c>
    </row>
    <row r="4679" spans="1:15" ht="15" hidden="1" customHeight="1">
      <c r="A4679" s="34" t="s">
        <v>66</v>
      </c>
      <c r="B4679" s="34" t="s">
        <v>9607</v>
      </c>
      <c r="C4679" s="34" t="s">
        <v>667</v>
      </c>
      <c r="D4679" s="35" t="s">
        <v>107</v>
      </c>
      <c r="E4679" s="35">
        <v>1.2</v>
      </c>
      <c r="F4679" s="35">
        <v>1.4</v>
      </c>
      <c r="G4679" s="35" t="s">
        <v>2997</v>
      </c>
      <c r="H4679" s="35" t="s">
        <v>107</v>
      </c>
      <c r="K4679" s="36" t="s">
        <v>423</v>
      </c>
      <c r="L4679" s="36" t="s">
        <v>3559</v>
      </c>
      <c r="M4679" s="36" t="s">
        <v>9608</v>
      </c>
      <c r="N4679" s="34" t="s">
        <v>424</v>
      </c>
      <c r="O4679" s="34" t="s">
        <v>4579</v>
      </c>
    </row>
    <row r="4680" spans="1:15" ht="15" hidden="1" customHeight="1">
      <c r="A4680" s="34" t="s">
        <v>66</v>
      </c>
      <c r="B4680" s="34" t="s">
        <v>9609</v>
      </c>
      <c r="C4680" s="34" t="s">
        <v>742</v>
      </c>
      <c r="D4680" s="35" t="s">
        <v>107</v>
      </c>
      <c r="E4680" s="35" t="s">
        <v>107</v>
      </c>
      <c r="F4680" s="35">
        <v>1.4</v>
      </c>
      <c r="G4680" s="35">
        <v>2.2000000000000002</v>
      </c>
      <c r="H4680" s="35">
        <v>3.3</v>
      </c>
      <c r="I4680" s="35" t="s">
        <v>6893</v>
      </c>
    </row>
    <row r="4681" spans="1:15" ht="15" hidden="1" customHeight="1">
      <c r="A4681" s="34" t="s">
        <v>66</v>
      </c>
      <c r="B4681" s="34" t="s">
        <v>9610</v>
      </c>
      <c r="C4681" s="34" t="s">
        <v>920</v>
      </c>
      <c r="D4681" s="35" t="s">
        <v>107</v>
      </c>
      <c r="E4681" s="35" t="s">
        <v>107</v>
      </c>
      <c r="F4681" s="35">
        <v>1.3</v>
      </c>
      <c r="G4681" s="35">
        <v>1.4</v>
      </c>
      <c r="H4681" s="35">
        <v>1.5</v>
      </c>
    </row>
    <row r="4682" spans="1:15" ht="15" hidden="1" customHeight="1">
      <c r="A4682" s="34" t="s">
        <v>66</v>
      </c>
      <c r="B4682" s="34" t="s">
        <v>9611</v>
      </c>
      <c r="C4682" s="34" t="s">
        <v>920</v>
      </c>
      <c r="D4682" s="35" t="s">
        <v>107</v>
      </c>
      <c r="E4682" s="35" t="s">
        <v>107</v>
      </c>
      <c r="F4682" s="35">
        <v>2</v>
      </c>
      <c r="G4682" s="35">
        <v>1.9</v>
      </c>
      <c r="H4682" s="35" t="s">
        <v>2997</v>
      </c>
      <c r="I4682" s="35" t="s">
        <v>709</v>
      </c>
      <c r="J4682" s="35" t="s">
        <v>4923</v>
      </c>
      <c r="L4682" s="34" t="s">
        <v>3081</v>
      </c>
      <c r="M4682" s="34" t="s">
        <v>424</v>
      </c>
    </row>
    <row r="4683" spans="1:15" ht="15" hidden="1" customHeight="1">
      <c r="A4683" s="34" t="s">
        <v>66</v>
      </c>
      <c r="B4683" s="34" t="s">
        <v>9612</v>
      </c>
      <c r="C4683" s="34" t="s">
        <v>920</v>
      </c>
      <c r="D4683" s="35" t="s">
        <v>107</v>
      </c>
      <c r="E4683" s="35" t="s">
        <v>107</v>
      </c>
      <c r="F4683" s="35">
        <v>1.4</v>
      </c>
      <c r="G4683" s="35">
        <v>1.9</v>
      </c>
      <c r="H4683" s="35">
        <v>2</v>
      </c>
      <c r="I4683" s="35" t="s">
        <v>9613</v>
      </c>
      <c r="J4683" s="35" t="s">
        <v>3081</v>
      </c>
    </row>
    <row r="4684" spans="1:15" ht="15" hidden="1" customHeight="1">
      <c r="A4684" s="34" t="s">
        <v>66</v>
      </c>
      <c r="B4684" s="34" t="s">
        <v>9614</v>
      </c>
      <c r="C4684" s="34" t="s">
        <v>435</v>
      </c>
      <c r="D4684" s="35" t="s">
        <v>107</v>
      </c>
      <c r="E4684" s="35" t="s">
        <v>107</v>
      </c>
      <c r="F4684" s="35">
        <v>1.4</v>
      </c>
      <c r="G4684" s="35">
        <v>1.4</v>
      </c>
      <c r="H4684" s="35" t="s">
        <v>2997</v>
      </c>
      <c r="I4684" s="35" t="s">
        <v>709</v>
      </c>
      <c r="J4684" s="35" t="s">
        <v>3886</v>
      </c>
      <c r="M4684" s="34" t="s">
        <v>709</v>
      </c>
    </row>
    <row r="4685" spans="1:15" ht="15" hidden="1" customHeight="1">
      <c r="A4685" s="34" t="s">
        <v>66</v>
      </c>
      <c r="B4685" s="34" t="s">
        <v>9615</v>
      </c>
      <c r="C4685" s="34" t="s">
        <v>9616</v>
      </c>
      <c r="D4685" s="35" t="s">
        <v>107</v>
      </c>
      <c r="E4685" s="35" t="s">
        <v>107</v>
      </c>
      <c r="F4685" s="35">
        <v>1.3</v>
      </c>
      <c r="G4685" s="35">
        <v>2.1</v>
      </c>
      <c r="H4685" s="35">
        <v>3.1</v>
      </c>
      <c r="I4685" s="35" t="s">
        <v>709</v>
      </c>
      <c r="M4685" s="34" t="s">
        <v>709</v>
      </c>
    </row>
    <row r="4686" spans="1:15" ht="15" hidden="1" customHeight="1">
      <c r="A4686" s="34" t="s">
        <v>66</v>
      </c>
      <c r="B4686" s="34" t="s">
        <v>9617</v>
      </c>
      <c r="C4686" s="34" t="s">
        <v>9616</v>
      </c>
      <c r="D4686" s="35" t="s">
        <v>107</v>
      </c>
      <c r="E4686" s="35" t="s">
        <v>107</v>
      </c>
      <c r="F4686" s="35">
        <v>1.4</v>
      </c>
      <c r="G4686" s="35">
        <v>2</v>
      </c>
      <c r="H4686" s="35">
        <v>2.1</v>
      </c>
      <c r="I4686" s="35" t="s">
        <v>709</v>
      </c>
      <c r="M4686" s="34" t="s">
        <v>709</v>
      </c>
    </row>
    <row r="4687" spans="1:15" ht="15" hidden="1" customHeight="1">
      <c r="A4687" s="34" t="s">
        <v>66</v>
      </c>
      <c r="B4687" s="34" t="s">
        <v>9618</v>
      </c>
      <c r="C4687" s="34" t="s">
        <v>9616</v>
      </c>
      <c r="D4687" s="35" t="s">
        <v>107</v>
      </c>
      <c r="E4687" s="35" t="s">
        <v>107</v>
      </c>
      <c r="F4687" s="35">
        <v>1</v>
      </c>
      <c r="G4687" s="35">
        <v>1.3</v>
      </c>
      <c r="H4687" s="35">
        <v>1.5</v>
      </c>
      <c r="I4687" s="35" t="s">
        <v>709</v>
      </c>
    </row>
    <row r="4688" spans="1:15" ht="15" hidden="1" customHeight="1">
      <c r="A4688" s="34" t="s">
        <v>66</v>
      </c>
      <c r="B4688" s="34" t="s">
        <v>9619</v>
      </c>
      <c r="C4688" s="34" t="s">
        <v>470</v>
      </c>
      <c r="D4688" s="35" t="s">
        <v>107</v>
      </c>
      <c r="E4688" s="35" t="s">
        <v>107</v>
      </c>
      <c r="F4688" s="35">
        <v>1.1000000000000001</v>
      </c>
      <c r="G4688" s="35">
        <v>1.2</v>
      </c>
      <c r="H4688" s="35">
        <v>1.5</v>
      </c>
      <c r="I4688" s="35" t="s">
        <v>709</v>
      </c>
      <c r="L4688" s="34" t="s">
        <v>9620</v>
      </c>
      <c r="M4688" s="34" t="s">
        <v>709</v>
      </c>
    </row>
    <row r="4689" spans="1:15" ht="15" hidden="1" customHeight="1">
      <c r="A4689" s="34" t="s">
        <v>66</v>
      </c>
      <c r="B4689" s="34" t="s">
        <v>9621</v>
      </c>
      <c r="C4689" s="34" t="s">
        <v>896</v>
      </c>
      <c r="D4689" s="35" t="s">
        <v>107</v>
      </c>
      <c r="E4689" s="35" t="s">
        <v>107</v>
      </c>
      <c r="F4689" s="35">
        <v>1.3</v>
      </c>
      <c r="G4689" s="35">
        <v>2.1</v>
      </c>
      <c r="H4689" s="35">
        <v>2.8</v>
      </c>
      <c r="L4689" s="34" t="s">
        <v>3081</v>
      </c>
    </row>
    <row r="4690" spans="1:15" ht="15" hidden="1" customHeight="1">
      <c r="A4690" s="34" t="s">
        <v>66</v>
      </c>
      <c r="B4690" s="34" t="s">
        <v>9622</v>
      </c>
      <c r="C4690" s="34" t="s">
        <v>468</v>
      </c>
      <c r="D4690" s="35" t="s">
        <v>107</v>
      </c>
      <c r="E4690" s="35" t="s">
        <v>107</v>
      </c>
      <c r="F4690" s="35">
        <v>1.7</v>
      </c>
      <c r="G4690" s="35">
        <v>1.5</v>
      </c>
      <c r="H4690" s="35">
        <v>2</v>
      </c>
      <c r="M4690" s="34" t="s">
        <v>424</v>
      </c>
    </row>
    <row r="4691" spans="1:15" ht="15" hidden="1" customHeight="1">
      <c r="A4691" s="34" t="s">
        <v>66</v>
      </c>
      <c r="B4691" s="34" t="s">
        <v>9623</v>
      </c>
      <c r="C4691" s="34" t="s">
        <v>555</v>
      </c>
      <c r="D4691" s="35" t="s">
        <v>107</v>
      </c>
      <c r="E4691" s="35" t="s">
        <v>107</v>
      </c>
      <c r="F4691" s="35">
        <v>1.4</v>
      </c>
      <c r="G4691" s="35">
        <v>1.5</v>
      </c>
      <c r="H4691" s="35">
        <v>1.5</v>
      </c>
      <c r="L4691" s="34" t="s">
        <v>9624</v>
      </c>
      <c r="M4691" s="34" t="s">
        <v>9625</v>
      </c>
    </row>
    <row r="4692" spans="1:15" ht="15" hidden="1" customHeight="1">
      <c r="A4692" s="34" t="s">
        <v>66</v>
      </c>
      <c r="B4692" s="34" t="s">
        <v>9626</v>
      </c>
      <c r="C4692" s="34" t="s">
        <v>657</v>
      </c>
      <c r="D4692" s="35" t="s">
        <v>107</v>
      </c>
      <c r="E4692" s="35" t="s">
        <v>107</v>
      </c>
      <c r="F4692" s="35">
        <v>1.2</v>
      </c>
      <c r="G4692" s="35">
        <v>1.3</v>
      </c>
      <c r="H4692" s="35">
        <v>2</v>
      </c>
      <c r="K4692" s="36" t="s">
        <v>424</v>
      </c>
      <c r="M4692" s="34" t="s">
        <v>4839</v>
      </c>
    </row>
    <row r="4693" spans="1:15" ht="15" hidden="1" customHeight="1">
      <c r="A4693" s="34" t="s">
        <v>66</v>
      </c>
      <c r="B4693" s="34" t="s">
        <v>9627</v>
      </c>
      <c r="C4693" s="34" t="s">
        <v>468</v>
      </c>
      <c r="D4693" s="35" t="s">
        <v>107</v>
      </c>
      <c r="E4693" s="35" t="s">
        <v>107</v>
      </c>
      <c r="F4693" s="35">
        <v>1.3</v>
      </c>
      <c r="G4693" s="35">
        <v>1.6</v>
      </c>
      <c r="H4693" s="35">
        <v>2.8</v>
      </c>
      <c r="M4693" s="34" t="s">
        <v>424</v>
      </c>
    </row>
    <row r="4694" spans="1:15" ht="15" hidden="1" customHeight="1">
      <c r="A4694" s="34" t="s">
        <v>66</v>
      </c>
      <c r="B4694" s="34" t="s">
        <v>9628</v>
      </c>
      <c r="C4694" s="34" t="s">
        <v>672</v>
      </c>
      <c r="D4694" s="35" t="s">
        <v>107</v>
      </c>
      <c r="E4694" s="35" t="s">
        <v>107</v>
      </c>
      <c r="F4694" s="35">
        <v>1</v>
      </c>
      <c r="G4694" s="35">
        <v>1.4</v>
      </c>
      <c r="H4694" s="35">
        <v>1.8</v>
      </c>
      <c r="I4694" s="35" t="s">
        <v>709</v>
      </c>
      <c r="O4694" s="34" t="s">
        <v>9629</v>
      </c>
    </row>
    <row r="4695" spans="1:15" ht="15" hidden="1" customHeight="1">
      <c r="A4695" s="34" t="s">
        <v>66</v>
      </c>
      <c r="B4695" s="34" t="s">
        <v>9630</v>
      </c>
      <c r="C4695" s="34" t="s">
        <v>672</v>
      </c>
      <c r="D4695" s="35" t="s">
        <v>107</v>
      </c>
      <c r="E4695" s="35" t="s">
        <v>107</v>
      </c>
      <c r="F4695" s="35">
        <v>1.3</v>
      </c>
      <c r="G4695" s="35">
        <v>1.7</v>
      </c>
      <c r="H4695" s="35">
        <v>1.8</v>
      </c>
      <c r="I4695" s="35" t="s">
        <v>709</v>
      </c>
      <c r="K4695" s="36" t="s">
        <v>423</v>
      </c>
      <c r="M4695" s="34" t="s">
        <v>9631</v>
      </c>
      <c r="O4695" s="34" t="s">
        <v>9629</v>
      </c>
    </row>
    <row r="4696" spans="1:15" ht="15" hidden="1" customHeight="1">
      <c r="A4696" s="34" t="s">
        <v>66</v>
      </c>
      <c r="B4696" s="34" t="s">
        <v>9632</v>
      </c>
      <c r="C4696" s="34" t="s">
        <v>672</v>
      </c>
      <c r="D4696" s="35" t="s">
        <v>107</v>
      </c>
      <c r="E4696" s="35" t="s">
        <v>107</v>
      </c>
      <c r="F4696" s="35">
        <v>1.4</v>
      </c>
      <c r="G4696" s="35">
        <v>1.7</v>
      </c>
      <c r="H4696" s="35">
        <v>1.8</v>
      </c>
      <c r="I4696" s="35" t="s">
        <v>709</v>
      </c>
      <c r="M4696" s="34" t="s">
        <v>1173</v>
      </c>
      <c r="O4696" s="34" t="s">
        <v>9629</v>
      </c>
    </row>
    <row r="4697" spans="1:15" ht="15" hidden="1" customHeight="1">
      <c r="A4697" s="34" t="s">
        <v>66</v>
      </c>
      <c r="B4697" s="34" t="s">
        <v>9633</v>
      </c>
      <c r="C4697" s="34" t="s">
        <v>528</v>
      </c>
      <c r="D4697" s="35" t="s">
        <v>107</v>
      </c>
      <c r="E4697" s="35" t="s">
        <v>107</v>
      </c>
      <c r="F4697" s="35">
        <v>1.1000000000000001</v>
      </c>
      <c r="G4697" s="35">
        <v>1.2</v>
      </c>
      <c r="H4697" s="35">
        <v>1.5</v>
      </c>
      <c r="J4697" s="35" t="s">
        <v>3081</v>
      </c>
      <c r="K4697" s="36" t="s">
        <v>1173</v>
      </c>
      <c r="L4697" s="36" t="s">
        <v>3081</v>
      </c>
    </row>
    <row r="4698" spans="1:15" ht="15" hidden="1" customHeight="1">
      <c r="A4698" s="34" t="s">
        <v>66</v>
      </c>
      <c r="B4698" s="34" t="s">
        <v>9634</v>
      </c>
      <c r="C4698" s="34" t="s">
        <v>439</v>
      </c>
      <c r="D4698" s="35" t="s">
        <v>107</v>
      </c>
      <c r="E4698" s="35" t="s">
        <v>107</v>
      </c>
      <c r="F4698" s="35">
        <v>1.3</v>
      </c>
      <c r="G4698" s="35">
        <v>1.3</v>
      </c>
      <c r="H4698" s="35">
        <v>1.5</v>
      </c>
    </row>
    <row r="4699" spans="1:15" ht="15" hidden="1" customHeight="1">
      <c r="A4699" s="34" t="s">
        <v>66</v>
      </c>
      <c r="B4699" s="34" t="s">
        <v>9635</v>
      </c>
      <c r="C4699" s="34" t="s">
        <v>435</v>
      </c>
      <c r="D4699" s="35" t="s">
        <v>107</v>
      </c>
      <c r="E4699" s="35" t="s">
        <v>107</v>
      </c>
      <c r="F4699" s="35">
        <v>1.4</v>
      </c>
      <c r="G4699" s="35">
        <v>1.9</v>
      </c>
      <c r="H4699" s="35">
        <v>2</v>
      </c>
      <c r="I4699" s="35" t="s">
        <v>666</v>
      </c>
      <c r="K4699" s="36" t="s">
        <v>666</v>
      </c>
      <c r="M4699" s="34" t="s">
        <v>666</v>
      </c>
    </row>
    <row r="4700" spans="1:15" ht="15" hidden="1" customHeight="1">
      <c r="A4700" s="34" t="s">
        <v>66</v>
      </c>
      <c r="B4700" s="34" t="s">
        <v>9636</v>
      </c>
      <c r="C4700" s="34" t="s">
        <v>435</v>
      </c>
      <c r="D4700" s="35" t="s">
        <v>107</v>
      </c>
      <c r="E4700" s="35" t="s">
        <v>107</v>
      </c>
      <c r="F4700" s="35">
        <v>1.6</v>
      </c>
      <c r="G4700" s="35">
        <v>2</v>
      </c>
      <c r="H4700" s="35">
        <v>2</v>
      </c>
      <c r="I4700" s="35" t="s">
        <v>424</v>
      </c>
      <c r="M4700" s="34" t="s">
        <v>424</v>
      </c>
    </row>
    <row r="4701" spans="1:15" ht="15" hidden="1" customHeight="1">
      <c r="A4701" s="34" t="s">
        <v>66</v>
      </c>
      <c r="B4701" s="34" t="s">
        <v>9637</v>
      </c>
      <c r="C4701" s="34" t="s">
        <v>435</v>
      </c>
      <c r="D4701" s="35" t="s">
        <v>107</v>
      </c>
      <c r="E4701" s="35" t="s">
        <v>107</v>
      </c>
      <c r="F4701" s="35">
        <v>2.2000000000000002</v>
      </c>
      <c r="G4701" s="35">
        <v>2.5</v>
      </c>
      <c r="H4701" s="35">
        <v>2.6</v>
      </c>
      <c r="I4701" s="35" t="s">
        <v>424</v>
      </c>
      <c r="K4701" s="36" t="s">
        <v>424</v>
      </c>
      <c r="M4701" s="34" t="s">
        <v>947</v>
      </c>
    </row>
    <row r="4702" spans="1:15" ht="15" hidden="1" customHeight="1">
      <c r="A4702" s="34" t="s">
        <v>66</v>
      </c>
      <c r="B4702" s="34" t="s">
        <v>9638</v>
      </c>
      <c r="C4702" s="34" t="s">
        <v>389</v>
      </c>
      <c r="D4702" s="35" t="s">
        <v>107</v>
      </c>
      <c r="E4702" s="35" t="s">
        <v>107</v>
      </c>
      <c r="F4702" s="35">
        <v>1.1000000000000001</v>
      </c>
      <c r="G4702" s="35">
        <v>1.2</v>
      </c>
      <c r="H4702" s="35">
        <v>1.5</v>
      </c>
      <c r="K4702" s="36" t="s">
        <v>423</v>
      </c>
      <c r="L4702" s="36" t="s">
        <v>9639</v>
      </c>
      <c r="M4702" s="34" t="s">
        <v>9640</v>
      </c>
    </row>
    <row r="4703" spans="1:15" ht="15" hidden="1" customHeight="1">
      <c r="A4703" s="34" t="s">
        <v>66</v>
      </c>
      <c r="B4703" s="34" t="s">
        <v>9641</v>
      </c>
      <c r="C4703" s="34" t="s">
        <v>452</v>
      </c>
      <c r="D4703" s="35" t="s">
        <v>107</v>
      </c>
      <c r="E4703" s="35" t="s">
        <v>107</v>
      </c>
      <c r="F4703" s="35">
        <v>2</v>
      </c>
      <c r="G4703" s="35">
        <v>2.2999999999999998</v>
      </c>
      <c r="H4703" s="35">
        <v>2.2999999999999998</v>
      </c>
      <c r="I4703" s="35" t="s">
        <v>423</v>
      </c>
      <c r="K4703" s="36" t="s">
        <v>423</v>
      </c>
      <c r="M4703" s="34" t="s">
        <v>423</v>
      </c>
    </row>
    <row r="4704" spans="1:15" ht="15" hidden="1" customHeight="1">
      <c r="A4704" s="34" t="s">
        <v>66</v>
      </c>
      <c r="B4704" s="34" t="s">
        <v>9642</v>
      </c>
      <c r="C4704" s="34" t="s">
        <v>657</v>
      </c>
      <c r="D4704" s="35" t="s">
        <v>107</v>
      </c>
      <c r="E4704" s="35" t="s">
        <v>107</v>
      </c>
      <c r="F4704" s="35">
        <v>1.3</v>
      </c>
      <c r="G4704" s="35">
        <v>2.4</v>
      </c>
      <c r="H4704" s="35">
        <v>1.7</v>
      </c>
      <c r="M4704" s="34" t="s">
        <v>1173</v>
      </c>
    </row>
    <row r="4705" spans="1:15" ht="15" hidden="1" customHeight="1">
      <c r="A4705" s="34" t="s">
        <v>66</v>
      </c>
      <c r="B4705" s="34" t="s">
        <v>9643</v>
      </c>
      <c r="C4705" s="34" t="s">
        <v>435</v>
      </c>
      <c r="D4705" s="35" t="s">
        <v>107</v>
      </c>
      <c r="E4705" s="35" t="s">
        <v>107</v>
      </c>
      <c r="F4705" s="35">
        <v>1.9</v>
      </c>
      <c r="G4705" s="35">
        <v>2</v>
      </c>
      <c r="H4705" s="35">
        <v>2.2000000000000002</v>
      </c>
      <c r="I4705" s="35" t="s">
        <v>5286</v>
      </c>
      <c r="K4705" s="36" t="s">
        <v>5285</v>
      </c>
      <c r="M4705" s="34" t="s">
        <v>9644</v>
      </c>
    </row>
    <row r="4706" spans="1:15" ht="15" hidden="1" customHeight="1">
      <c r="A4706" s="34" t="s">
        <v>66</v>
      </c>
      <c r="B4706" s="34" t="s">
        <v>9645</v>
      </c>
      <c r="C4706" s="34" t="s">
        <v>435</v>
      </c>
      <c r="D4706" s="35" t="s">
        <v>107</v>
      </c>
      <c r="E4706" s="35" t="s">
        <v>107</v>
      </c>
      <c r="F4706" s="35">
        <v>1.4</v>
      </c>
      <c r="G4706" s="35">
        <v>2</v>
      </c>
      <c r="H4706" s="35">
        <v>2.1</v>
      </c>
      <c r="I4706" s="35" t="s">
        <v>440</v>
      </c>
      <c r="K4706" s="36" t="s">
        <v>423</v>
      </c>
    </row>
    <row r="4707" spans="1:15" ht="15" hidden="1" customHeight="1">
      <c r="A4707" s="34" t="s">
        <v>66</v>
      </c>
      <c r="B4707" s="34" t="s">
        <v>9646</v>
      </c>
      <c r="C4707" s="34" t="s">
        <v>2871</v>
      </c>
      <c r="D4707" s="35" t="s">
        <v>107</v>
      </c>
      <c r="E4707" s="35" t="s">
        <v>107</v>
      </c>
      <c r="F4707" s="35">
        <v>1.7</v>
      </c>
      <c r="G4707" s="35">
        <v>2.6</v>
      </c>
      <c r="H4707" s="35">
        <v>3.2</v>
      </c>
      <c r="I4707" s="35" t="s">
        <v>9647</v>
      </c>
      <c r="J4707" s="35" t="s">
        <v>9648</v>
      </c>
      <c r="L4707" s="34" t="s">
        <v>583</v>
      </c>
      <c r="M4707" s="34" t="s">
        <v>1173</v>
      </c>
    </row>
    <row r="4708" spans="1:15" ht="15" hidden="1" customHeight="1">
      <c r="A4708" s="34" t="s">
        <v>66</v>
      </c>
      <c r="B4708" s="34" t="s">
        <v>9649</v>
      </c>
      <c r="C4708" s="34" t="s">
        <v>2871</v>
      </c>
      <c r="D4708" s="35" t="s">
        <v>107</v>
      </c>
      <c r="E4708" s="35" t="s">
        <v>107</v>
      </c>
      <c r="F4708" s="35">
        <v>1.8</v>
      </c>
      <c r="G4708" s="35" t="s">
        <v>2988</v>
      </c>
      <c r="H4708" s="35" t="s">
        <v>107</v>
      </c>
      <c r="M4708" s="34" t="s">
        <v>9650</v>
      </c>
      <c r="O4708" s="34" t="s">
        <v>9651</v>
      </c>
    </row>
    <row r="4709" spans="1:15" ht="15" hidden="1" customHeight="1">
      <c r="A4709" s="34" t="s">
        <v>66</v>
      </c>
      <c r="B4709" s="34" t="s">
        <v>9652</v>
      </c>
      <c r="C4709" s="34" t="s">
        <v>484</v>
      </c>
      <c r="D4709" s="35" t="s">
        <v>107</v>
      </c>
      <c r="E4709" s="35" t="s">
        <v>107</v>
      </c>
      <c r="F4709" s="35">
        <v>1.3</v>
      </c>
      <c r="G4709" s="35">
        <v>2.1</v>
      </c>
      <c r="H4709" s="35">
        <v>2.2999999999999998</v>
      </c>
      <c r="I4709" s="35" t="s">
        <v>709</v>
      </c>
    </row>
    <row r="4710" spans="1:15" ht="15" hidden="1" customHeight="1">
      <c r="A4710" s="34" t="s">
        <v>66</v>
      </c>
      <c r="B4710" s="34" t="s">
        <v>9653</v>
      </c>
      <c r="C4710" s="34" t="s">
        <v>484</v>
      </c>
      <c r="D4710" s="35" t="s">
        <v>107</v>
      </c>
      <c r="E4710" s="35" t="s">
        <v>107</v>
      </c>
      <c r="F4710" s="35">
        <v>1.1000000000000001</v>
      </c>
      <c r="G4710" s="35">
        <v>1.2</v>
      </c>
      <c r="H4710" s="35" t="s">
        <v>2997</v>
      </c>
      <c r="J4710" s="35" t="s">
        <v>3830</v>
      </c>
    </row>
    <row r="4711" spans="1:15" ht="15" hidden="1" customHeight="1">
      <c r="A4711" s="34" t="s">
        <v>66</v>
      </c>
      <c r="B4711" s="34" t="s">
        <v>9654</v>
      </c>
      <c r="C4711" s="34" t="s">
        <v>484</v>
      </c>
      <c r="D4711" s="35" t="s">
        <v>107</v>
      </c>
      <c r="E4711" s="35" t="s">
        <v>107</v>
      </c>
      <c r="F4711" s="35">
        <v>1.1000000000000001</v>
      </c>
      <c r="G4711" s="35">
        <v>2</v>
      </c>
      <c r="H4711" s="35">
        <v>2.5</v>
      </c>
    </row>
    <row r="4712" spans="1:15" ht="15" hidden="1" customHeight="1">
      <c r="A4712" s="34" t="s">
        <v>66</v>
      </c>
      <c r="B4712" s="34" t="s">
        <v>9655</v>
      </c>
      <c r="C4712" s="34" t="s">
        <v>484</v>
      </c>
      <c r="D4712" s="35" t="s">
        <v>107</v>
      </c>
      <c r="E4712" s="35" t="s">
        <v>107</v>
      </c>
      <c r="F4712" s="35">
        <v>1.2</v>
      </c>
      <c r="G4712" s="35">
        <v>2</v>
      </c>
      <c r="H4712" s="35" t="s">
        <v>2989</v>
      </c>
      <c r="K4712" s="36" t="s">
        <v>9656</v>
      </c>
      <c r="M4712" s="34" t="s">
        <v>424</v>
      </c>
    </row>
    <row r="4713" spans="1:15" ht="15" hidden="1" customHeight="1">
      <c r="A4713" s="34" t="s">
        <v>66</v>
      </c>
      <c r="B4713" s="34" t="s">
        <v>9657</v>
      </c>
      <c r="C4713" s="34" t="s">
        <v>484</v>
      </c>
      <c r="D4713" s="35" t="s">
        <v>107</v>
      </c>
      <c r="E4713" s="35" t="s">
        <v>107</v>
      </c>
      <c r="F4713" s="35" t="s">
        <v>107</v>
      </c>
      <c r="G4713" s="35">
        <v>1.4</v>
      </c>
      <c r="H4713" s="35">
        <v>1.5</v>
      </c>
      <c r="I4713" s="35" t="s">
        <v>9377</v>
      </c>
      <c r="K4713" s="36" t="s">
        <v>1173</v>
      </c>
    </row>
    <row r="4714" spans="1:15" ht="15" hidden="1" customHeight="1">
      <c r="A4714" s="34" t="s">
        <v>66</v>
      </c>
      <c r="B4714" s="34" t="s">
        <v>9658</v>
      </c>
      <c r="C4714" s="34" t="s">
        <v>484</v>
      </c>
      <c r="D4714" s="35" t="s">
        <v>107</v>
      </c>
      <c r="E4714" s="35" t="s">
        <v>107</v>
      </c>
      <c r="F4714" s="35" t="s">
        <v>107</v>
      </c>
      <c r="G4714" s="35">
        <v>1.1000000000000001</v>
      </c>
      <c r="H4714" s="35" t="s">
        <v>2997</v>
      </c>
      <c r="J4714" s="35" t="s">
        <v>3560</v>
      </c>
    </row>
    <row r="4715" spans="1:15" ht="15" hidden="1" customHeight="1">
      <c r="A4715" s="34" t="s">
        <v>66</v>
      </c>
      <c r="B4715" s="34" t="s">
        <v>9659</v>
      </c>
      <c r="C4715" s="34" t="s">
        <v>484</v>
      </c>
      <c r="D4715" s="35" t="s">
        <v>107</v>
      </c>
      <c r="E4715" s="35" t="s">
        <v>107</v>
      </c>
      <c r="F4715" s="35" t="s">
        <v>107</v>
      </c>
      <c r="G4715" s="35">
        <v>1.2</v>
      </c>
      <c r="H4715" s="35">
        <v>1.8</v>
      </c>
      <c r="I4715" s="35" t="s">
        <v>9660</v>
      </c>
      <c r="K4715" s="36" t="s">
        <v>9661</v>
      </c>
    </row>
    <row r="4716" spans="1:15" ht="15" hidden="1" customHeight="1">
      <c r="A4716" s="34" t="s">
        <v>66</v>
      </c>
      <c r="B4716" s="34" t="s">
        <v>9662</v>
      </c>
      <c r="C4716" s="34" t="s">
        <v>742</v>
      </c>
      <c r="D4716" s="35" t="s">
        <v>107</v>
      </c>
      <c r="E4716" s="35" t="s">
        <v>107</v>
      </c>
      <c r="F4716" s="35">
        <v>1.6</v>
      </c>
      <c r="G4716" s="35">
        <v>2.8</v>
      </c>
      <c r="H4716" s="35">
        <v>3.7</v>
      </c>
      <c r="I4716" s="35" t="s">
        <v>709</v>
      </c>
      <c r="J4716" s="35" t="s">
        <v>3081</v>
      </c>
      <c r="K4716" s="36" t="s">
        <v>9663</v>
      </c>
      <c r="M4716" s="34" t="s">
        <v>6902</v>
      </c>
    </row>
    <row r="4717" spans="1:15" ht="15" hidden="1" customHeight="1">
      <c r="A4717" s="34" t="s">
        <v>66</v>
      </c>
      <c r="B4717" s="34" t="s">
        <v>9664</v>
      </c>
      <c r="C4717" s="34" t="s">
        <v>742</v>
      </c>
      <c r="D4717" s="35" t="s">
        <v>107</v>
      </c>
      <c r="E4717" s="35" t="s">
        <v>107</v>
      </c>
      <c r="F4717" s="35">
        <v>3.6</v>
      </c>
      <c r="G4717" s="35">
        <v>4.3</v>
      </c>
      <c r="H4717" s="35">
        <v>4.5</v>
      </c>
      <c r="I4717" s="35" t="s">
        <v>9598</v>
      </c>
      <c r="K4717" s="36" t="s">
        <v>424</v>
      </c>
      <c r="M4717" s="34" t="s">
        <v>1173</v>
      </c>
    </row>
    <row r="4718" spans="1:15" ht="15" hidden="1" customHeight="1">
      <c r="A4718" s="34" t="s">
        <v>66</v>
      </c>
      <c r="B4718" s="34" t="s">
        <v>9665</v>
      </c>
      <c r="C4718" s="34" t="s">
        <v>920</v>
      </c>
      <c r="D4718" s="35" t="s">
        <v>107</v>
      </c>
      <c r="E4718" s="35" t="s">
        <v>107</v>
      </c>
      <c r="F4718" s="35">
        <v>1.2</v>
      </c>
      <c r="G4718" s="35" t="s">
        <v>107</v>
      </c>
      <c r="H4718" s="35" t="s">
        <v>107</v>
      </c>
      <c r="L4718" s="36" t="s">
        <v>4701</v>
      </c>
      <c r="M4718" s="34" t="s">
        <v>1173</v>
      </c>
    </row>
    <row r="4719" spans="1:15" ht="15" hidden="1" customHeight="1">
      <c r="A4719" s="34" t="s">
        <v>66</v>
      </c>
      <c r="B4719" s="34" t="s">
        <v>9666</v>
      </c>
      <c r="C4719" s="34" t="s">
        <v>920</v>
      </c>
      <c r="D4719" s="35" t="s">
        <v>107</v>
      </c>
      <c r="E4719" s="35" t="s">
        <v>107</v>
      </c>
      <c r="F4719" s="35">
        <v>1.5</v>
      </c>
      <c r="G4719" s="35">
        <v>1.7</v>
      </c>
      <c r="H4719" s="35" t="s">
        <v>2997</v>
      </c>
      <c r="I4719" s="35" t="s">
        <v>9377</v>
      </c>
      <c r="J4719" s="35" t="s">
        <v>4039</v>
      </c>
      <c r="K4719" s="36" t="s">
        <v>9377</v>
      </c>
      <c r="M4719" s="34" t="s">
        <v>9377</v>
      </c>
    </row>
    <row r="4720" spans="1:15" ht="15" hidden="1" customHeight="1">
      <c r="A4720" s="34" t="s">
        <v>66</v>
      </c>
      <c r="B4720" s="34" t="s">
        <v>9667</v>
      </c>
      <c r="C4720" s="34" t="s">
        <v>740</v>
      </c>
      <c r="D4720" s="35" t="s">
        <v>107</v>
      </c>
      <c r="E4720" s="35" t="s">
        <v>107</v>
      </c>
      <c r="F4720" s="35" t="s">
        <v>107</v>
      </c>
      <c r="G4720" s="35">
        <v>2.1</v>
      </c>
      <c r="H4720" s="35">
        <v>2.8</v>
      </c>
      <c r="L4720" s="34" t="s">
        <v>4002</v>
      </c>
    </row>
    <row r="4721" spans="1:12" ht="15" hidden="1" customHeight="1">
      <c r="A4721" s="34" t="s">
        <v>66</v>
      </c>
      <c r="B4721" s="34" t="s">
        <v>9668</v>
      </c>
      <c r="C4721" s="34" t="s">
        <v>672</v>
      </c>
      <c r="D4721" s="35" t="s">
        <v>107</v>
      </c>
      <c r="E4721" s="35" t="s">
        <v>107</v>
      </c>
      <c r="F4721" s="35" t="s">
        <v>107</v>
      </c>
      <c r="G4721" s="35">
        <v>1.4</v>
      </c>
      <c r="H4721" s="35">
        <v>1.5</v>
      </c>
      <c r="I4721" s="35" t="s">
        <v>709</v>
      </c>
    </row>
    <row r="4722" spans="1:12" ht="15" hidden="1" customHeight="1">
      <c r="A4722" s="34" t="s">
        <v>66</v>
      </c>
      <c r="B4722" s="34" t="s">
        <v>9669</v>
      </c>
      <c r="C4722" s="34" t="s">
        <v>657</v>
      </c>
      <c r="D4722" s="35" t="s">
        <v>107</v>
      </c>
      <c r="E4722" s="35" t="s">
        <v>107</v>
      </c>
      <c r="F4722" s="35" t="s">
        <v>107</v>
      </c>
      <c r="G4722" s="35">
        <v>1</v>
      </c>
      <c r="H4722" s="35">
        <v>1.1000000000000001</v>
      </c>
    </row>
    <row r="4723" spans="1:12" ht="15" hidden="1" customHeight="1">
      <c r="A4723" s="34" t="s">
        <v>66</v>
      </c>
      <c r="B4723" s="34" t="s">
        <v>9670</v>
      </c>
      <c r="C4723" s="34" t="s">
        <v>657</v>
      </c>
      <c r="D4723" s="35" t="s">
        <v>107</v>
      </c>
      <c r="E4723" s="35" t="s">
        <v>107</v>
      </c>
      <c r="F4723" s="35" t="s">
        <v>107</v>
      </c>
      <c r="G4723" s="35">
        <v>1.2</v>
      </c>
      <c r="H4723" s="35">
        <v>1.5</v>
      </c>
      <c r="I4723" s="35" t="s">
        <v>424</v>
      </c>
    </row>
    <row r="4724" spans="1:12" ht="15" hidden="1" customHeight="1">
      <c r="A4724" s="34" t="s">
        <v>66</v>
      </c>
      <c r="B4724" s="34" t="s">
        <v>9671</v>
      </c>
      <c r="C4724" s="34" t="s">
        <v>400</v>
      </c>
      <c r="D4724" s="35" t="s">
        <v>107</v>
      </c>
      <c r="E4724" s="35" t="s">
        <v>107</v>
      </c>
      <c r="F4724" s="35" t="s">
        <v>107</v>
      </c>
      <c r="G4724" s="35">
        <v>1</v>
      </c>
      <c r="H4724" s="35">
        <v>1.2</v>
      </c>
      <c r="I4724" s="35" t="s">
        <v>1173</v>
      </c>
    </row>
    <row r="4725" spans="1:12" ht="15" hidden="1" customHeight="1">
      <c r="A4725" s="34" t="s">
        <v>66</v>
      </c>
      <c r="B4725" s="34" t="s">
        <v>9672</v>
      </c>
      <c r="C4725" s="34" t="s">
        <v>454</v>
      </c>
      <c r="D4725" s="35" t="s">
        <v>107</v>
      </c>
      <c r="E4725" s="35" t="s">
        <v>107</v>
      </c>
      <c r="F4725" s="35" t="s">
        <v>107</v>
      </c>
      <c r="G4725" s="35">
        <v>1.5</v>
      </c>
      <c r="H4725" s="35">
        <v>1.7</v>
      </c>
      <c r="K4725" s="36" t="s">
        <v>9673</v>
      </c>
    </row>
    <row r="4726" spans="1:12" ht="15" hidden="1" customHeight="1">
      <c r="A4726" s="34" t="s">
        <v>66</v>
      </c>
      <c r="B4726" s="34" t="s">
        <v>9674</v>
      </c>
      <c r="C4726" s="34" t="s">
        <v>2410</v>
      </c>
      <c r="D4726" s="35" t="s">
        <v>107</v>
      </c>
      <c r="E4726" s="35" t="s">
        <v>107</v>
      </c>
      <c r="F4726" s="35" t="s">
        <v>107</v>
      </c>
      <c r="G4726" s="35">
        <v>1</v>
      </c>
      <c r="H4726" s="35">
        <v>1.4</v>
      </c>
      <c r="I4726" s="35" t="s">
        <v>423</v>
      </c>
      <c r="J4726" s="35" t="s">
        <v>3160</v>
      </c>
      <c r="K4726" s="36" t="s">
        <v>423</v>
      </c>
    </row>
    <row r="4727" spans="1:12" ht="15" hidden="1" customHeight="1">
      <c r="A4727" s="34" t="s">
        <v>66</v>
      </c>
      <c r="B4727" s="34" t="s">
        <v>9675</v>
      </c>
      <c r="C4727" s="34" t="s">
        <v>2410</v>
      </c>
      <c r="D4727" s="35" t="s">
        <v>107</v>
      </c>
      <c r="E4727" s="35" t="s">
        <v>107</v>
      </c>
      <c r="F4727" s="35" t="s">
        <v>107</v>
      </c>
      <c r="G4727" s="35">
        <v>1</v>
      </c>
      <c r="H4727" s="35">
        <v>1.1000000000000001</v>
      </c>
      <c r="J4727" s="35" t="s">
        <v>3081</v>
      </c>
      <c r="L4727" s="36" t="s">
        <v>3081</v>
      </c>
    </row>
    <row r="4728" spans="1:12" ht="15" hidden="1" customHeight="1">
      <c r="A4728" s="34" t="s">
        <v>66</v>
      </c>
      <c r="B4728" s="34" t="s">
        <v>9676</v>
      </c>
      <c r="C4728" s="34" t="s">
        <v>435</v>
      </c>
      <c r="D4728" s="35" t="s">
        <v>107</v>
      </c>
      <c r="E4728" s="35" t="s">
        <v>107</v>
      </c>
      <c r="F4728" s="35" t="s">
        <v>107</v>
      </c>
      <c r="G4728" s="35">
        <v>1.8</v>
      </c>
      <c r="H4728" s="35">
        <v>1.9</v>
      </c>
      <c r="I4728" s="35" t="s">
        <v>423</v>
      </c>
      <c r="K4728" s="36" t="s">
        <v>423</v>
      </c>
    </row>
    <row r="4729" spans="1:12" ht="15" hidden="1" customHeight="1">
      <c r="A4729" s="34" t="s">
        <v>66</v>
      </c>
      <c r="B4729" s="34" t="s">
        <v>9677</v>
      </c>
      <c r="C4729" s="34" t="s">
        <v>742</v>
      </c>
      <c r="D4729" s="35" t="s">
        <v>107</v>
      </c>
      <c r="E4729" s="35" t="s">
        <v>107</v>
      </c>
      <c r="F4729" s="35" t="s">
        <v>107</v>
      </c>
      <c r="G4729" s="35">
        <v>3</v>
      </c>
      <c r="H4729" s="35">
        <v>3.6</v>
      </c>
      <c r="I4729" s="35" t="s">
        <v>709</v>
      </c>
      <c r="K4729" s="36" t="s">
        <v>9678</v>
      </c>
    </row>
    <row r="4730" spans="1:12" ht="15" hidden="1" customHeight="1">
      <c r="A4730" s="34" t="s">
        <v>66</v>
      </c>
      <c r="B4730" s="34" t="s">
        <v>9679</v>
      </c>
      <c r="C4730" s="34" t="s">
        <v>742</v>
      </c>
      <c r="D4730" s="35" t="s">
        <v>107</v>
      </c>
      <c r="E4730" s="35" t="s">
        <v>107</v>
      </c>
      <c r="F4730" s="35" t="s">
        <v>107</v>
      </c>
      <c r="G4730" s="35">
        <v>3.5</v>
      </c>
      <c r="H4730" s="35">
        <v>3.2</v>
      </c>
      <c r="I4730" s="35" t="s">
        <v>709</v>
      </c>
      <c r="J4730" s="35" t="s">
        <v>3081</v>
      </c>
      <c r="K4730" s="36" t="s">
        <v>9678</v>
      </c>
    </row>
    <row r="4731" spans="1:12" ht="15" hidden="1" customHeight="1">
      <c r="A4731" s="34" t="s">
        <v>66</v>
      </c>
      <c r="B4731" s="34" t="s">
        <v>9680</v>
      </c>
      <c r="C4731" s="34" t="s">
        <v>920</v>
      </c>
      <c r="D4731" s="35" t="s">
        <v>107</v>
      </c>
      <c r="E4731" s="35" t="s">
        <v>107</v>
      </c>
      <c r="F4731" s="35" t="s">
        <v>107</v>
      </c>
      <c r="G4731" s="35">
        <v>1.6</v>
      </c>
      <c r="K4731" s="36" t="s">
        <v>9681</v>
      </c>
    </row>
    <row r="4732" spans="1:12" ht="15" hidden="1" customHeight="1">
      <c r="A4732" s="34" t="s">
        <v>66</v>
      </c>
      <c r="B4732" s="34" t="s">
        <v>9682</v>
      </c>
      <c r="C4732" s="34" t="s">
        <v>484</v>
      </c>
      <c r="D4732" s="35" t="s">
        <v>107</v>
      </c>
      <c r="E4732" s="35" t="s">
        <v>107</v>
      </c>
      <c r="F4732" s="35" t="s">
        <v>107</v>
      </c>
      <c r="G4732" s="35">
        <v>1</v>
      </c>
      <c r="H4732" s="35">
        <v>1.2</v>
      </c>
    </row>
    <row r="4733" spans="1:12" ht="15" hidden="1" customHeight="1">
      <c r="A4733" s="34" t="s">
        <v>66</v>
      </c>
      <c r="B4733" s="34" t="s">
        <v>9683</v>
      </c>
      <c r="C4733" s="34" t="s">
        <v>484</v>
      </c>
      <c r="D4733" s="35" t="s">
        <v>107</v>
      </c>
      <c r="E4733" s="35" t="s">
        <v>107</v>
      </c>
      <c r="F4733" s="35" t="s">
        <v>107</v>
      </c>
      <c r="G4733" s="35">
        <v>1.2</v>
      </c>
      <c r="H4733" s="35">
        <v>1.4</v>
      </c>
      <c r="I4733" s="35" t="s">
        <v>561</v>
      </c>
      <c r="L4733" s="36" t="s">
        <v>9684</v>
      </c>
    </row>
    <row r="4734" spans="1:12" ht="15" hidden="1" customHeight="1">
      <c r="A4734" s="34" t="s">
        <v>66</v>
      </c>
      <c r="B4734" s="34" t="s">
        <v>9685</v>
      </c>
      <c r="C4734" s="34" t="s">
        <v>484</v>
      </c>
      <c r="D4734" s="35" t="s">
        <v>107</v>
      </c>
      <c r="E4734" s="35" t="s">
        <v>107</v>
      </c>
      <c r="F4734" s="35" t="s">
        <v>107</v>
      </c>
      <c r="G4734" s="35">
        <v>1.3</v>
      </c>
      <c r="H4734" s="35">
        <v>1.8</v>
      </c>
      <c r="I4734" s="35" t="s">
        <v>424</v>
      </c>
      <c r="K4734" s="36" t="s">
        <v>424</v>
      </c>
      <c r="L4734" s="36" t="s">
        <v>9684</v>
      </c>
    </row>
    <row r="4735" spans="1:12" ht="15" hidden="1" customHeight="1">
      <c r="A4735" s="34" t="s">
        <v>66</v>
      </c>
      <c r="B4735" s="34" t="s">
        <v>9686</v>
      </c>
      <c r="C4735" s="34" t="s">
        <v>484</v>
      </c>
      <c r="D4735" s="35" t="s">
        <v>107</v>
      </c>
      <c r="E4735" s="35" t="s">
        <v>107</v>
      </c>
      <c r="F4735" s="35" t="s">
        <v>107</v>
      </c>
      <c r="G4735" s="35">
        <v>1.4</v>
      </c>
      <c r="H4735" s="35">
        <v>1.5</v>
      </c>
      <c r="I4735" s="35" t="s">
        <v>9687</v>
      </c>
      <c r="L4735" s="36" t="s">
        <v>9684</v>
      </c>
    </row>
    <row r="4736" spans="1:12" ht="15" hidden="1" customHeight="1">
      <c r="A4736" s="34" t="s">
        <v>66</v>
      </c>
      <c r="B4736" s="34" t="s">
        <v>9688</v>
      </c>
      <c r="C4736" s="34" t="s">
        <v>484</v>
      </c>
      <c r="D4736" s="35" t="s">
        <v>107</v>
      </c>
      <c r="E4736" s="35" t="s">
        <v>107</v>
      </c>
      <c r="F4736" s="35" t="s">
        <v>107</v>
      </c>
      <c r="G4736" s="35">
        <v>1.3</v>
      </c>
      <c r="H4736" s="35">
        <v>1.4</v>
      </c>
      <c r="L4736" s="36" t="s">
        <v>9684</v>
      </c>
    </row>
    <row r="4737" spans="1:15" ht="15" hidden="1" customHeight="1">
      <c r="A4737" s="34" t="s">
        <v>66</v>
      </c>
      <c r="B4737" s="34" t="s">
        <v>9689</v>
      </c>
      <c r="C4737" s="34" t="s">
        <v>484</v>
      </c>
      <c r="D4737" s="35" t="s">
        <v>107</v>
      </c>
      <c r="E4737" s="35" t="s">
        <v>107</v>
      </c>
      <c r="F4737" s="35" t="s">
        <v>107</v>
      </c>
      <c r="G4737" s="35">
        <v>1.5</v>
      </c>
      <c r="H4737" s="35">
        <v>2.1</v>
      </c>
      <c r="I4737" s="35" t="s">
        <v>709</v>
      </c>
      <c r="L4737" s="36" t="s">
        <v>9684</v>
      </c>
    </row>
    <row r="4738" spans="1:15" ht="15" hidden="1" customHeight="1">
      <c r="A4738" s="34" t="s">
        <v>66</v>
      </c>
      <c r="B4738" s="34" t="s">
        <v>9690</v>
      </c>
      <c r="C4738" s="34" t="s">
        <v>2871</v>
      </c>
      <c r="D4738" s="35" t="s">
        <v>107</v>
      </c>
      <c r="E4738" s="35" t="s">
        <v>107</v>
      </c>
      <c r="F4738" s="35" t="s">
        <v>107</v>
      </c>
      <c r="G4738" s="35">
        <v>1.6</v>
      </c>
      <c r="H4738" s="35">
        <v>1.6</v>
      </c>
    </row>
    <row r="4739" spans="1:15" ht="15" hidden="1" customHeight="1">
      <c r="A4739" s="34" t="s">
        <v>66</v>
      </c>
      <c r="B4739" s="34" t="s">
        <v>9691</v>
      </c>
      <c r="C4739" t="s">
        <v>2866</v>
      </c>
      <c r="D4739" s="35" t="s">
        <v>107</v>
      </c>
      <c r="E4739" s="35" t="s">
        <v>107</v>
      </c>
      <c r="F4739" s="35" t="s">
        <v>107</v>
      </c>
      <c r="G4739" s="35">
        <v>1.5</v>
      </c>
      <c r="H4739" s="35">
        <v>1.7</v>
      </c>
    </row>
    <row r="4740" spans="1:15" ht="15" hidden="1" customHeight="1">
      <c r="A4740" s="34" t="s">
        <v>66</v>
      </c>
      <c r="B4740" s="34" t="s">
        <v>9692</v>
      </c>
      <c r="C4740" s="34" t="s">
        <v>385</v>
      </c>
      <c r="D4740" s="35" t="s">
        <v>107</v>
      </c>
      <c r="E4740" s="35" t="s">
        <v>107</v>
      </c>
      <c r="F4740" s="35" t="s">
        <v>107</v>
      </c>
      <c r="G4740" s="35">
        <v>1.5</v>
      </c>
      <c r="H4740" s="35">
        <v>1.6</v>
      </c>
      <c r="I4740" s="35" t="s">
        <v>709</v>
      </c>
    </row>
    <row r="4741" spans="1:15" ht="15" hidden="1" customHeight="1">
      <c r="A4741" s="34" t="s">
        <v>66</v>
      </c>
      <c r="B4741" s="34" t="s">
        <v>9693</v>
      </c>
      <c r="C4741" s="34" t="s">
        <v>389</v>
      </c>
      <c r="D4741" s="35" t="s">
        <v>107</v>
      </c>
      <c r="E4741" s="35" t="s">
        <v>107</v>
      </c>
      <c r="F4741" s="35" t="s">
        <v>107</v>
      </c>
      <c r="G4741" s="35">
        <v>1.5</v>
      </c>
      <c r="H4741" s="35">
        <v>1.8</v>
      </c>
    </row>
    <row r="4742" spans="1:15" ht="15" hidden="1" customHeight="1">
      <c r="A4742" s="34" t="s">
        <v>66</v>
      </c>
      <c r="B4742" s="34" t="s">
        <v>9694</v>
      </c>
      <c r="C4742" s="11" t="s">
        <v>470</v>
      </c>
      <c r="D4742" s="35" t="s">
        <v>107</v>
      </c>
      <c r="E4742" s="35" t="s">
        <v>107</v>
      </c>
      <c r="F4742" s="35" t="s">
        <v>107</v>
      </c>
      <c r="G4742" s="35">
        <v>1.5</v>
      </c>
      <c r="H4742" s="35">
        <v>1.8</v>
      </c>
    </row>
    <row r="4743" spans="1:15" ht="15" hidden="1" customHeight="1">
      <c r="A4743" s="34" t="s">
        <v>66</v>
      </c>
      <c r="B4743" s="34" t="s">
        <v>9695</v>
      </c>
      <c r="C4743" s="11" t="s">
        <v>2410</v>
      </c>
      <c r="D4743" s="35" t="s">
        <v>107</v>
      </c>
      <c r="E4743" s="35" t="s">
        <v>107</v>
      </c>
      <c r="F4743" s="35" t="s">
        <v>107</v>
      </c>
      <c r="G4743" s="35">
        <v>1.2</v>
      </c>
      <c r="H4743" s="35">
        <v>1.2</v>
      </c>
      <c r="I4743" s="35" t="s">
        <v>709</v>
      </c>
      <c r="J4743" s="35" t="s">
        <v>3081</v>
      </c>
      <c r="L4743" s="54" t="s">
        <v>9696</v>
      </c>
    </row>
    <row r="4744" spans="1:15" ht="15" hidden="1" customHeight="1">
      <c r="A4744" s="34" t="s">
        <v>37</v>
      </c>
      <c r="B4744" s="34" t="s">
        <v>9697</v>
      </c>
      <c r="C4744" s="34" t="s">
        <v>435</v>
      </c>
      <c r="D4744" s="35">
        <v>1.8</v>
      </c>
      <c r="E4744" s="35" t="s">
        <v>2988</v>
      </c>
      <c r="F4744" s="35" t="s">
        <v>2988</v>
      </c>
      <c r="G4744" s="35" t="s">
        <v>2988</v>
      </c>
      <c r="H4744" s="35" t="s">
        <v>2989</v>
      </c>
      <c r="L4744" s="34" t="s">
        <v>3034</v>
      </c>
    </row>
    <row r="4745" spans="1:15" ht="15" hidden="1" customHeight="1">
      <c r="A4745" s="34" t="s">
        <v>37</v>
      </c>
      <c r="B4745" s="34" t="s">
        <v>9698</v>
      </c>
      <c r="C4745" s="34" t="s">
        <v>746</v>
      </c>
      <c r="D4745" s="35">
        <v>1.6</v>
      </c>
      <c r="E4745" s="35">
        <v>2.1</v>
      </c>
      <c r="F4745" s="35">
        <v>2</v>
      </c>
      <c r="G4745" s="35" t="s">
        <v>2997</v>
      </c>
      <c r="H4745" s="35" t="s">
        <v>2997</v>
      </c>
      <c r="K4745" s="36" t="s">
        <v>8597</v>
      </c>
      <c r="L4745" s="34" t="s">
        <v>9699</v>
      </c>
      <c r="O4745" s="34" t="s">
        <v>9700</v>
      </c>
    </row>
    <row r="4746" spans="1:15" ht="15" hidden="1" customHeight="1">
      <c r="A4746" s="34" t="s">
        <v>37</v>
      </c>
      <c r="B4746" s="34" t="s">
        <v>9701</v>
      </c>
      <c r="C4746" s="34" t="s">
        <v>746</v>
      </c>
      <c r="D4746" s="35" t="s">
        <v>107</v>
      </c>
      <c r="E4746" s="35" t="s">
        <v>107</v>
      </c>
      <c r="F4746" s="35">
        <v>1.4</v>
      </c>
      <c r="G4746" s="35">
        <v>1.5</v>
      </c>
      <c r="H4746" s="35">
        <v>1.7</v>
      </c>
      <c r="I4746" s="35" t="s">
        <v>561</v>
      </c>
      <c r="K4746" s="36" t="s">
        <v>561</v>
      </c>
    </row>
    <row r="4747" spans="1:15" ht="15" hidden="1" customHeight="1">
      <c r="A4747" s="34" t="s">
        <v>37</v>
      </c>
      <c r="B4747" s="34" t="s">
        <v>9702</v>
      </c>
      <c r="C4747" s="34" t="s">
        <v>746</v>
      </c>
      <c r="D4747" s="35" t="s">
        <v>107</v>
      </c>
      <c r="E4747" s="35" t="s">
        <v>107</v>
      </c>
      <c r="F4747" s="35" t="s">
        <v>107</v>
      </c>
      <c r="G4747" s="35">
        <v>1</v>
      </c>
      <c r="H4747" s="35">
        <v>1.3</v>
      </c>
    </row>
    <row r="4748" spans="1:15" ht="15" hidden="1" customHeight="1">
      <c r="A4748" s="34" t="s">
        <v>37</v>
      </c>
      <c r="B4748" s="34" t="s">
        <v>9703</v>
      </c>
      <c r="C4748" s="34" t="s">
        <v>439</v>
      </c>
      <c r="D4748" s="35">
        <v>7.7</v>
      </c>
      <c r="E4748" s="35">
        <v>10</v>
      </c>
      <c r="F4748" s="35">
        <v>13.4</v>
      </c>
      <c r="G4748" s="35">
        <v>14.9</v>
      </c>
      <c r="H4748" s="35">
        <v>16.100000000000001</v>
      </c>
      <c r="O4748" s="34" t="s">
        <v>9704</v>
      </c>
    </row>
    <row r="4749" spans="1:15" ht="15" hidden="1" customHeight="1">
      <c r="A4749" s="34" t="s">
        <v>37</v>
      </c>
      <c r="B4749" s="34" t="s">
        <v>9705</v>
      </c>
      <c r="C4749" s="34" t="s">
        <v>484</v>
      </c>
      <c r="D4749" s="35">
        <v>10.1</v>
      </c>
      <c r="E4749" s="35">
        <v>10.4</v>
      </c>
      <c r="F4749" s="35">
        <v>10.8</v>
      </c>
      <c r="G4749" s="35">
        <v>11.2</v>
      </c>
      <c r="H4749" s="35">
        <v>12</v>
      </c>
      <c r="M4749" s="34" t="s">
        <v>561</v>
      </c>
      <c r="O4749" s="34" t="s">
        <v>2995</v>
      </c>
    </row>
    <row r="4750" spans="1:15" ht="15" hidden="1" customHeight="1">
      <c r="A4750" s="34" t="s">
        <v>37</v>
      </c>
      <c r="B4750" s="34" t="s">
        <v>9706</v>
      </c>
      <c r="C4750" s="34" t="s">
        <v>536</v>
      </c>
      <c r="D4750" s="35">
        <v>8.6</v>
      </c>
      <c r="E4750" s="35">
        <v>10</v>
      </c>
      <c r="F4750" s="35">
        <v>11.7</v>
      </c>
      <c r="G4750" s="35">
        <v>12.6</v>
      </c>
      <c r="H4750" s="35">
        <v>14.1</v>
      </c>
      <c r="M4750" s="34" t="s">
        <v>561</v>
      </c>
    </row>
    <row r="4751" spans="1:15" ht="15" hidden="1" customHeight="1">
      <c r="A4751" s="34" t="s">
        <v>37</v>
      </c>
      <c r="B4751" s="34" t="s">
        <v>9707</v>
      </c>
      <c r="C4751" s="34" t="s">
        <v>386</v>
      </c>
      <c r="D4751" s="35" t="s">
        <v>107</v>
      </c>
      <c r="E4751" s="35">
        <v>2.5</v>
      </c>
      <c r="F4751" s="35">
        <v>3.5</v>
      </c>
      <c r="G4751" s="35">
        <v>3.9</v>
      </c>
      <c r="H4751" s="35">
        <v>4.3</v>
      </c>
      <c r="I4751" s="35" t="s">
        <v>9708</v>
      </c>
      <c r="M4751" s="36" t="s">
        <v>1173</v>
      </c>
    </row>
    <row r="4752" spans="1:15" ht="15" hidden="1" customHeight="1">
      <c r="A4752" s="34" t="s">
        <v>37</v>
      </c>
      <c r="B4752" s="34" t="s">
        <v>9709</v>
      </c>
      <c r="C4752" s="34" t="s">
        <v>544</v>
      </c>
      <c r="D4752" s="35" t="s">
        <v>107</v>
      </c>
      <c r="E4752" s="35">
        <v>1</v>
      </c>
      <c r="F4752" s="35">
        <v>1.6</v>
      </c>
      <c r="G4752" s="35">
        <v>1.8</v>
      </c>
      <c r="H4752" s="35">
        <v>1.6</v>
      </c>
      <c r="M4752" s="36" t="s">
        <v>552</v>
      </c>
    </row>
    <row r="4753" spans="1:13" ht="15" hidden="1" customHeight="1">
      <c r="A4753" s="34" t="s">
        <v>37</v>
      </c>
      <c r="B4753" s="34" t="s">
        <v>9710</v>
      </c>
      <c r="C4753" s="34" t="s">
        <v>544</v>
      </c>
      <c r="D4753" s="35" t="s">
        <v>107</v>
      </c>
      <c r="E4753" s="35">
        <v>1.1000000000000001</v>
      </c>
      <c r="F4753" s="35">
        <v>2.2999999999999998</v>
      </c>
      <c r="G4753" s="35">
        <v>2.5</v>
      </c>
      <c r="H4753" s="35">
        <v>2.9</v>
      </c>
      <c r="I4753" s="35" t="s">
        <v>423</v>
      </c>
      <c r="K4753" s="36" t="s">
        <v>423</v>
      </c>
      <c r="M4753" s="36" t="s">
        <v>423</v>
      </c>
    </row>
    <row r="4754" spans="1:13" ht="15" hidden="1" customHeight="1">
      <c r="A4754" s="34" t="s">
        <v>37</v>
      </c>
      <c r="B4754" s="34" t="s">
        <v>9711</v>
      </c>
      <c r="C4754" s="34" t="s">
        <v>544</v>
      </c>
      <c r="D4754" s="35" t="s">
        <v>107</v>
      </c>
      <c r="E4754" s="35" t="s">
        <v>107</v>
      </c>
      <c r="F4754" s="35">
        <v>1.8</v>
      </c>
      <c r="G4754" s="35">
        <v>2</v>
      </c>
      <c r="H4754" s="35">
        <v>2.1</v>
      </c>
      <c r="M4754" s="36" t="s">
        <v>3277</v>
      </c>
    </row>
    <row r="4755" spans="1:13" ht="15" hidden="1" customHeight="1">
      <c r="A4755" s="34" t="s">
        <v>37</v>
      </c>
      <c r="B4755" s="34" t="s">
        <v>9712</v>
      </c>
      <c r="C4755" s="34" t="s">
        <v>457</v>
      </c>
      <c r="D4755" s="35" t="s">
        <v>107</v>
      </c>
      <c r="E4755" s="35">
        <v>1.2</v>
      </c>
      <c r="F4755" s="35">
        <v>2.2999999999999998</v>
      </c>
      <c r="G4755" s="35">
        <v>3.1</v>
      </c>
      <c r="H4755" s="35">
        <v>3.6</v>
      </c>
      <c r="K4755" s="36" t="s">
        <v>9713</v>
      </c>
      <c r="M4755" s="37" t="s">
        <v>9714</v>
      </c>
    </row>
    <row r="4756" spans="1:13" ht="15" hidden="1" customHeight="1">
      <c r="A4756" s="34" t="s">
        <v>37</v>
      </c>
      <c r="B4756" s="34" t="s">
        <v>9715</v>
      </c>
      <c r="C4756" s="34" t="s">
        <v>416</v>
      </c>
      <c r="D4756" s="35" t="s">
        <v>107</v>
      </c>
      <c r="E4756" s="35">
        <v>1.5</v>
      </c>
      <c r="F4756" s="35">
        <v>2.6</v>
      </c>
      <c r="G4756" s="35">
        <v>3.3</v>
      </c>
      <c r="H4756" s="35">
        <v>3.4</v>
      </c>
    </row>
    <row r="4757" spans="1:13" ht="15" hidden="1" customHeight="1">
      <c r="A4757" s="34" t="s">
        <v>37</v>
      </c>
      <c r="B4757" s="34" t="s">
        <v>9716</v>
      </c>
      <c r="C4757" s="34" t="s">
        <v>435</v>
      </c>
      <c r="D4757" s="35" t="s">
        <v>107</v>
      </c>
      <c r="E4757" s="35">
        <v>2</v>
      </c>
      <c r="F4757" s="35">
        <v>2.9</v>
      </c>
      <c r="G4757" s="35">
        <v>3.4</v>
      </c>
      <c r="H4757" s="35">
        <v>3.4</v>
      </c>
      <c r="I4757" s="35" t="s">
        <v>529</v>
      </c>
      <c r="M4757" s="34" t="s">
        <v>529</v>
      </c>
    </row>
    <row r="4758" spans="1:13" ht="15" hidden="1" customHeight="1">
      <c r="A4758" s="34" t="s">
        <v>37</v>
      </c>
      <c r="B4758" s="34" t="s">
        <v>9717</v>
      </c>
      <c r="C4758" s="34" t="s">
        <v>416</v>
      </c>
      <c r="D4758" s="35" t="s">
        <v>107</v>
      </c>
      <c r="E4758" s="35" t="s">
        <v>107</v>
      </c>
      <c r="F4758" s="35">
        <v>1.2</v>
      </c>
      <c r="G4758" s="35">
        <v>1.3</v>
      </c>
      <c r="H4758" s="35">
        <v>1.1000000000000001</v>
      </c>
      <c r="M4758" s="34" t="s">
        <v>9718</v>
      </c>
    </row>
    <row r="4759" spans="1:13" ht="15" hidden="1" customHeight="1">
      <c r="A4759" s="34" t="s">
        <v>37</v>
      </c>
      <c r="B4759" s="34" t="s">
        <v>9719</v>
      </c>
      <c r="C4759" s="34" t="s">
        <v>416</v>
      </c>
      <c r="D4759" s="35" t="s">
        <v>107</v>
      </c>
      <c r="E4759" s="35" t="s">
        <v>107</v>
      </c>
      <c r="F4759" s="35">
        <v>1.9</v>
      </c>
      <c r="G4759" s="35">
        <v>3</v>
      </c>
      <c r="H4759" s="35">
        <v>5</v>
      </c>
      <c r="I4759" s="35" t="s">
        <v>9720</v>
      </c>
      <c r="M4759" s="36" t="s">
        <v>9721</v>
      </c>
    </row>
    <row r="4760" spans="1:13" ht="15" hidden="1" customHeight="1">
      <c r="A4760" s="34" t="s">
        <v>37</v>
      </c>
      <c r="B4760" s="34" t="s">
        <v>9722</v>
      </c>
      <c r="C4760" s="34" t="s">
        <v>419</v>
      </c>
      <c r="D4760" s="35" t="s">
        <v>107</v>
      </c>
      <c r="E4760" s="35" t="s">
        <v>107</v>
      </c>
      <c r="F4760" s="35">
        <v>1.1000000000000001</v>
      </c>
      <c r="G4760" s="35" t="s">
        <v>2988</v>
      </c>
      <c r="H4760" s="35">
        <v>1.2</v>
      </c>
      <c r="M4760" s="36" t="s">
        <v>423</v>
      </c>
    </row>
    <row r="4761" spans="1:13" ht="15" hidden="1" customHeight="1">
      <c r="A4761" s="34" t="s">
        <v>37</v>
      </c>
      <c r="B4761" s="34" t="s">
        <v>9723</v>
      </c>
      <c r="C4761" s="34" t="s">
        <v>385</v>
      </c>
      <c r="D4761" s="35" t="s">
        <v>107</v>
      </c>
      <c r="E4761" s="35" t="s">
        <v>107</v>
      </c>
      <c r="F4761" s="35">
        <v>1</v>
      </c>
      <c r="G4761" s="35">
        <v>1</v>
      </c>
      <c r="H4761" s="35">
        <v>1.1000000000000001</v>
      </c>
    </row>
    <row r="4762" spans="1:13" ht="15" hidden="1" customHeight="1">
      <c r="A4762" s="34" t="s">
        <v>37</v>
      </c>
      <c r="B4762" s="34" t="s">
        <v>9724</v>
      </c>
      <c r="C4762" s="34" t="s">
        <v>385</v>
      </c>
      <c r="D4762" s="35" t="s">
        <v>107</v>
      </c>
      <c r="E4762" s="35" t="s">
        <v>107</v>
      </c>
      <c r="F4762" s="35">
        <v>1</v>
      </c>
      <c r="G4762" s="35">
        <v>1.2</v>
      </c>
      <c r="H4762" s="35">
        <v>1.1000000000000001</v>
      </c>
    </row>
    <row r="4763" spans="1:13" ht="15" hidden="1" customHeight="1">
      <c r="A4763" s="34" t="s">
        <v>37</v>
      </c>
      <c r="B4763" s="34" t="s">
        <v>9725</v>
      </c>
      <c r="C4763" s="34" t="s">
        <v>419</v>
      </c>
      <c r="D4763" s="35" t="s">
        <v>107</v>
      </c>
      <c r="E4763" s="35" t="s">
        <v>107</v>
      </c>
      <c r="F4763" s="35" t="s">
        <v>107</v>
      </c>
      <c r="G4763" s="35">
        <v>1</v>
      </c>
      <c r="H4763" s="35">
        <v>1.5</v>
      </c>
    </row>
    <row r="4764" spans="1:13" ht="15" hidden="1" customHeight="1">
      <c r="A4764" s="34" t="s">
        <v>37</v>
      </c>
      <c r="B4764" s="34" t="s">
        <v>9726</v>
      </c>
      <c r="C4764" s="34" t="s">
        <v>667</v>
      </c>
      <c r="D4764" s="35" t="s">
        <v>107</v>
      </c>
      <c r="E4764" s="35" t="s">
        <v>107</v>
      </c>
      <c r="F4764" s="35" t="s">
        <v>107</v>
      </c>
      <c r="G4764" s="35">
        <v>1.5</v>
      </c>
      <c r="H4764" s="35">
        <v>1.8</v>
      </c>
    </row>
    <row r="4765" spans="1:13" ht="15" hidden="1" customHeight="1">
      <c r="A4765" s="34" t="s">
        <v>37</v>
      </c>
      <c r="B4765" s="34" t="s">
        <v>9727</v>
      </c>
      <c r="C4765" s="34" t="s">
        <v>740</v>
      </c>
      <c r="D4765" s="35" t="s">
        <v>107</v>
      </c>
      <c r="E4765" s="35" t="s">
        <v>107</v>
      </c>
      <c r="F4765" s="35" t="s">
        <v>107</v>
      </c>
      <c r="G4765" s="35">
        <v>1.3</v>
      </c>
      <c r="H4765" s="35">
        <v>1.5</v>
      </c>
      <c r="L4765" s="34" t="s">
        <v>4002</v>
      </c>
    </row>
    <row r="4766" spans="1:13" ht="15" hidden="1" customHeight="1">
      <c r="A4766" s="34" t="s">
        <v>37</v>
      </c>
      <c r="B4766" s="34" t="s">
        <v>9728</v>
      </c>
      <c r="C4766" t="s">
        <v>853</v>
      </c>
      <c r="D4766" s="35" t="s">
        <v>107</v>
      </c>
      <c r="E4766" s="35" t="s">
        <v>107</v>
      </c>
      <c r="F4766" s="35" t="s">
        <v>107</v>
      </c>
      <c r="G4766" s="35">
        <v>2</v>
      </c>
      <c r="H4766" s="35">
        <v>2.1</v>
      </c>
      <c r="K4766" s="36" t="s">
        <v>9729</v>
      </c>
      <c r="L4766" s="36" t="s">
        <v>3014</v>
      </c>
    </row>
    <row r="4767" spans="1:13" ht="15" hidden="1" customHeight="1">
      <c r="A4767" s="34" t="s">
        <v>37</v>
      </c>
      <c r="B4767" s="34" t="s">
        <v>9730</v>
      </c>
      <c r="C4767" s="34" t="s">
        <v>470</v>
      </c>
      <c r="D4767" s="35" t="s">
        <v>107</v>
      </c>
      <c r="E4767" s="35" t="s">
        <v>107</v>
      </c>
      <c r="F4767" s="35" t="s">
        <v>107</v>
      </c>
      <c r="G4767" s="35">
        <v>2.2000000000000002</v>
      </c>
      <c r="H4767" s="35">
        <v>2.5</v>
      </c>
    </row>
    <row r="4768" spans="1:13" ht="15" hidden="1" customHeight="1">
      <c r="A4768" s="34" t="s">
        <v>37</v>
      </c>
      <c r="B4768" s="34" t="s">
        <v>9731</v>
      </c>
      <c r="C4768" s="34" t="s">
        <v>468</v>
      </c>
      <c r="D4768" s="35" t="s">
        <v>107</v>
      </c>
      <c r="E4768" s="35" t="s">
        <v>107</v>
      </c>
      <c r="F4768" s="35" t="s">
        <v>107</v>
      </c>
      <c r="G4768" s="35">
        <v>1.6</v>
      </c>
      <c r="H4768" s="35">
        <v>1.7</v>
      </c>
    </row>
    <row r="4769" spans="1:15" ht="15" hidden="1" customHeight="1">
      <c r="A4769" s="34" t="s">
        <v>37</v>
      </c>
      <c r="B4769" s="34" t="s">
        <v>9732</v>
      </c>
      <c r="C4769" s="34" t="s">
        <v>416</v>
      </c>
      <c r="D4769" s="35" t="s">
        <v>107</v>
      </c>
      <c r="E4769" s="35">
        <v>1</v>
      </c>
      <c r="F4769" s="35">
        <v>1.9</v>
      </c>
      <c r="G4769" s="35">
        <v>2.2000000000000002</v>
      </c>
      <c r="H4769" s="35">
        <v>2.2000000000000002</v>
      </c>
      <c r="I4769" s="35" t="s">
        <v>9720</v>
      </c>
      <c r="M4769" s="34" t="s">
        <v>779</v>
      </c>
      <c r="N4769" s="34" t="s">
        <v>779</v>
      </c>
      <c r="O4769" s="36" t="s">
        <v>3790</v>
      </c>
    </row>
    <row r="4770" spans="1:15" ht="15" hidden="1" customHeight="1">
      <c r="A4770" s="34" t="s">
        <v>37</v>
      </c>
      <c r="B4770" s="34" t="s">
        <v>9733</v>
      </c>
      <c r="C4770" s="34" t="s">
        <v>457</v>
      </c>
      <c r="D4770" s="35" t="s">
        <v>107</v>
      </c>
      <c r="E4770" s="35" t="s">
        <v>107</v>
      </c>
      <c r="F4770" s="35" t="s">
        <v>107</v>
      </c>
      <c r="G4770" s="35">
        <v>1.3</v>
      </c>
      <c r="H4770" s="35">
        <v>1.6</v>
      </c>
    </row>
    <row r="4771" spans="1:15" ht="15" hidden="1" customHeight="1">
      <c r="A4771" s="34" t="s">
        <v>37</v>
      </c>
      <c r="B4771" s="34" t="s">
        <v>9734</v>
      </c>
      <c r="C4771" s="34" t="s">
        <v>416</v>
      </c>
      <c r="D4771" s="35" t="s">
        <v>107</v>
      </c>
      <c r="E4771" s="35" t="s">
        <v>107</v>
      </c>
      <c r="F4771" s="35" t="s">
        <v>107</v>
      </c>
      <c r="G4771" s="35">
        <v>1.1000000000000001</v>
      </c>
      <c r="H4771" s="35">
        <v>1.1000000000000001</v>
      </c>
      <c r="L4771" s="36" t="s">
        <v>9735</v>
      </c>
    </row>
    <row r="4772" spans="1:15" ht="15" hidden="1" customHeight="1">
      <c r="A4772" s="34" t="s">
        <v>37</v>
      </c>
      <c r="B4772" s="34" t="s">
        <v>9736</v>
      </c>
      <c r="C4772" s="34" t="s">
        <v>416</v>
      </c>
      <c r="D4772" s="35" t="s">
        <v>107</v>
      </c>
      <c r="E4772" s="35" t="s">
        <v>107</v>
      </c>
      <c r="F4772" s="35" t="s">
        <v>107</v>
      </c>
      <c r="G4772" s="35">
        <v>1.1000000000000001</v>
      </c>
      <c r="H4772" s="35">
        <v>1</v>
      </c>
    </row>
    <row r="4773" spans="1:15" ht="15" hidden="1" customHeight="1">
      <c r="A4773" s="34" t="s">
        <v>37</v>
      </c>
      <c r="B4773" s="34" t="s">
        <v>9737</v>
      </c>
      <c r="C4773" s="34" t="s">
        <v>468</v>
      </c>
      <c r="D4773" s="35" t="s">
        <v>107</v>
      </c>
      <c r="E4773" s="35" t="s">
        <v>107</v>
      </c>
      <c r="F4773" s="35" t="s">
        <v>107</v>
      </c>
      <c r="G4773" s="35">
        <v>4.5</v>
      </c>
      <c r="H4773" s="35">
        <v>4.8</v>
      </c>
      <c r="I4773" s="35" t="s">
        <v>1173</v>
      </c>
    </row>
    <row r="4774" spans="1:15" ht="15" hidden="1" customHeight="1">
      <c r="A4774" s="34" t="s">
        <v>37</v>
      </c>
      <c r="B4774" s="34" t="s">
        <v>9738</v>
      </c>
      <c r="C4774" s="34" t="s">
        <v>416</v>
      </c>
      <c r="D4774" s="35" t="s">
        <v>107</v>
      </c>
      <c r="E4774" s="35" t="s">
        <v>107</v>
      </c>
      <c r="F4774" s="35" t="s">
        <v>107</v>
      </c>
      <c r="G4774" s="35">
        <v>1.5</v>
      </c>
      <c r="H4774" s="35">
        <v>1.6</v>
      </c>
      <c r="I4774" s="35" t="s">
        <v>1173</v>
      </c>
      <c r="K4774" s="36" t="s">
        <v>1173</v>
      </c>
    </row>
    <row r="4775" spans="1:15" ht="15" hidden="1" customHeight="1">
      <c r="A4775" s="34" t="s">
        <v>37</v>
      </c>
      <c r="B4775" s="34" t="s">
        <v>9739</v>
      </c>
      <c r="C4775" s="34" t="s">
        <v>416</v>
      </c>
      <c r="D4775" s="35" t="s">
        <v>107</v>
      </c>
      <c r="E4775" s="35" t="s">
        <v>107</v>
      </c>
      <c r="F4775" s="35" t="s">
        <v>107</v>
      </c>
      <c r="G4775" s="35">
        <v>2</v>
      </c>
      <c r="H4775" s="35">
        <v>2.1</v>
      </c>
    </row>
    <row r="4776" spans="1:15" ht="15" hidden="1" customHeight="1">
      <c r="A4776" s="34" t="s">
        <v>37</v>
      </c>
      <c r="B4776" s="34" t="s">
        <v>9740</v>
      </c>
      <c r="C4776" s="34" t="s">
        <v>416</v>
      </c>
      <c r="D4776" s="35" t="s">
        <v>107</v>
      </c>
      <c r="E4776" s="35" t="s">
        <v>107</v>
      </c>
      <c r="F4776" s="35" t="s">
        <v>107</v>
      </c>
      <c r="G4776" s="35">
        <v>1.5</v>
      </c>
      <c r="H4776" s="35" t="s">
        <v>2997</v>
      </c>
    </row>
    <row r="4777" spans="1:15" ht="15" hidden="1" customHeight="1">
      <c r="A4777" s="34" t="s">
        <v>37</v>
      </c>
      <c r="B4777" s="34" t="s">
        <v>9741</v>
      </c>
      <c r="C4777" s="34" t="s">
        <v>435</v>
      </c>
      <c r="D4777" s="35" t="s">
        <v>107</v>
      </c>
      <c r="E4777" s="35" t="s">
        <v>107</v>
      </c>
      <c r="F4777" s="35" t="s">
        <v>107</v>
      </c>
      <c r="G4777" s="35">
        <v>8.6</v>
      </c>
      <c r="H4777" s="35">
        <v>8.4</v>
      </c>
    </row>
    <row r="4778" spans="1:15" ht="15" hidden="1" customHeight="1">
      <c r="A4778" s="34" t="s">
        <v>37</v>
      </c>
      <c r="B4778" s="34" t="s">
        <v>9742</v>
      </c>
      <c r="C4778" s="34" t="s">
        <v>667</v>
      </c>
      <c r="D4778" s="35" t="s">
        <v>107</v>
      </c>
      <c r="E4778" s="35" t="s">
        <v>107</v>
      </c>
      <c r="F4778" s="35" t="s">
        <v>107</v>
      </c>
      <c r="G4778" s="35">
        <v>1.2</v>
      </c>
      <c r="H4778" s="35" t="s">
        <v>107</v>
      </c>
      <c r="J4778" s="35" t="s">
        <v>3281</v>
      </c>
      <c r="K4778" s="36" t="s">
        <v>9743</v>
      </c>
    </row>
    <row r="4779" spans="1:15" ht="15" hidden="1" customHeight="1">
      <c r="A4779" s="34" t="s">
        <v>37</v>
      </c>
      <c r="B4779" s="34" t="s">
        <v>9744</v>
      </c>
      <c r="C4779" s="34" t="s">
        <v>2922</v>
      </c>
      <c r="D4779" s="35" t="s">
        <v>107</v>
      </c>
      <c r="E4779" s="35" t="s">
        <v>107</v>
      </c>
      <c r="F4779" s="35">
        <v>1.3</v>
      </c>
      <c r="G4779" s="35">
        <v>1.6</v>
      </c>
      <c r="H4779" s="35">
        <v>1.2</v>
      </c>
      <c r="J4779" s="35" t="s">
        <v>3081</v>
      </c>
      <c r="K4779" s="36" t="s">
        <v>423</v>
      </c>
      <c r="L4779" s="34" t="s">
        <v>9745</v>
      </c>
    </row>
    <row r="4780" spans="1:15" ht="15" hidden="1" customHeight="1">
      <c r="A4780" s="34" t="s">
        <v>37</v>
      </c>
      <c r="B4780" s="34" t="s">
        <v>9746</v>
      </c>
      <c r="C4780" s="34" t="s">
        <v>750</v>
      </c>
      <c r="D4780" s="35" t="s">
        <v>107</v>
      </c>
      <c r="E4780" s="35" t="s">
        <v>107</v>
      </c>
      <c r="F4780" s="35" t="s">
        <v>107</v>
      </c>
      <c r="G4780" s="35" t="s">
        <v>107</v>
      </c>
      <c r="H4780" s="35">
        <v>1.1000000000000001</v>
      </c>
    </row>
    <row r="4781" spans="1:15" ht="15" hidden="1" customHeight="1">
      <c r="A4781" s="34" t="s">
        <v>37</v>
      </c>
      <c r="B4781" s="34" t="s">
        <v>9747</v>
      </c>
      <c r="C4781" s="34" t="s">
        <v>645</v>
      </c>
      <c r="D4781" s="35" t="s">
        <v>107</v>
      </c>
      <c r="E4781" s="35">
        <v>1.9</v>
      </c>
      <c r="F4781" s="35">
        <v>3.7</v>
      </c>
      <c r="G4781" s="35">
        <v>4.9000000000000004</v>
      </c>
      <c r="H4781" s="35">
        <v>6.4</v>
      </c>
      <c r="I4781" s="35" t="s">
        <v>9748</v>
      </c>
      <c r="M4781" s="34" t="s">
        <v>9749</v>
      </c>
    </row>
    <row r="4782" spans="1:15" ht="15" hidden="1" customHeight="1">
      <c r="A4782" s="34" t="s">
        <v>37</v>
      </c>
      <c r="B4782" s="34" t="s">
        <v>9750</v>
      </c>
      <c r="C4782" s="34" t="s">
        <v>672</v>
      </c>
      <c r="D4782" s="35" t="s">
        <v>107</v>
      </c>
      <c r="E4782" s="35" t="s">
        <v>107</v>
      </c>
      <c r="F4782" s="35" t="s">
        <v>107</v>
      </c>
      <c r="G4782" s="35" t="s">
        <v>107</v>
      </c>
      <c r="H4782" s="35">
        <v>1.1000000000000001</v>
      </c>
      <c r="I4782" s="35" t="s">
        <v>2126</v>
      </c>
    </row>
    <row r="4783" spans="1:15" ht="15" hidden="1" customHeight="1">
      <c r="A4783" s="34" t="s">
        <v>37</v>
      </c>
      <c r="B4783" s="34" t="s">
        <v>9751</v>
      </c>
      <c r="C4783" s="34" t="s">
        <v>468</v>
      </c>
      <c r="D4783" s="35" t="s">
        <v>107</v>
      </c>
      <c r="E4783" s="35" t="s">
        <v>107</v>
      </c>
      <c r="F4783" s="35" t="s">
        <v>107</v>
      </c>
      <c r="G4783" s="35" t="s">
        <v>107</v>
      </c>
      <c r="H4783" s="35">
        <v>2.5</v>
      </c>
      <c r="I4783" s="35" t="s">
        <v>1173</v>
      </c>
    </row>
    <row r="4784" spans="1:15" ht="15" hidden="1" customHeight="1">
      <c r="A4784" s="34" t="s">
        <v>37</v>
      </c>
      <c r="B4784" s="34" t="s">
        <v>9752</v>
      </c>
      <c r="C4784" s="34" t="s">
        <v>468</v>
      </c>
      <c r="D4784" s="35" t="s">
        <v>107</v>
      </c>
      <c r="E4784" s="35" t="s">
        <v>107</v>
      </c>
      <c r="F4784" s="35" t="s">
        <v>107</v>
      </c>
      <c r="G4784" s="35" t="s">
        <v>107</v>
      </c>
      <c r="H4784" s="35">
        <v>1.5</v>
      </c>
      <c r="J4784" s="35" t="s">
        <v>3796</v>
      </c>
    </row>
    <row r="4785" spans="1:15" ht="15" hidden="1" customHeight="1">
      <c r="A4785" s="34" t="s">
        <v>37</v>
      </c>
      <c r="B4785" s="34" t="s">
        <v>9753</v>
      </c>
      <c r="C4785" s="34" t="s">
        <v>416</v>
      </c>
      <c r="D4785" s="35" t="s">
        <v>107</v>
      </c>
      <c r="E4785" s="35" t="s">
        <v>107</v>
      </c>
      <c r="F4785" s="35" t="s">
        <v>107</v>
      </c>
      <c r="G4785" s="35" t="s">
        <v>107</v>
      </c>
      <c r="H4785" s="35">
        <v>1.3</v>
      </c>
    </row>
    <row r="4786" spans="1:15" ht="15" hidden="1" customHeight="1">
      <c r="A4786" s="34" t="s">
        <v>37</v>
      </c>
      <c r="B4786" s="34" t="s">
        <v>9754</v>
      </c>
      <c r="C4786" s="34" t="s">
        <v>416</v>
      </c>
      <c r="D4786" s="35" t="s">
        <v>107</v>
      </c>
      <c r="E4786" s="35" t="s">
        <v>107</v>
      </c>
      <c r="F4786" s="35" t="s">
        <v>107</v>
      </c>
      <c r="G4786" s="35" t="s">
        <v>107</v>
      </c>
      <c r="H4786" s="35">
        <v>1.1000000000000001</v>
      </c>
    </row>
    <row r="4787" spans="1:15" ht="15" hidden="1" customHeight="1">
      <c r="A4787" s="34" t="s">
        <v>37</v>
      </c>
      <c r="B4787" s="34" t="s">
        <v>9755</v>
      </c>
      <c r="C4787" s="34" t="s">
        <v>385</v>
      </c>
      <c r="D4787" s="35" t="s">
        <v>107</v>
      </c>
      <c r="E4787" s="35" t="s">
        <v>107</v>
      </c>
      <c r="F4787" s="35" t="s">
        <v>107</v>
      </c>
      <c r="G4787" s="35" t="s">
        <v>107</v>
      </c>
      <c r="H4787" s="35">
        <v>1</v>
      </c>
      <c r="I4787" s="35" t="s">
        <v>9756</v>
      </c>
    </row>
    <row r="4788" spans="1:15" ht="15" hidden="1" customHeight="1">
      <c r="A4788" s="34" t="s">
        <v>37</v>
      </c>
      <c r="B4788" s="34" t="s">
        <v>9757</v>
      </c>
      <c r="C4788" s="34" t="s">
        <v>746</v>
      </c>
      <c r="D4788" s="35" t="s">
        <v>107</v>
      </c>
      <c r="E4788" s="35" t="s">
        <v>107</v>
      </c>
      <c r="F4788" s="35" t="s">
        <v>107</v>
      </c>
      <c r="G4788" s="35" t="s">
        <v>107</v>
      </c>
      <c r="H4788" s="35">
        <v>1</v>
      </c>
      <c r="I4788" s="35" t="s">
        <v>9758</v>
      </c>
      <c r="J4788" s="35" t="s">
        <v>9759</v>
      </c>
    </row>
    <row r="4789" spans="1:15" ht="15" hidden="1" customHeight="1">
      <c r="A4789" s="34" t="s">
        <v>37</v>
      </c>
      <c r="B4789" s="34" t="s">
        <v>9760</v>
      </c>
      <c r="C4789" s="34" t="s">
        <v>1494</v>
      </c>
      <c r="D4789" s="35" t="s">
        <v>107</v>
      </c>
      <c r="E4789" s="35">
        <v>1.3</v>
      </c>
      <c r="F4789" s="35">
        <v>2.8</v>
      </c>
      <c r="G4789" s="35">
        <v>3.4</v>
      </c>
      <c r="H4789" s="35">
        <v>4.2</v>
      </c>
      <c r="I4789" s="35" t="s">
        <v>423</v>
      </c>
      <c r="M4789" s="34" t="s">
        <v>424</v>
      </c>
    </row>
    <row r="4790" spans="1:15" ht="15" hidden="1" customHeight="1">
      <c r="A4790" s="34" t="s">
        <v>37</v>
      </c>
      <c r="B4790" s="34" t="s">
        <v>9761</v>
      </c>
      <c r="C4790" s="34" t="s">
        <v>416</v>
      </c>
      <c r="D4790" s="35" t="s">
        <v>107</v>
      </c>
      <c r="E4790" s="35">
        <v>1.4</v>
      </c>
      <c r="F4790" s="35">
        <v>1.4</v>
      </c>
      <c r="G4790" s="35">
        <v>2.9</v>
      </c>
      <c r="H4790" s="35">
        <v>3</v>
      </c>
      <c r="O4790" s="34" t="s">
        <v>3790</v>
      </c>
    </row>
    <row r="4791" spans="1:15" ht="15" hidden="1" customHeight="1">
      <c r="A4791" s="34" t="s">
        <v>37</v>
      </c>
      <c r="B4791" s="34" t="s">
        <v>9762</v>
      </c>
      <c r="C4791" s="34" t="s">
        <v>439</v>
      </c>
      <c r="D4791" s="35" t="s">
        <v>107</v>
      </c>
      <c r="E4791" s="35">
        <v>1.4</v>
      </c>
      <c r="F4791" s="35">
        <v>1.3</v>
      </c>
      <c r="G4791" s="35">
        <v>1.3</v>
      </c>
      <c r="H4791" s="35" t="s">
        <v>107</v>
      </c>
      <c r="J4791" s="35" t="s">
        <v>9763</v>
      </c>
      <c r="O4791" s="34" t="s">
        <v>9764</v>
      </c>
    </row>
    <row r="4792" spans="1:15" ht="15" hidden="1" customHeight="1">
      <c r="A4792" s="34" t="s">
        <v>37</v>
      </c>
      <c r="B4792" s="34" t="s">
        <v>9765</v>
      </c>
      <c r="C4792" s="34" t="s">
        <v>439</v>
      </c>
      <c r="D4792" s="35" t="s">
        <v>107</v>
      </c>
      <c r="E4792" s="35">
        <v>2.1</v>
      </c>
      <c r="F4792" s="35">
        <v>3.9</v>
      </c>
      <c r="G4792" s="35">
        <v>4.2</v>
      </c>
      <c r="H4792" s="35">
        <v>4.5999999999999996</v>
      </c>
    </row>
    <row r="4793" spans="1:15" ht="15" hidden="1" customHeight="1">
      <c r="A4793" s="34" t="s">
        <v>37</v>
      </c>
      <c r="B4793" s="34" t="s">
        <v>9766</v>
      </c>
      <c r="C4793" s="34" t="s">
        <v>439</v>
      </c>
      <c r="D4793" s="35" t="s">
        <v>107</v>
      </c>
      <c r="E4793" s="35">
        <v>2.8</v>
      </c>
      <c r="F4793" s="35">
        <v>5.4</v>
      </c>
      <c r="G4793" s="35">
        <v>6.5</v>
      </c>
      <c r="H4793" s="35">
        <v>7.8</v>
      </c>
      <c r="M4793" s="34" t="s">
        <v>529</v>
      </c>
    </row>
    <row r="4794" spans="1:15" ht="15" hidden="1" customHeight="1">
      <c r="A4794" s="34" t="s">
        <v>37</v>
      </c>
      <c r="B4794" s="34" t="s">
        <v>9767</v>
      </c>
      <c r="C4794" s="34" t="s">
        <v>439</v>
      </c>
      <c r="D4794" s="35" t="s">
        <v>107</v>
      </c>
      <c r="E4794" s="35">
        <v>2.2000000000000002</v>
      </c>
      <c r="F4794" s="35">
        <v>3.3</v>
      </c>
      <c r="G4794" s="35">
        <v>3.4</v>
      </c>
      <c r="H4794" s="35">
        <v>3.4</v>
      </c>
    </row>
    <row r="4795" spans="1:15" ht="15" hidden="1" customHeight="1">
      <c r="A4795" s="34" t="s">
        <v>37</v>
      </c>
      <c r="B4795" s="34" t="s">
        <v>9768</v>
      </c>
      <c r="C4795" s="34" t="s">
        <v>645</v>
      </c>
      <c r="D4795" s="35" t="s">
        <v>107</v>
      </c>
      <c r="E4795" s="35">
        <v>2.9</v>
      </c>
      <c r="F4795" s="35">
        <v>3.9</v>
      </c>
      <c r="G4795" s="35">
        <v>4.5</v>
      </c>
      <c r="H4795" s="35">
        <v>6.6</v>
      </c>
    </row>
    <row r="4796" spans="1:15" ht="15" hidden="1" customHeight="1">
      <c r="A4796" s="34" t="s">
        <v>37</v>
      </c>
      <c r="B4796" s="34" t="s">
        <v>9769</v>
      </c>
      <c r="C4796" s="34" t="s">
        <v>645</v>
      </c>
      <c r="D4796" s="35" t="s">
        <v>107</v>
      </c>
      <c r="E4796" s="35">
        <v>3</v>
      </c>
      <c r="F4796" s="35">
        <v>6.5</v>
      </c>
      <c r="G4796" s="35">
        <v>8.4</v>
      </c>
      <c r="H4796" s="35">
        <v>11.1</v>
      </c>
      <c r="I4796" s="35" t="s">
        <v>552</v>
      </c>
    </row>
    <row r="4797" spans="1:15" ht="15" hidden="1" customHeight="1">
      <c r="A4797" s="34" t="s">
        <v>37</v>
      </c>
      <c r="B4797" s="34" t="s">
        <v>9770</v>
      </c>
      <c r="C4797" s="34" t="s">
        <v>419</v>
      </c>
      <c r="D4797" s="35" t="s">
        <v>107</v>
      </c>
      <c r="E4797" s="35">
        <v>24.1</v>
      </c>
      <c r="F4797" s="35">
        <v>22.7</v>
      </c>
      <c r="G4797" s="35">
        <v>23.5</v>
      </c>
      <c r="H4797" s="35">
        <v>23.3</v>
      </c>
      <c r="I4797" s="35" t="s">
        <v>3430</v>
      </c>
      <c r="K4797" s="36" t="s">
        <v>465</v>
      </c>
      <c r="L4797" s="34" t="s">
        <v>9771</v>
      </c>
      <c r="M4797" s="34" t="s">
        <v>3346</v>
      </c>
      <c r="N4797" s="34" t="s">
        <v>2981</v>
      </c>
      <c r="O4797" s="34" t="s">
        <v>6030</v>
      </c>
    </row>
    <row r="4798" spans="1:15" ht="15" hidden="1" customHeight="1">
      <c r="A4798" s="34" t="s">
        <v>37</v>
      </c>
      <c r="B4798" s="34" t="s">
        <v>9772</v>
      </c>
      <c r="C4798" s="34" t="s">
        <v>419</v>
      </c>
      <c r="D4798" s="35" t="s">
        <v>107</v>
      </c>
      <c r="E4798" s="35">
        <v>13.8</v>
      </c>
      <c r="F4798" s="35">
        <v>13.2</v>
      </c>
      <c r="G4798" s="35">
        <v>13.6</v>
      </c>
      <c r="H4798" s="35">
        <v>13.5</v>
      </c>
      <c r="I4798" s="35" t="s">
        <v>465</v>
      </c>
      <c r="K4798" s="36" t="s">
        <v>465</v>
      </c>
    </row>
    <row r="4799" spans="1:15" ht="15" hidden="1" customHeight="1">
      <c r="A4799" s="34" t="s">
        <v>37</v>
      </c>
      <c r="B4799" s="34" t="s">
        <v>9773</v>
      </c>
      <c r="C4799" s="34" t="s">
        <v>419</v>
      </c>
      <c r="D4799" s="35" t="s">
        <v>107</v>
      </c>
      <c r="E4799" s="35" t="s">
        <v>107</v>
      </c>
      <c r="F4799" s="35">
        <v>1.4</v>
      </c>
      <c r="G4799" s="35" t="s">
        <v>2997</v>
      </c>
      <c r="H4799" s="35" t="s">
        <v>2997</v>
      </c>
      <c r="L4799" s="36" t="s">
        <v>4624</v>
      </c>
    </row>
    <row r="4800" spans="1:15" ht="15" hidden="1" customHeight="1">
      <c r="A4800" s="34" t="s">
        <v>37</v>
      </c>
      <c r="B4800" s="34" t="s">
        <v>9774</v>
      </c>
      <c r="C4800" s="34" t="s">
        <v>384</v>
      </c>
      <c r="D4800" s="35" t="s">
        <v>107</v>
      </c>
      <c r="E4800" s="35">
        <v>1.5</v>
      </c>
      <c r="F4800" s="35">
        <v>3.3</v>
      </c>
      <c r="G4800" s="35">
        <v>3.9</v>
      </c>
      <c r="H4800" s="35">
        <v>4.5999999999999996</v>
      </c>
      <c r="J4800" s="35" t="s">
        <v>9775</v>
      </c>
    </row>
    <row r="4801" spans="1:15" ht="15" hidden="1" customHeight="1">
      <c r="A4801" s="34" t="s">
        <v>37</v>
      </c>
      <c r="B4801" s="34" t="s">
        <v>9776</v>
      </c>
      <c r="C4801" s="34" t="s">
        <v>384</v>
      </c>
      <c r="D4801" s="35" t="s">
        <v>107</v>
      </c>
      <c r="E4801" s="35">
        <v>1.1000000000000001</v>
      </c>
      <c r="F4801" s="35">
        <v>2.6</v>
      </c>
      <c r="G4801" s="35">
        <v>3.2</v>
      </c>
      <c r="H4801" s="35">
        <v>3.2</v>
      </c>
      <c r="I4801" s="35" t="s">
        <v>552</v>
      </c>
      <c r="K4801" s="36" t="s">
        <v>552</v>
      </c>
    </row>
    <row r="4802" spans="1:15" ht="15" hidden="1" customHeight="1">
      <c r="A4802" s="34" t="s">
        <v>37</v>
      </c>
      <c r="B4802" s="34" t="s">
        <v>9777</v>
      </c>
      <c r="C4802" s="34" t="s">
        <v>468</v>
      </c>
      <c r="D4802" s="35" t="s">
        <v>107</v>
      </c>
      <c r="E4802" s="35">
        <v>1.1000000000000001</v>
      </c>
      <c r="F4802" s="35">
        <v>2.4</v>
      </c>
      <c r="G4802" s="35">
        <v>3.4</v>
      </c>
      <c r="H4802" s="35">
        <v>4.2</v>
      </c>
    </row>
    <row r="4803" spans="1:15" ht="15" hidden="1" customHeight="1">
      <c r="A4803" s="34" t="s">
        <v>37</v>
      </c>
      <c r="B4803" s="34" t="s">
        <v>9778</v>
      </c>
      <c r="C4803" s="34" t="s">
        <v>742</v>
      </c>
      <c r="D4803" s="35" t="s">
        <v>107</v>
      </c>
      <c r="E4803" s="35">
        <v>1.8</v>
      </c>
      <c r="F4803" s="35">
        <v>4.2</v>
      </c>
      <c r="G4803" s="35">
        <v>4.5999999999999996</v>
      </c>
      <c r="H4803" s="35">
        <v>5.5</v>
      </c>
      <c r="I4803" s="35" t="s">
        <v>561</v>
      </c>
      <c r="K4803" s="36" t="s">
        <v>9779</v>
      </c>
      <c r="M4803" s="34" t="s">
        <v>9780</v>
      </c>
    </row>
    <row r="4804" spans="1:15" ht="15" hidden="1" customHeight="1">
      <c r="A4804" s="34" t="s">
        <v>37</v>
      </c>
      <c r="B4804" s="34" t="s">
        <v>9781</v>
      </c>
      <c r="C4804" s="34" t="s">
        <v>645</v>
      </c>
      <c r="D4804" s="35" t="s">
        <v>107</v>
      </c>
      <c r="E4804" s="35">
        <v>2.8</v>
      </c>
      <c r="F4804" s="35">
        <v>7</v>
      </c>
      <c r="G4804" s="35">
        <v>9.5</v>
      </c>
      <c r="H4804" s="35">
        <v>11.9</v>
      </c>
      <c r="L4804" s="34" t="s">
        <v>9782</v>
      </c>
    </row>
    <row r="4805" spans="1:15" ht="15" hidden="1" customHeight="1">
      <c r="A4805" s="34" t="s">
        <v>37</v>
      </c>
      <c r="B4805" s="34" t="s">
        <v>9783</v>
      </c>
      <c r="C4805" s="34" t="s">
        <v>920</v>
      </c>
      <c r="D4805" s="35" t="s">
        <v>107</v>
      </c>
      <c r="E4805" s="35">
        <v>1</v>
      </c>
      <c r="F4805" s="35">
        <v>1.4</v>
      </c>
      <c r="G4805" s="35" t="s">
        <v>2997</v>
      </c>
      <c r="H4805" s="35" t="s">
        <v>2997</v>
      </c>
      <c r="K4805" s="36" t="s">
        <v>9784</v>
      </c>
      <c r="L4805" s="36" t="s">
        <v>4624</v>
      </c>
    </row>
    <row r="4806" spans="1:15" ht="15" hidden="1" customHeight="1">
      <c r="A4806" s="34" t="s">
        <v>37</v>
      </c>
      <c r="B4806" s="34" t="s">
        <v>9785</v>
      </c>
      <c r="C4806" s="34" t="s">
        <v>742</v>
      </c>
      <c r="D4806" s="35" t="s">
        <v>107</v>
      </c>
      <c r="E4806" s="35">
        <v>2</v>
      </c>
      <c r="F4806" s="35">
        <v>4.4000000000000004</v>
      </c>
      <c r="G4806" s="35">
        <v>6.4</v>
      </c>
      <c r="H4806" s="35">
        <v>7.7</v>
      </c>
      <c r="K4806" s="36" t="s">
        <v>9784</v>
      </c>
      <c r="M4806" s="34" t="s">
        <v>423</v>
      </c>
    </row>
    <row r="4807" spans="1:15" ht="15" hidden="1" customHeight="1">
      <c r="A4807" s="34" t="s">
        <v>37</v>
      </c>
      <c r="B4807" s="34" t="s">
        <v>9786</v>
      </c>
      <c r="C4807" s="34" t="s">
        <v>742</v>
      </c>
      <c r="D4807" s="35" t="s">
        <v>107</v>
      </c>
      <c r="E4807" s="35">
        <v>1.1000000000000001</v>
      </c>
      <c r="F4807" s="35">
        <v>2.5</v>
      </c>
      <c r="G4807" s="35">
        <v>3.3</v>
      </c>
      <c r="H4807" s="35">
        <v>3.9</v>
      </c>
    </row>
    <row r="4808" spans="1:15" ht="15" hidden="1" customHeight="1">
      <c r="A4808" s="34" t="s">
        <v>37</v>
      </c>
      <c r="B4808" s="34" t="s">
        <v>9787</v>
      </c>
      <c r="C4808" s="34" t="s">
        <v>570</v>
      </c>
      <c r="D4808" s="35" t="s">
        <v>107</v>
      </c>
      <c r="E4808" s="35">
        <v>2</v>
      </c>
      <c r="F4808" s="35">
        <v>3.4</v>
      </c>
      <c r="G4808" s="35">
        <v>3.5</v>
      </c>
      <c r="H4808" s="35">
        <v>3.9</v>
      </c>
      <c r="M4808" s="34" t="s">
        <v>423</v>
      </c>
    </row>
    <row r="4809" spans="1:15" ht="15" hidden="1" customHeight="1">
      <c r="A4809" s="34" t="s">
        <v>37</v>
      </c>
      <c r="B4809" s="34" t="s">
        <v>9788</v>
      </c>
      <c r="C4809" s="34" t="s">
        <v>435</v>
      </c>
      <c r="D4809" s="35" t="s">
        <v>107</v>
      </c>
      <c r="E4809" s="35">
        <v>1.8</v>
      </c>
      <c r="F4809" s="35">
        <v>2.2000000000000002</v>
      </c>
      <c r="G4809" s="35">
        <v>2.2999999999999998</v>
      </c>
      <c r="H4809" s="35">
        <v>2.4</v>
      </c>
      <c r="K4809" s="36" t="s">
        <v>9784</v>
      </c>
      <c r="M4809" s="34" t="s">
        <v>423</v>
      </c>
      <c r="N4809" s="34" t="s">
        <v>488</v>
      </c>
    </row>
    <row r="4810" spans="1:15" ht="15" hidden="1" customHeight="1">
      <c r="A4810" s="34" t="s">
        <v>37</v>
      </c>
      <c r="B4810" s="34" t="s">
        <v>9789</v>
      </c>
      <c r="C4810" s="34" t="s">
        <v>468</v>
      </c>
      <c r="D4810" s="35" t="s">
        <v>107</v>
      </c>
      <c r="E4810" s="35">
        <v>1.1000000000000001</v>
      </c>
      <c r="F4810" s="35">
        <v>3</v>
      </c>
      <c r="G4810" s="35">
        <v>3.3</v>
      </c>
      <c r="H4810" s="35">
        <v>3.5</v>
      </c>
    </row>
    <row r="4811" spans="1:15" ht="15" hidden="1" customHeight="1">
      <c r="A4811" s="34" t="s">
        <v>37</v>
      </c>
      <c r="B4811" s="34" t="s">
        <v>9790</v>
      </c>
      <c r="C4811" s="34" t="s">
        <v>422</v>
      </c>
      <c r="D4811" s="35" t="s">
        <v>107</v>
      </c>
      <c r="E4811" s="35">
        <v>1.4</v>
      </c>
      <c r="F4811" s="35">
        <v>3.7</v>
      </c>
      <c r="G4811" s="35">
        <v>4.5</v>
      </c>
      <c r="H4811" s="35" t="s">
        <v>2997</v>
      </c>
      <c r="I4811" s="35" t="s">
        <v>666</v>
      </c>
      <c r="K4811" s="36" t="s">
        <v>9791</v>
      </c>
      <c r="M4811" s="34" t="s">
        <v>7957</v>
      </c>
      <c r="O4811" s="34" t="s">
        <v>9792</v>
      </c>
    </row>
    <row r="4812" spans="1:15" ht="15" hidden="1" customHeight="1">
      <c r="A4812" s="34" t="s">
        <v>37</v>
      </c>
      <c r="B4812" s="34" t="s">
        <v>9793</v>
      </c>
      <c r="C4812" s="34" t="s">
        <v>422</v>
      </c>
      <c r="D4812" s="35" t="s">
        <v>107</v>
      </c>
      <c r="E4812" s="35">
        <v>1.3</v>
      </c>
      <c r="F4812" s="35">
        <v>1.6</v>
      </c>
      <c r="G4812" s="35">
        <v>1.7</v>
      </c>
      <c r="H4812" s="35">
        <v>1.7</v>
      </c>
      <c r="I4812" s="35" t="s">
        <v>9794</v>
      </c>
      <c r="K4812" s="36" t="s">
        <v>666</v>
      </c>
    </row>
    <row r="4813" spans="1:15" ht="15" hidden="1" customHeight="1">
      <c r="A4813" s="34" t="s">
        <v>37</v>
      </c>
      <c r="B4813" s="34" t="s">
        <v>9795</v>
      </c>
      <c r="C4813" s="34" t="s">
        <v>422</v>
      </c>
      <c r="D4813" s="35" t="s">
        <v>107</v>
      </c>
      <c r="E4813" s="35" t="s">
        <v>107</v>
      </c>
      <c r="F4813" s="35">
        <v>2.8</v>
      </c>
      <c r="G4813" s="35">
        <v>2.8</v>
      </c>
      <c r="H4813" s="35">
        <v>3.4</v>
      </c>
      <c r="I4813" s="35" t="s">
        <v>666</v>
      </c>
      <c r="M4813" s="34" t="s">
        <v>424</v>
      </c>
    </row>
    <row r="4814" spans="1:15" ht="15" hidden="1" customHeight="1">
      <c r="A4814" s="34" t="s">
        <v>37</v>
      </c>
      <c r="B4814" s="34" t="s">
        <v>9796</v>
      </c>
      <c r="C4814" s="34" t="s">
        <v>2325</v>
      </c>
      <c r="D4814" s="35" t="s">
        <v>107</v>
      </c>
      <c r="E4814" s="35">
        <v>2.1</v>
      </c>
      <c r="F4814" s="35">
        <v>2.2000000000000002</v>
      </c>
      <c r="G4814" s="35">
        <v>2.2000000000000002</v>
      </c>
      <c r="H4814" s="35">
        <v>2.2999999999999998</v>
      </c>
      <c r="I4814" s="35" t="s">
        <v>423</v>
      </c>
      <c r="L4814" s="34" t="s">
        <v>9797</v>
      </c>
      <c r="O4814" s="34" t="s">
        <v>4885</v>
      </c>
    </row>
    <row r="4815" spans="1:15" ht="15" hidden="1" customHeight="1">
      <c r="A4815" s="34" t="s">
        <v>37</v>
      </c>
      <c r="B4815" s="34" t="s">
        <v>9798</v>
      </c>
      <c r="C4815" s="34" t="s">
        <v>435</v>
      </c>
      <c r="D4815" s="35" t="s">
        <v>107</v>
      </c>
      <c r="E4815" s="35">
        <v>2.9</v>
      </c>
      <c r="F4815" s="35">
        <v>3.4</v>
      </c>
      <c r="G4815" s="35" t="s">
        <v>2997</v>
      </c>
      <c r="H4815" s="35" t="s">
        <v>2997</v>
      </c>
      <c r="L4815" s="34" t="s">
        <v>7909</v>
      </c>
    </row>
    <row r="4816" spans="1:15" ht="15" hidden="1" customHeight="1">
      <c r="A4816" s="34" t="s">
        <v>37</v>
      </c>
      <c r="B4816" s="34" t="s">
        <v>9799</v>
      </c>
      <c r="C4816" s="34" t="s">
        <v>742</v>
      </c>
      <c r="D4816" s="35" t="s">
        <v>107</v>
      </c>
      <c r="E4816" s="35">
        <v>1.1000000000000001</v>
      </c>
      <c r="F4816" s="35">
        <v>3.4</v>
      </c>
      <c r="G4816" s="35">
        <v>4.5</v>
      </c>
      <c r="H4816" s="35">
        <v>5.2</v>
      </c>
      <c r="K4816" s="36" t="s">
        <v>424</v>
      </c>
      <c r="M4816" s="34" t="s">
        <v>9800</v>
      </c>
      <c r="O4816" s="34" t="s">
        <v>3371</v>
      </c>
    </row>
    <row r="4817" spans="1:15" ht="15" hidden="1" customHeight="1">
      <c r="A4817" s="34" t="s">
        <v>37</v>
      </c>
      <c r="B4817" s="34" t="s">
        <v>9801</v>
      </c>
      <c r="C4817" s="34" t="s">
        <v>746</v>
      </c>
      <c r="D4817" s="35" t="s">
        <v>107</v>
      </c>
      <c r="E4817" s="35">
        <v>1.4</v>
      </c>
      <c r="F4817" s="35">
        <v>1.9</v>
      </c>
      <c r="G4817" s="35">
        <v>2.1</v>
      </c>
      <c r="H4817" s="35" t="s">
        <v>2989</v>
      </c>
    </row>
    <row r="4818" spans="1:15" ht="15" hidden="1" customHeight="1">
      <c r="A4818" s="34" t="s">
        <v>37</v>
      </c>
      <c r="B4818" s="34" t="s">
        <v>9802</v>
      </c>
      <c r="C4818" s="34" t="s">
        <v>746</v>
      </c>
      <c r="D4818" s="35" t="s">
        <v>107</v>
      </c>
      <c r="E4818" s="35" t="s">
        <v>107</v>
      </c>
      <c r="F4818" s="35">
        <v>1</v>
      </c>
      <c r="G4818" s="35">
        <v>1.4</v>
      </c>
      <c r="H4818" s="35" t="s">
        <v>2997</v>
      </c>
      <c r="J4818" s="35" t="s">
        <v>3089</v>
      </c>
    </row>
    <row r="4819" spans="1:15" ht="15" hidden="1" customHeight="1">
      <c r="A4819" s="34" t="s">
        <v>37</v>
      </c>
      <c r="B4819" s="34" t="s">
        <v>9803</v>
      </c>
      <c r="C4819" s="34" t="s">
        <v>439</v>
      </c>
      <c r="D4819" s="35" t="s">
        <v>107</v>
      </c>
      <c r="E4819" s="35">
        <v>29.8</v>
      </c>
      <c r="F4819" s="35">
        <v>29.6</v>
      </c>
      <c r="G4819" s="35">
        <v>29.7</v>
      </c>
      <c r="H4819" s="35">
        <v>30.1</v>
      </c>
      <c r="M4819" s="34" t="s">
        <v>552</v>
      </c>
      <c r="O4819" s="34" t="s">
        <v>9804</v>
      </c>
    </row>
    <row r="4820" spans="1:15" ht="15" hidden="1" customHeight="1">
      <c r="A4820" s="34" t="s">
        <v>37</v>
      </c>
      <c r="B4820" s="34" t="s">
        <v>9805</v>
      </c>
      <c r="C4820" s="34" t="s">
        <v>435</v>
      </c>
      <c r="D4820" s="35" t="s">
        <v>107</v>
      </c>
      <c r="E4820" s="35">
        <v>1.3</v>
      </c>
      <c r="F4820" s="35" t="s">
        <v>2997</v>
      </c>
      <c r="G4820" s="35" t="s">
        <v>2997</v>
      </c>
      <c r="H4820" s="35" t="s">
        <v>2997</v>
      </c>
      <c r="N4820" s="34" t="s">
        <v>552</v>
      </c>
      <c r="O4820" s="36" t="s">
        <v>9806</v>
      </c>
    </row>
    <row r="4821" spans="1:15" ht="15" hidden="1" customHeight="1">
      <c r="A4821" s="34" t="s">
        <v>37</v>
      </c>
      <c r="B4821" s="34" t="s">
        <v>9807</v>
      </c>
      <c r="C4821" s="34" t="s">
        <v>406</v>
      </c>
      <c r="D4821" s="35" t="s">
        <v>107</v>
      </c>
      <c r="E4821" s="35">
        <v>5.5</v>
      </c>
      <c r="F4821" s="35">
        <v>9</v>
      </c>
      <c r="G4821" s="35">
        <v>9.5</v>
      </c>
      <c r="H4821" s="35">
        <v>9</v>
      </c>
      <c r="L4821" s="34" t="s">
        <v>5338</v>
      </c>
      <c r="N4821" s="34" t="s">
        <v>1173</v>
      </c>
      <c r="O4821" s="34" t="s">
        <v>5397</v>
      </c>
    </row>
    <row r="4822" spans="1:15" ht="15" hidden="1" customHeight="1">
      <c r="A4822" s="34" t="s">
        <v>37</v>
      </c>
      <c r="B4822" s="34" t="s">
        <v>9808</v>
      </c>
      <c r="C4822" s="34" t="s">
        <v>746</v>
      </c>
      <c r="D4822" s="35" t="s">
        <v>107</v>
      </c>
      <c r="E4822" s="35">
        <v>1.1000000000000001</v>
      </c>
      <c r="F4822" s="35">
        <v>1.5</v>
      </c>
      <c r="G4822" s="35">
        <v>1.8</v>
      </c>
      <c r="H4822" s="35">
        <v>1.2</v>
      </c>
    </row>
    <row r="4823" spans="1:15" ht="15" hidden="1" customHeight="1">
      <c r="A4823" s="34" t="s">
        <v>37</v>
      </c>
      <c r="B4823" s="34" t="s">
        <v>9809</v>
      </c>
      <c r="C4823" s="34" t="s">
        <v>746</v>
      </c>
      <c r="D4823" s="35" t="s">
        <v>107</v>
      </c>
      <c r="E4823" s="35" t="s">
        <v>107</v>
      </c>
      <c r="F4823" s="35">
        <v>1.3</v>
      </c>
      <c r="G4823" s="35">
        <v>1.8</v>
      </c>
      <c r="H4823" s="35" t="s">
        <v>107</v>
      </c>
      <c r="J4823" s="35" t="s">
        <v>3281</v>
      </c>
    </row>
    <row r="4824" spans="1:15" ht="15" hidden="1" customHeight="1">
      <c r="A4824" s="34" t="s">
        <v>37</v>
      </c>
      <c r="B4824" s="34" t="s">
        <v>9810</v>
      </c>
      <c r="C4824" s="34" t="s">
        <v>746</v>
      </c>
      <c r="D4824" s="35" t="s">
        <v>107</v>
      </c>
      <c r="E4824" s="35">
        <v>1.2</v>
      </c>
      <c r="F4824" s="35">
        <v>2.2000000000000002</v>
      </c>
      <c r="G4824" s="35">
        <v>2.2999999999999998</v>
      </c>
      <c r="H4824" s="35">
        <v>2.2000000000000002</v>
      </c>
    </row>
    <row r="4825" spans="1:15" ht="15" hidden="1" customHeight="1">
      <c r="A4825" s="34" t="s">
        <v>37</v>
      </c>
      <c r="B4825" s="34" t="s">
        <v>9811</v>
      </c>
      <c r="C4825" s="34" t="s">
        <v>746</v>
      </c>
      <c r="D4825" s="35" t="s">
        <v>107</v>
      </c>
      <c r="E4825" s="35" t="s">
        <v>7651</v>
      </c>
      <c r="F4825" s="35">
        <v>1.1000000000000001</v>
      </c>
      <c r="G4825" s="35">
        <v>1.1000000000000001</v>
      </c>
      <c r="H4825" s="35" t="s">
        <v>2989</v>
      </c>
    </row>
    <row r="4826" spans="1:15" ht="15" hidden="1" customHeight="1">
      <c r="A4826" s="34" t="s">
        <v>37</v>
      </c>
      <c r="B4826" s="34" t="s">
        <v>9812</v>
      </c>
      <c r="C4826" s="34" t="s">
        <v>746</v>
      </c>
      <c r="D4826" s="35" t="s">
        <v>107</v>
      </c>
      <c r="E4826" s="35">
        <v>1.1000000000000001</v>
      </c>
      <c r="F4826" s="35" t="s">
        <v>2997</v>
      </c>
      <c r="G4826" s="35" t="s">
        <v>2997</v>
      </c>
      <c r="H4826" s="35" t="s">
        <v>2997</v>
      </c>
      <c r="O4826" s="34" t="s">
        <v>9813</v>
      </c>
    </row>
    <row r="4827" spans="1:15" ht="15" hidden="1" customHeight="1">
      <c r="A4827" s="34" t="s">
        <v>37</v>
      </c>
      <c r="B4827" s="34" t="s">
        <v>9814</v>
      </c>
      <c r="C4827" s="34" t="s">
        <v>468</v>
      </c>
      <c r="D4827" s="35" t="s">
        <v>107</v>
      </c>
      <c r="E4827" s="35">
        <v>1.4</v>
      </c>
      <c r="F4827" s="35">
        <v>4.0999999999999996</v>
      </c>
      <c r="G4827" s="35">
        <v>4.5</v>
      </c>
      <c r="H4827" s="35">
        <v>7.2</v>
      </c>
    </row>
    <row r="4828" spans="1:15" ht="15" hidden="1" customHeight="1">
      <c r="A4828" s="34" t="s">
        <v>37</v>
      </c>
      <c r="B4828" s="34" t="s">
        <v>9815</v>
      </c>
      <c r="C4828" s="34" t="s">
        <v>746</v>
      </c>
      <c r="D4828" s="35" t="s">
        <v>107</v>
      </c>
      <c r="E4828" s="35" t="s">
        <v>107</v>
      </c>
      <c r="F4828" s="35">
        <v>1.7</v>
      </c>
      <c r="G4828" s="35">
        <v>1.8</v>
      </c>
      <c r="H4828" s="35">
        <v>1.8</v>
      </c>
    </row>
    <row r="4829" spans="1:15" ht="15" hidden="1" customHeight="1">
      <c r="A4829" s="34" t="s">
        <v>37</v>
      </c>
      <c r="B4829" s="34" t="s">
        <v>9816</v>
      </c>
      <c r="C4829" s="34" t="s">
        <v>746</v>
      </c>
      <c r="D4829" s="35" t="s">
        <v>107</v>
      </c>
      <c r="E4829" s="35" t="s">
        <v>107</v>
      </c>
      <c r="F4829" s="35">
        <v>1.1000000000000001</v>
      </c>
      <c r="G4829" s="35">
        <v>1.5</v>
      </c>
      <c r="H4829" s="35">
        <v>1.1000000000000001</v>
      </c>
      <c r="J4829" s="35" t="s">
        <v>3081</v>
      </c>
    </row>
    <row r="4830" spans="1:15" ht="15" hidden="1" customHeight="1">
      <c r="A4830" s="34" t="s">
        <v>37</v>
      </c>
      <c r="B4830" s="34" t="s">
        <v>9817</v>
      </c>
      <c r="C4830" s="34" t="s">
        <v>746</v>
      </c>
      <c r="D4830" s="35" t="s">
        <v>107</v>
      </c>
      <c r="E4830" s="35" t="s">
        <v>107</v>
      </c>
      <c r="F4830" s="35">
        <v>1.2</v>
      </c>
      <c r="G4830" s="35" t="s">
        <v>2988</v>
      </c>
      <c r="H4830" s="35">
        <v>1.8</v>
      </c>
    </row>
    <row r="4831" spans="1:15" ht="15" hidden="1" customHeight="1">
      <c r="A4831" s="34" t="s">
        <v>37</v>
      </c>
      <c r="B4831" s="34" t="s">
        <v>9818</v>
      </c>
      <c r="C4831" s="34" t="s">
        <v>896</v>
      </c>
      <c r="D4831" s="35" t="s">
        <v>107</v>
      </c>
      <c r="E4831" s="35" t="s">
        <v>107</v>
      </c>
      <c r="F4831" s="35">
        <v>1.5</v>
      </c>
      <c r="G4831" s="35" t="s">
        <v>2997</v>
      </c>
      <c r="H4831" s="35" t="s">
        <v>2997</v>
      </c>
      <c r="L4831" s="36" t="s">
        <v>9819</v>
      </c>
    </row>
    <row r="4832" spans="1:15" ht="15" hidden="1" customHeight="1">
      <c r="A4832" s="34" t="s">
        <v>37</v>
      </c>
      <c r="B4832" s="34" t="s">
        <v>9820</v>
      </c>
      <c r="C4832" s="34" t="s">
        <v>746</v>
      </c>
      <c r="D4832" s="35" t="s">
        <v>107</v>
      </c>
      <c r="E4832" s="35" t="s">
        <v>107</v>
      </c>
      <c r="F4832" s="35">
        <v>1.9</v>
      </c>
      <c r="G4832" s="35">
        <v>1.9</v>
      </c>
      <c r="H4832" s="35">
        <v>2.2000000000000002</v>
      </c>
    </row>
    <row r="4833" spans="1:13" ht="15" hidden="1" customHeight="1">
      <c r="A4833" s="34" t="s">
        <v>37</v>
      </c>
      <c r="B4833" s="34" t="s">
        <v>9821</v>
      </c>
      <c r="C4833" s="34" t="s">
        <v>746</v>
      </c>
      <c r="D4833" s="35" t="s">
        <v>107</v>
      </c>
      <c r="E4833" s="35" t="s">
        <v>107</v>
      </c>
      <c r="F4833" s="35">
        <v>1</v>
      </c>
      <c r="G4833" s="35">
        <v>1.5</v>
      </c>
      <c r="H4833" s="35" t="s">
        <v>2997</v>
      </c>
      <c r="J4833" s="35" t="s">
        <v>4611</v>
      </c>
    </row>
    <row r="4834" spans="1:13" ht="15" hidden="1" customHeight="1">
      <c r="A4834" s="34" t="s">
        <v>37</v>
      </c>
      <c r="B4834" s="34" t="s">
        <v>9822</v>
      </c>
      <c r="C4834" s="34" t="s">
        <v>746</v>
      </c>
      <c r="D4834" s="35" t="s">
        <v>107</v>
      </c>
      <c r="E4834" s="35" t="s">
        <v>107</v>
      </c>
      <c r="F4834" s="35">
        <v>1.2</v>
      </c>
      <c r="G4834" s="35">
        <v>1.5</v>
      </c>
      <c r="H4834" s="35">
        <v>1.2</v>
      </c>
    </row>
    <row r="4835" spans="1:13" ht="15" hidden="1" customHeight="1">
      <c r="A4835" s="34" t="s">
        <v>37</v>
      </c>
      <c r="B4835" s="34" t="s">
        <v>9823</v>
      </c>
      <c r="C4835" s="34" t="s">
        <v>746</v>
      </c>
      <c r="D4835" s="35" t="s">
        <v>107</v>
      </c>
      <c r="E4835" s="35" t="s">
        <v>107</v>
      </c>
      <c r="F4835" s="35">
        <v>1.2</v>
      </c>
      <c r="G4835" s="35" t="s">
        <v>2997</v>
      </c>
      <c r="H4835" s="35" t="s">
        <v>2997</v>
      </c>
      <c r="L4835" s="36" t="s">
        <v>3250</v>
      </c>
    </row>
    <row r="4836" spans="1:13" ht="15" hidden="1" customHeight="1">
      <c r="A4836" s="34" t="s">
        <v>37</v>
      </c>
      <c r="B4836" s="34" t="s">
        <v>9824</v>
      </c>
      <c r="C4836" s="34" t="s">
        <v>746</v>
      </c>
      <c r="D4836" s="35" t="s">
        <v>107</v>
      </c>
      <c r="E4836" s="35" t="s">
        <v>107</v>
      </c>
      <c r="F4836" s="35" t="s">
        <v>107</v>
      </c>
      <c r="G4836" s="35" t="s">
        <v>107</v>
      </c>
      <c r="H4836" s="35">
        <v>1.2</v>
      </c>
      <c r="I4836" s="35" t="s">
        <v>552</v>
      </c>
    </row>
    <row r="4837" spans="1:13" ht="15" hidden="1" customHeight="1">
      <c r="A4837" s="34" t="s">
        <v>37</v>
      </c>
      <c r="B4837" s="34" t="s">
        <v>9825</v>
      </c>
      <c r="C4837" s="34" t="s">
        <v>457</v>
      </c>
      <c r="D4837" s="35" t="s">
        <v>107</v>
      </c>
      <c r="E4837" s="35" t="s">
        <v>107</v>
      </c>
      <c r="F4837" s="35">
        <v>1.4</v>
      </c>
      <c r="G4837" s="35">
        <v>1.8</v>
      </c>
      <c r="H4837" s="35">
        <v>1.8</v>
      </c>
    </row>
    <row r="4838" spans="1:13" ht="15" hidden="1" customHeight="1">
      <c r="A4838" s="34" t="s">
        <v>37</v>
      </c>
      <c r="B4838" s="34" t="s">
        <v>9826</v>
      </c>
      <c r="C4838" s="34" t="s">
        <v>667</v>
      </c>
      <c r="D4838" s="35" t="s">
        <v>107</v>
      </c>
      <c r="E4838" s="35" t="s">
        <v>107</v>
      </c>
      <c r="F4838" s="35">
        <v>2.4</v>
      </c>
      <c r="G4838" s="35">
        <v>3</v>
      </c>
      <c r="H4838" s="35">
        <v>3.3</v>
      </c>
    </row>
    <row r="4839" spans="1:13" ht="15" hidden="1" customHeight="1">
      <c r="A4839" s="34" t="s">
        <v>37</v>
      </c>
      <c r="B4839" s="34" t="s">
        <v>9827</v>
      </c>
      <c r="C4839" s="34" t="s">
        <v>468</v>
      </c>
      <c r="D4839" s="35" t="s">
        <v>107</v>
      </c>
      <c r="E4839" s="35" t="s">
        <v>107</v>
      </c>
      <c r="F4839" s="35">
        <v>3.5</v>
      </c>
      <c r="G4839" s="35">
        <v>5.3</v>
      </c>
      <c r="H4839" s="35">
        <v>7.6</v>
      </c>
      <c r="M4839" s="34" t="s">
        <v>661</v>
      </c>
    </row>
    <row r="4840" spans="1:13" ht="15" hidden="1" customHeight="1">
      <c r="A4840" s="34" t="s">
        <v>37</v>
      </c>
      <c r="B4840" s="34" t="s">
        <v>9828</v>
      </c>
      <c r="C4840" s="34" t="s">
        <v>468</v>
      </c>
      <c r="D4840" s="35" t="s">
        <v>107</v>
      </c>
      <c r="E4840" s="35" t="s">
        <v>107</v>
      </c>
      <c r="F4840" s="35">
        <v>1.3</v>
      </c>
      <c r="G4840" s="35">
        <v>1.5</v>
      </c>
      <c r="H4840" s="35">
        <v>1.5</v>
      </c>
      <c r="M4840" s="36" t="s">
        <v>552</v>
      </c>
    </row>
    <row r="4841" spans="1:13" ht="15" hidden="1" customHeight="1">
      <c r="A4841" s="34" t="s">
        <v>37</v>
      </c>
      <c r="B4841" s="34" t="s">
        <v>9829</v>
      </c>
      <c r="C4841" s="34" t="s">
        <v>439</v>
      </c>
      <c r="D4841" s="35" t="s">
        <v>107</v>
      </c>
      <c r="E4841" s="35" t="s">
        <v>107</v>
      </c>
      <c r="F4841" s="35">
        <v>1.3</v>
      </c>
      <c r="G4841" s="35">
        <v>1.4</v>
      </c>
      <c r="H4841" s="35">
        <v>1.9</v>
      </c>
      <c r="I4841" s="35" t="s">
        <v>423</v>
      </c>
      <c r="J4841" s="35" t="s">
        <v>9830</v>
      </c>
      <c r="K4841" s="36" t="s">
        <v>1173</v>
      </c>
      <c r="L4841" s="36" t="s">
        <v>9831</v>
      </c>
    </row>
    <row r="4842" spans="1:13" ht="15" hidden="1" customHeight="1">
      <c r="A4842" s="34" t="s">
        <v>37</v>
      </c>
      <c r="B4842" s="34" t="s">
        <v>9832</v>
      </c>
      <c r="C4842" s="34" t="s">
        <v>439</v>
      </c>
      <c r="D4842" s="35" t="s">
        <v>107</v>
      </c>
      <c r="E4842" s="35" t="s">
        <v>107</v>
      </c>
      <c r="F4842" s="35">
        <v>1.4</v>
      </c>
      <c r="G4842" s="35" t="s">
        <v>2988</v>
      </c>
      <c r="H4842" s="35" t="s">
        <v>2989</v>
      </c>
      <c r="M4842" s="36" t="s">
        <v>423</v>
      </c>
    </row>
    <row r="4843" spans="1:13" ht="15" hidden="1" customHeight="1">
      <c r="A4843" s="34" t="s">
        <v>37</v>
      </c>
      <c r="B4843" s="34" t="s">
        <v>9833</v>
      </c>
      <c r="C4843" s="34" t="s">
        <v>672</v>
      </c>
      <c r="D4843" s="35" t="s">
        <v>107</v>
      </c>
      <c r="E4843" s="35" t="s">
        <v>107</v>
      </c>
      <c r="F4843" s="35">
        <v>1.3</v>
      </c>
      <c r="G4843" s="35">
        <v>1.5</v>
      </c>
      <c r="H4843" s="35" t="s">
        <v>107</v>
      </c>
      <c r="J4843" s="35" t="s">
        <v>5241</v>
      </c>
      <c r="M4843" s="36" t="s">
        <v>9834</v>
      </c>
    </row>
    <row r="4844" spans="1:13" ht="15" hidden="1" customHeight="1">
      <c r="A4844" s="34" t="s">
        <v>37</v>
      </c>
      <c r="B4844" s="34" t="s">
        <v>9835</v>
      </c>
      <c r="C4844" s="34" t="s">
        <v>672</v>
      </c>
      <c r="D4844" s="35" t="s">
        <v>107</v>
      </c>
      <c r="E4844" s="35" t="s">
        <v>107</v>
      </c>
      <c r="F4844" s="35">
        <v>1.2</v>
      </c>
      <c r="G4844" s="35">
        <v>1.4</v>
      </c>
      <c r="H4844" s="35" t="s">
        <v>107</v>
      </c>
      <c r="J4844" s="35" t="s">
        <v>5787</v>
      </c>
      <c r="K4844" s="36" t="s">
        <v>423</v>
      </c>
      <c r="L4844" s="36" t="s">
        <v>3105</v>
      </c>
      <c r="M4844" s="34" t="s">
        <v>9836</v>
      </c>
    </row>
    <row r="4845" spans="1:13" ht="15" hidden="1" customHeight="1">
      <c r="A4845" s="34" t="s">
        <v>37</v>
      </c>
      <c r="B4845" s="34" t="s">
        <v>9837</v>
      </c>
      <c r="C4845" s="34" t="s">
        <v>541</v>
      </c>
      <c r="D4845" s="35" t="s">
        <v>107</v>
      </c>
      <c r="E4845" s="35" t="s">
        <v>107</v>
      </c>
      <c r="F4845" s="35">
        <v>4</v>
      </c>
      <c r="G4845" s="35">
        <v>4</v>
      </c>
      <c r="H4845" s="35">
        <v>4</v>
      </c>
      <c r="I4845" s="35" t="s">
        <v>552</v>
      </c>
      <c r="K4845" s="36" t="s">
        <v>1173</v>
      </c>
    </row>
    <row r="4846" spans="1:13" ht="15" hidden="1" customHeight="1">
      <c r="A4846" s="34" t="s">
        <v>37</v>
      </c>
      <c r="B4846" s="34" t="s">
        <v>9838</v>
      </c>
      <c r="C4846" t="s">
        <v>1277</v>
      </c>
      <c r="D4846" s="35" t="s">
        <v>107</v>
      </c>
      <c r="E4846" s="35" t="s">
        <v>107</v>
      </c>
      <c r="F4846" s="35">
        <v>1.4</v>
      </c>
      <c r="G4846" s="35">
        <v>2</v>
      </c>
      <c r="H4846" s="35">
        <v>1.9</v>
      </c>
    </row>
    <row r="4847" spans="1:13" ht="15" hidden="1" customHeight="1">
      <c r="A4847" s="34" t="s">
        <v>37</v>
      </c>
      <c r="B4847" s="34" t="s">
        <v>9839</v>
      </c>
      <c r="C4847" t="s">
        <v>1277</v>
      </c>
      <c r="D4847" s="35" t="s">
        <v>107</v>
      </c>
      <c r="E4847" s="35" t="s">
        <v>107</v>
      </c>
      <c r="F4847" s="35">
        <v>1.3</v>
      </c>
      <c r="G4847" s="35">
        <v>1.4</v>
      </c>
      <c r="H4847" s="35">
        <v>1.4</v>
      </c>
    </row>
    <row r="4848" spans="1:13" ht="15" hidden="1" customHeight="1">
      <c r="A4848" s="34" t="s">
        <v>37</v>
      </c>
      <c r="B4848" s="34" t="s">
        <v>9840</v>
      </c>
      <c r="C4848" t="s">
        <v>1277</v>
      </c>
      <c r="D4848" s="35" t="s">
        <v>107</v>
      </c>
      <c r="E4848" s="35" t="s">
        <v>107</v>
      </c>
      <c r="F4848" s="35" t="s">
        <v>107</v>
      </c>
      <c r="G4848" s="35">
        <v>1.4</v>
      </c>
      <c r="H4848" s="35">
        <v>1.1000000000000001</v>
      </c>
    </row>
    <row r="4849" spans="1:13" ht="15" hidden="1" customHeight="1">
      <c r="A4849" s="34" t="s">
        <v>37</v>
      </c>
      <c r="B4849" s="34" t="s">
        <v>9841</v>
      </c>
      <c r="C4849" s="34" t="s">
        <v>468</v>
      </c>
      <c r="D4849" s="35" t="s">
        <v>107</v>
      </c>
      <c r="E4849" s="35" t="s">
        <v>107</v>
      </c>
      <c r="F4849" s="35">
        <v>2.2000000000000002</v>
      </c>
      <c r="G4849" s="35">
        <v>3.8</v>
      </c>
      <c r="H4849" s="35">
        <v>3</v>
      </c>
      <c r="I4849" s="35" t="s">
        <v>9842</v>
      </c>
      <c r="M4849" s="34" t="s">
        <v>9843</v>
      </c>
    </row>
    <row r="4850" spans="1:13" ht="15" hidden="1" customHeight="1">
      <c r="A4850" s="34" t="s">
        <v>37</v>
      </c>
      <c r="B4850" s="34" t="s">
        <v>9844</v>
      </c>
      <c r="C4850" s="34" t="s">
        <v>672</v>
      </c>
      <c r="D4850" s="35" t="s">
        <v>107</v>
      </c>
      <c r="E4850" s="35" t="s">
        <v>107</v>
      </c>
      <c r="F4850" s="35">
        <v>1.2</v>
      </c>
      <c r="G4850" s="35">
        <v>1</v>
      </c>
      <c r="H4850" s="35">
        <v>1.1000000000000001</v>
      </c>
    </row>
    <row r="4851" spans="1:13" ht="15" hidden="1" customHeight="1">
      <c r="A4851" s="34" t="s">
        <v>37</v>
      </c>
      <c r="B4851" s="34" t="s">
        <v>9845</v>
      </c>
      <c r="C4851" s="34" t="s">
        <v>672</v>
      </c>
      <c r="D4851" s="35" t="s">
        <v>107</v>
      </c>
      <c r="E4851" s="35" t="s">
        <v>107</v>
      </c>
      <c r="F4851" s="35">
        <v>1.1000000000000001</v>
      </c>
      <c r="G4851" s="35">
        <v>1.2</v>
      </c>
      <c r="H4851" s="35">
        <v>1.1000000000000001</v>
      </c>
    </row>
    <row r="4852" spans="1:13" ht="15" hidden="1" customHeight="1">
      <c r="A4852" s="34" t="s">
        <v>37</v>
      </c>
      <c r="B4852" s="34" t="s">
        <v>9846</v>
      </c>
      <c r="C4852" s="34" t="s">
        <v>468</v>
      </c>
      <c r="D4852" s="35" t="s">
        <v>107</v>
      </c>
      <c r="E4852" s="35" t="s">
        <v>107</v>
      </c>
      <c r="F4852" s="35">
        <v>2.7</v>
      </c>
      <c r="G4852" s="35">
        <v>3.2</v>
      </c>
      <c r="H4852" s="35">
        <v>3.7</v>
      </c>
      <c r="I4852" s="35" t="s">
        <v>423</v>
      </c>
      <c r="K4852" s="36" t="s">
        <v>423</v>
      </c>
      <c r="M4852" s="34" t="s">
        <v>423</v>
      </c>
    </row>
    <row r="4853" spans="1:13" ht="15" hidden="1" customHeight="1">
      <c r="A4853" s="34" t="s">
        <v>37</v>
      </c>
      <c r="B4853" s="34" t="s">
        <v>9847</v>
      </c>
      <c r="C4853" s="34" t="s">
        <v>920</v>
      </c>
      <c r="D4853" s="35" t="s">
        <v>107</v>
      </c>
      <c r="E4853" s="35" t="s">
        <v>107</v>
      </c>
      <c r="F4853" s="35">
        <v>2.8</v>
      </c>
      <c r="G4853" s="35">
        <v>2.9</v>
      </c>
      <c r="H4853" s="35">
        <v>3</v>
      </c>
      <c r="I4853" s="35" t="s">
        <v>423</v>
      </c>
      <c r="L4853" s="34" t="s">
        <v>9848</v>
      </c>
      <c r="M4853" s="34" t="s">
        <v>423</v>
      </c>
    </row>
    <row r="4854" spans="1:13" ht="15" hidden="1" customHeight="1">
      <c r="A4854" s="34" t="s">
        <v>37</v>
      </c>
      <c r="B4854" s="34" t="s">
        <v>9849</v>
      </c>
      <c r="C4854" s="34" t="s">
        <v>745</v>
      </c>
      <c r="D4854" s="35" t="s">
        <v>107</v>
      </c>
      <c r="E4854" s="35" t="s">
        <v>107</v>
      </c>
      <c r="F4854" s="35">
        <v>2.6</v>
      </c>
      <c r="G4854" s="35">
        <v>2.5</v>
      </c>
      <c r="H4854" s="35" t="s">
        <v>2997</v>
      </c>
    </row>
    <row r="4855" spans="1:13" ht="15" hidden="1" customHeight="1">
      <c r="A4855" s="34" t="s">
        <v>37</v>
      </c>
      <c r="B4855" s="34" t="s">
        <v>9850</v>
      </c>
      <c r="C4855" s="34" t="s">
        <v>745</v>
      </c>
      <c r="D4855" s="35" t="s">
        <v>107</v>
      </c>
      <c r="E4855" s="35" t="s">
        <v>107</v>
      </c>
      <c r="F4855" s="35">
        <v>1.4</v>
      </c>
      <c r="G4855" s="35" t="s">
        <v>2997</v>
      </c>
      <c r="H4855" s="35" t="s">
        <v>2997</v>
      </c>
      <c r="L4855" s="36" t="s">
        <v>4652</v>
      </c>
    </row>
    <row r="4856" spans="1:13" ht="15" hidden="1" customHeight="1">
      <c r="A4856" s="34" t="s">
        <v>37</v>
      </c>
      <c r="B4856" s="34" t="s">
        <v>9851</v>
      </c>
      <c r="C4856" s="34" t="s">
        <v>745</v>
      </c>
      <c r="D4856" s="35" t="s">
        <v>107</v>
      </c>
      <c r="E4856" s="35" t="s">
        <v>107</v>
      </c>
      <c r="F4856" s="35">
        <v>1.4</v>
      </c>
      <c r="G4856" s="35">
        <v>1.3</v>
      </c>
      <c r="H4856" s="35">
        <v>1.8</v>
      </c>
      <c r="L4856" s="34" t="s">
        <v>9797</v>
      </c>
    </row>
    <row r="4857" spans="1:13" ht="15" hidden="1" customHeight="1">
      <c r="A4857" s="34" t="s">
        <v>37</v>
      </c>
      <c r="B4857" s="34" t="s">
        <v>9852</v>
      </c>
      <c r="C4857" s="34" t="s">
        <v>745</v>
      </c>
      <c r="D4857" s="35" t="s">
        <v>107</v>
      </c>
      <c r="E4857" s="35" t="s">
        <v>107</v>
      </c>
      <c r="F4857" s="35">
        <v>1.7</v>
      </c>
      <c r="G4857" s="35">
        <v>1.7</v>
      </c>
      <c r="H4857" s="35" t="s">
        <v>107</v>
      </c>
      <c r="J4857" s="35" t="s">
        <v>3089</v>
      </c>
      <c r="L4857" s="34" t="s">
        <v>9853</v>
      </c>
      <c r="M4857" s="34" t="s">
        <v>9631</v>
      </c>
    </row>
    <row r="4858" spans="1:13" ht="15" hidden="1" customHeight="1">
      <c r="A4858" s="34" t="s">
        <v>37</v>
      </c>
      <c r="B4858" s="34" t="s">
        <v>9854</v>
      </c>
      <c r="C4858" s="34" t="s">
        <v>385</v>
      </c>
      <c r="D4858" s="35" t="s">
        <v>107</v>
      </c>
      <c r="E4858" s="35" t="s">
        <v>107</v>
      </c>
      <c r="F4858" s="35">
        <v>1.4</v>
      </c>
      <c r="G4858" s="35">
        <v>1.8</v>
      </c>
      <c r="H4858" s="35">
        <v>1.6</v>
      </c>
      <c r="I4858" s="35" t="s">
        <v>423</v>
      </c>
      <c r="M4858" s="34" t="s">
        <v>423</v>
      </c>
    </row>
    <row r="4859" spans="1:13" ht="15" hidden="1" customHeight="1">
      <c r="A4859" s="34" t="s">
        <v>37</v>
      </c>
      <c r="B4859" s="34" t="s">
        <v>9855</v>
      </c>
      <c r="C4859" s="34" t="s">
        <v>435</v>
      </c>
      <c r="D4859" s="35" t="s">
        <v>107</v>
      </c>
      <c r="E4859" s="35" t="s">
        <v>107</v>
      </c>
      <c r="F4859" s="35">
        <v>1.7</v>
      </c>
      <c r="G4859" s="35">
        <v>1.9</v>
      </c>
      <c r="H4859" s="35">
        <v>1.9</v>
      </c>
    </row>
    <row r="4860" spans="1:13" ht="15" hidden="1" customHeight="1">
      <c r="A4860" s="34" t="s">
        <v>37</v>
      </c>
      <c r="B4860" s="34" t="s">
        <v>9856</v>
      </c>
      <c r="C4860" s="34" t="s">
        <v>667</v>
      </c>
      <c r="D4860" s="35" t="s">
        <v>107</v>
      </c>
      <c r="E4860" s="35" t="s">
        <v>107</v>
      </c>
      <c r="F4860" s="35">
        <v>1.2</v>
      </c>
      <c r="G4860" s="35">
        <v>1.6</v>
      </c>
      <c r="H4860" s="35">
        <v>2</v>
      </c>
    </row>
    <row r="4861" spans="1:13" ht="15" hidden="1" customHeight="1">
      <c r="A4861" s="34" t="s">
        <v>37</v>
      </c>
      <c r="B4861" s="34" t="s">
        <v>9857</v>
      </c>
      <c r="C4861" s="34" t="s">
        <v>667</v>
      </c>
      <c r="D4861" s="35" t="s">
        <v>107</v>
      </c>
      <c r="E4861" s="35" t="s">
        <v>107</v>
      </c>
      <c r="F4861" s="35">
        <v>1.4</v>
      </c>
      <c r="G4861" s="35">
        <v>1.8</v>
      </c>
      <c r="H4861" s="35" t="s">
        <v>2997</v>
      </c>
      <c r="J4861" s="35" t="s">
        <v>3089</v>
      </c>
    </row>
    <row r="4862" spans="1:13" ht="15" hidden="1" customHeight="1">
      <c r="A4862" s="34" t="s">
        <v>37</v>
      </c>
      <c r="B4862" s="34" t="s">
        <v>9858</v>
      </c>
      <c r="C4862" s="34" t="s">
        <v>667</v>
      </c>
      <c r="D4862" s="35" t="s">
        <v>107</v>
      </c>
      <c r="E4862" s="35" t="s">
        <v>107</v>
      </c>
      <c r="F4862" s="35" t="s">
        <v>107</v>
      </c>
      <c r="G4862" s="35">
        <v>1.1000000000000001</v>
      </c>
      <c r="H4862" s="35">
        <v>1.2</v>
      </c>
    </row>
    <row r="4863" spans="1:13" ht="15" hidden="1" customHeight="1">
      <c r="A4863" s="34" t="s">
        <v>37</v>
      </c>
      <c r="B4863" s="34" t="s">
        <v>9859</v>
      </c>
      <c r="C4863" s="34" t="s">
        <v>384</v>
      </c>
      <c r="D4863" s="35" t="s">
        <v>107</v>
      </c>
      <c r="E4863" s="35" t="s">
        <v>107</v>
      </c>
      <c r="F4863" s="35">
        <v>1.2</v>
      </c>
      <c r="G4863" s="35">
        <v>1.6</v>
      </c>
      <c r="H4863" s="35">
        <v>2.2000000000000002</v>
      </c>
      <c r="I4863" s="35" t="s">
        <v>9860</v>
      </c>
      <c r="K4863" s="36" t="s">
        <v>666</v>
      </c>
      <c r="M4863" s="34" t="s">
        <v>666</v>
      </c>
    </row>
    <row r="4864" spans="1:13" ht="15" hidden="1" customHeight="1">
      <c r="A4864" s="34" t="s">
        <v>37</v>
      </c>
      <c r="B4864" s="34" t="s">
        <v>9861</v>
      </c>
      <c r="C4864" s="34" t="s">
        <v>2752</v>
      </c>
      <c r="D4864" s="35" t="s">
        <v>107</v>
      </c>
      <c r="E4864" s="35" t="s">
        <v>107</v>
      </c>
      <c r="F4864" s="35">
        <v>1</v>
      </c>
      <c r="G4864" s="35">
        <v>1.2</v>
      </c>
      <c r="H4864" s="35">
        <v>1.7</v>
      </c>
      <c r="L4864" s="34" t="s">
        <v>9862</v>
      </c>
    </row>
    <row r="4865" spans="1:15" ht="15" hidden="1" customHeight="1">
      <c r="A4865" s="34" t="s">
        <v>37</v>
      </c>
      <c r="B4865" s="34" t="s">
        <v>9863</v>
      </c>
      <c r="C4865" s="34" t="s">
        <v>468</v>
      </c>
      <c r="D4865" s="35" t="s">
        <v>107</v>
      </c>
      <c r="E4865" s="35" t="s">
        <v>107</v>
      </c>
      <c r="F4865" s="35">
        <v>1.3</v>
      </c>
      <c r="G4865" s="35">
        <v>1.5</v>
      </c>
      <c r="H4865" s="35">
        <v>1.6</v>
      </c>
      <c r="I4865" s="35" t="s">
        <v>423</v>
      </c>
      <c r="K4865" s="36" t="s">
        <v>2126</v>
      </c>
      <c r="M4865" s="34" t="s">
        <v>2126</v>
      </c>
    </row>
    <row r="4866" spans="1:15" ht="15" hidden="1" customHeight="1">
      <c r="A4866" s="34" t="s">
        <v>37</v>
      </c>
      <c r="B4866" s="34" t="s">
        <v>9864</v>
      </c>
      <c r="C4866" s="34" t="s">
        <v>393</v>
      </c>
      <c r="D4866" s="35" t="s">
        <v>107</v>
      </c>
      <c r="E4866" s="35" t="s">
        <v>107</v>
      </c>
      <c r="F4866" s="35">
        <v>1.4</v>
      </c>
      <c r="G4866" s="35">
        <v>1.4</v>
      </c>
      <c r="H4866" s="35">
        <v>1.4</v>
      </c>
      <c r="L4866" s="34" t="s">
        <v>9865</v>
      </c>
    </row>
    <row r="4867" spans="1:15" ht="15" hidden="1" customHeight="1">
      <c r="A4867" s="34" t="s">
        <v>37</v>
      </c>
      <c r="B4867" s="34" t="s">
        <v>9866</v>
      </c>
      <c r="C4867" s="34" t="s">
        <v>439</v>
      </c>
      <c r="D4867" s="35" t="s">
        <v>107</v>
      </c>
      <c r="E4867" s="35" t="s">
        <v>107</v>
      </c>
      <c r="F4867" s="35">
        <v>2</v>
      </c>
      <c r="G4867" s="35">
        <v>2.2000000000000002</v>
      </c>
      <c r="H4867" s="35">
        <v>2.2000000000000002</v>
      </c>
      <c r="K4867" s="36" t="s">
        <v>1173</v>
      </c>
      <c r="M4867" s="34" t="s">
        <v>2126</v>
      </c>
    </row>
    <row r="4868" spans="1:15" ht="15" hidden="1" customHeight="1">
      <c r="A4868" s="34" t="s">
        <v>37</v>
      </c>
      <c r="B4868" s="34" t="s">
        <v>9867</v>
      </c>
      <c r="C4868" s="34" t="s">
        <v>384</v>
      </c>
      <c r="D4868" s="35" t="s">
        <v>107</v>
      </c>
      <c r="E4868" s="35" t="s">
        <v>107</v>
      </c>
      <c r="F4868" s="35">
        <v>1.2</v>
      </c>
      <c r="G4868" s="35" t="s">
        <v>2997</v>
      </c>
      <c r="H4868" s="35" t="s">
        <v>107</v>
      </c>
      <c r="J4868" s="35" t="s">
        <v>9868</v>
      </c>
      <c r="L4868" s="36" t="s">
        <v>9869</v>
      </c>
    </row>
    <row r="4869" spans="1:15" ht="15" hidden="1" customHeight="1">
      <c r="A4869" s="34" t="s">
        <v>37</v>
      </c>
      <c r="B4869" s="34" t="s">
        <v>9870</v>
      </c>
      <c r="C4869" s="34" t="s">
        <v>570</v>
      </c>
      <c r="D4869" s="35" t="s">
        <v>107</v>
      </c>
      <c r="E4869" s="35" t="s">
        <v>107</v>
      </c>
      <c r="F4869" s="35">
        <v>1.4</v>
      </c>
      <c r="G4869" s="35">
        <v>1.7</v>
      </c>
      <c r="H4869" s="35">
        <v>1.7</v>
      </c>
    </row>
    <row r="4870" spans="1:15" ht="15" hidden="1" customHeight="1">
      <c r="A4870" s="34" t="s">
        <v>37</v>
      </c>
      <c r="B4870" s="34" t="s">
        <v>9871</v>
      </c>
      <c r="C4870" s="34" t="s">
        <v>416</v>
      </c>
      <c r="D4870" s="35" t="s">
        <v>107</v>
      </c>
      <c r="E4870" s="35" t="s">
        <v>107</v>
      </c>
      <c r="F4870" s="35">
        <v>1.3</v>
      </c>
      <c r="G4870" s="35">
        <v>1.6</v>
      </c>
      <c r="H4870" s="35">
        <v>1.7</v>
      </c>
      <c r="I4870" s="35" t="s">
        <v>423</v>
      </c>
      <c r="K4870" s="36" t="s">
        <v>423</v>
      </c>
    </row>
    <row r="4871" spans="1:15" ht="15" hidden="1" customHeight="1">
      <c r="A4871" s="34" t="s">
        <v>37</v>
      </c>
      <c r="B4871" s="34" t="s">
        <v>9872</v>
      </c>
      <c r="C4871" s="34" t="s">
        <v>384</v>
      </c>
      <c r="D4871" s="35" t="s">
        <v>107</v>
      </c>
      <c r="E4871" s="35" t="s">
        <v>107</v>
      </c>
      <c r="F4871" s="35">
        <v>1.1000000000000001</v>
      </c>
      <c r="G4871" s="35">
        <v>1.4</v>
      </c>
      <c r="H4871" s="35">
        <v>1.5</v>
      </c>
      <c r="K4871" s="36" t="s">
        <v>3277</v>
      </c>
    </row>
    <row r="4872" spans="1:15" ht="15" hidden="1" customHeight="1">
      <c r="A4872" s="34" t="s">
        <v>37</v>
      </c>
      <c r="B4872" s="34" t="s">
        <v>9873</v>
      </c>
      <c r="C4872" s="34" t="s">
        <v>384</v>
      </c>
      <c r="D4872" s="35" t="s">
        <v>107</v>
      </c>
      <c r="E4872" s="35" t="s">
        <v>107</v>
      </c>
      <c r="F4872" s="35">
        <v>1</v>
      </c>
      <c r="G4872" s="35">
        <v>1.2</v>
      </c>
      <c r="H4872" s="35">
        <v>1.2</v>
      </c>
      <c r="I4872" s="35" t="s">
        <v>424</v>
      </c>
      <c r="K4872" s="36" t="s">
        <v>424</v>
      </c>
      <c r="M4872" s="34" t="s">
        <v>424</v>
      </c>
      <c r="O4872" s="34" t="s">
        <v>3371</v>
      </c>
    </row>
    <row r="4873" spans="1:15" ht="15" hidden="1" customHeight="1">
      <c r="A4873" s="34" t="s">
        <v>37</v>
      </c>
      <c r="B4873" s="34" t="s">
        <v>9874</v>
      </c>
      <c r="C4873" s="34" t="s">
        <v>435</v>
      </c>
      <c r="D4873" s="35" t="s">
        <v>107</v>
      </c>
      <c r="E4873" s="35" t="s">
        <v>107</v>
      </c>
      <c r="F4873" s="35">
        <v>2.8</v>
      </c>
      <c r="G4873" s="35">
        <v>3.3</v>
      </c>
      <c r="H4873" s="35">
        <v>3.7</v>
      </c>
      <c r="I4873" s="35" t="s">
        <v>8826</v>
      </c>
      <c r="L4873" s="34" t="s">
        <v>9875</v>
      </c>
    </row>
    <row r="4874" spans="1:15" ht="15" hidden="1" customHeight="1">
      <c r="A4874" s="34" t="s">
        <v>37</v>
      </c>
      <c r="B4874" s="34" t="s">
        <v>9876</v>
      </c>
      <c r="C4874" s="34" t="s">
        <v>399</v>
      </c>
      <c r="D4874" s="35" t="s">
        <v>107</v>
      </c>
      <c r="E4874" s="35" t="s">
        <v>107</v>
      </c>
      <c r="F4874" s="35">
        <v>1</v>
      </c>
      <c r="G4874" s="35">
        <v>1</v>
      </c>
      <c r="H4874" s="35">
        <v>1.1000000000000001</v>
      </c>
      <c r="K4874" s="36" t="s">
        <v>5160</v>
      </c>
      <c r="M4874" s="34" t="s">
        <v>9877</v>
      </c>
    </row>
    <row r="4875" spans="1:15" ht="15" hidden="1" customHeight="1">
      <c r="A4875" s="34" t="s">
        <v>37</v>
      </c>
      <c r="B4875" s="34" t="s">
        <v>9878</v>
      </c>
      <c r="C4875" s="34" t="s">
        <v>399</v>
      </c>
      <c r="D4875" s="35" t="s">
        <v>107</v>
      </c>
      <c r="E4875" s="35" t="s">
        <v>107</v>
      </c>
      <c r="F4875" s="35" t="s">
        <v>107</v>
      </c>
      <c r="G4875" s="35">
        <v>1</v>
      </c>
      <c r="H4875" s="35" t="s">
        <v>9879</v>
      </c>
      <c r="K4875" s="36" t="s">
        <v>9650</v>
      </c>
    </row>
    <row r="4876" spans="1:15" ht="15" hidden="1" customHeight="1">
      <c r="A4876" s="34" t="s">
        <v>37</v>
      </c>
      <c r="B4876" s="34" t="s">
        <v>9880</v>
      </c>
      <c r="C4876" t="s">
        <v>473</v>
      </c>
      <c r="D4876" s="35" t="s">
        <v>107</v>
      </c>
      <c r="E4876" s="35" t="s">
        <v>107</v>
      </c>
      <c r="F4876" s="35">
        <v>1.9</v>
      </c>
      <c r="G4876" s="35" t="s">
        <v>2997</v>
      </c>
      <c r="H4876" s="35" t="s">
        <v>2997</v>
      </c>
      <c r="J4876" s="35" t="s">
        <v>9881</v>
      </c>
      <c r="K4876" s="36" t="s">
        <v>9882</v>
      </c>
      <c r="L4876" s="36" t="s">
        <v>9883</v>
      </c>
      <c r="M4876" s="34" t="s">
        <v>469</v>
      </c>
    </row>
    <row r="4877" spans="1:15" ht="15" hidden="1" customHeight="1">
      <c r="A4877" s="34" t="s">
        <v>37</v>
      </c>
      <c r="B4877" s="34" t="s">
        <v>9884</v>
      </c>
      <c r="C4877" s="34" t="s">
        <v>399</v>
      </c>
      <c r="D4877" s="35" t="s">
        <v>107</v>
      </c>
      <c r="E4877" s="35" t="s">
        <v>107</v>
      </c>
      <c r="F4877" s="35">
        <v>1</v>
      </c>
      <c r="G4877" s="35" t="s">
        <v>2988</v>
      </c>
      <c r="H4877" s="35">
        <v>1.4</v>
      </c>
    </row>
    <row r="4878" spans="1:15" ht="15" hidden="1" customHeight="1">
      <c r="A4878" s="34" t="s">
        <v>37</v>
      </c>
      <c r="B4878" s="34" t="s">
        <v>9885</v>
      </c>
      <c r="C4878" s="34" t="s">
        <v>468</v>
      </c>
      <c r="D4878" s="35" t="s">
        <v>107</v>
      </c>
      <c r="E4878" s="35" t="s">
        <v>107</v>
      </c>
      <c r="F4878" s="35">
        <v>2</v>
      </c>
      <c r="G4878" s="35">
        <v>2</v>
      </c>
      <c r="H4878" s="35">
        <v>2.1</v>
      </c>
      <c r="K4878" s="36" t="s">
        <v>9886</v>
      </c>
    </row>
    <row r="4879" spans="1:15" ht="15" hidden="1" customHeight="1">
      <c r="A4879" s="34" t="s">
        <v>37</v>
      </c>
      <c r="B4879" s="34" t="s">
        <v>9887</v>
      </c>
      <c r="C4879" s="34" t="s">
        <v>435</v>
      </c>
      <c r="D4879" s="35" t="s">
        <v>107</v>
      </c>
      <c r="E4879" s="35" t="s">
        <v>107</v>
      </c>
      <c r="F4879" s="35">
        <v>1</v>
      </c>
      <c r="G4879" s="35">
        <v>1.3</v>
      </c>
      <c r="H4879" s="35">
        <v>1.2</v>
      </c>
    </row>
    <row r="4880" spans="1:15" ht="15" hidden="1" customHeight="1">
      <c r="A4880" s="34" t="s">
        <v>37</v>
      </c>
      <c r="B4880" s="34" t="s">
        <v>9888</v>
      </c>
      <c r="C4880" s="34" t="s">
        <v>468</v>
      </c>
      <c r="D4880" s="35" t="s">
        <v>107</v>
      </c>
      <c r="E4880" s="35" t="s">
        <v>107</v>
      </c>
      <c r="F4880" s="35">
        <v>1.4</v>
      </c>
      <c r="G4880" s="35">
        <v>1.4</v>
      </c>
      <c r="H4880" s="35" t="s">
        <v>2989</v>
      </c>
      <c r="K4880" s="36" t="s">
        <v>666</v>
      </c>
      <c r="M4880" s="34" t="s">
        <v>423</v>
      </c>
    </row>
    <row r="4881" spans="1:13" ht="15" hidden="1" customHeight="1">
      <c r="A4881" s="34" t="s">
        <v>37</v>
      </c>
      <c r="B4881" s="34" t="s">
        <v>9889</v>
      </c>
      <c r="C4881" s="34" t="s">
        <v>435</v>
      </c>
      <c r="D4881" s="35" t="s">
        <v>107</v>
      </c>
      <c r="E4881" s="35" t="s">
        <v>107</v>
      </c>
      <c r="F4881" s="35">
        <v>1.5</v>
      </c>
      <c r="G4881" s="35">
        <v>1.7</v>
      </c>
      <c r="H4881" s="35">
        <v>1.7</v>
      </c>
      <c r="K4881" s="36" t="s">
        <v>423</v>
      </c>
      <c r="M4881" s="34" t="s">
        <v>9890</v>
      </c>
    </row>
    <row r="4882" spans="1:13" ht="15" hidden="1" customHeight="1">
      <c r="A4882" s="34" t="s">
        <v>37</v>
      </c>
      <c r="B4882" s="34" t="s">
        <v>9891</v>
      </c>
      <c r="C4882" s="34" t="s">
        <v>384</v>
      </c>
      <c r="D4882" s="35" t="s">
        <v>107</v>
      </c>
      <c r="E4882" s="35" t="s">
        <v>107</v>
      </c>
      <c r="F4882" s="35">
        <v>1.8</v>
      </c>
      <c r="G4882" s="35">
        <v>1.8</v>
      </c>
      <c r="H4882" s="35">
        <v>1.8</v>
      </c>
      <c r="M4882" s="34" t="s">
        <v>423</v>
      </c>
    </row>
    <row r="4883" spans="1:13" ht="15" hidden="1" customHeight="1">
      <c r="A4883" s="34" t="s">
        <v>37</v>
      </c>
      <c r="B4883" s="34" t="s">
        <v>9892</v>
      </c>
      <c r="C4883" s="44" t="s">
        <v>853</v>
      </c>
      <c r="D4883" s="35" t="s">
        <v>107</v>
      </c>
      <c r="E4883" s="35" t="s">
        <v>107</v>
      </c>
      <c r="F4883" s="35">
        <v>1.2</v>
      </c>
      <c r="G4883" s="35">
        <v>1.2</v>
      </c>
      <c r="H4883" s="35">
        <v>1.3</v>
      </c>
      <c r="I4883" s="35" t="s">
        <v>456</v>
      </c>
      <c r="K4883" s="36" t="s">
        <v>3277</v>
      </c>
      <c r="M4883" s="34" t="s">
        <v>6576</v>
      </c>
    </row>
    <row r="4884" spans="1:13" ht="15" hidden="1" customHeight="1">
      <c r="A4884" s="34" t="s">
        <v>37</v>
      </c>
      <c r="B4884" s="34" t="s">
        <v>9893</v>
      </c>
      <c r="C4884" s="34" t="s">
        <v>645</v>
      </c>
      <c r="D4884" s="35" t="s">
        <v>107</v>
      </c>
      <c r="E4884" s="35" t="s">
        <v>107</v>
      </c>
      <c r="F4884" s="35">
        <v>2.7</v>
      </c>
      <c r="G4884" s="35">
        <v>3.4</v>
      </c>
      <c r="H4884" s="35">
        <v>4.2</v>
      </c>
      <c r="K4884" s="36" t="s">
        <v>1173</v>
      </c>
      <c r="M4884" s="34" t="s">
        <v>9718</v>
      </c>
    </row>
    <row r="4885" spans="1:13" ht="15" hidden="1" customHeight="1">
      <c r="A4885" s="34" t="s">
        <v>37</v>
      </c>
      <c r="B4885" s="34" t="s">
        <v>9894</v>
      </c>
      <c r="C4885" s="34" t="s">
        <v>416</v>
      </c>
      <c r="D4885" s="35" t="s">
        <v>107</v>
      </c>
      <c r="E4885" s="35" t="s">
        <v>107</v>
      </c>
      <c r="F4885" s="35">
        <v>1.4</v>
      </c>
      <c r="G4885" s="35">
        <v>1.5</v>
      </c>
      <c r="H4885" s="35">
        <v>1.5</v>
      </c>
      <c r="I4885" s="35" t="s">
        <v>561</v>
      </c>
      <c r="K4885" s="36" t="s">
        <v>561</v>
      </c>
      <c r="M4885" s="34" t="s">
        <v>9800</v>
      </c>
    </row>
    <row r="4886" spans="1:13" ht="15" hidden="1" customHeight="1">
      <c r="A4886" s="34" t="s">
        <v>37</v>
      </c>
      <c r="B4886" s="34" t="s">
        <v>9895</v>
      </c>
      <c r="C4886" s="34" t="s">
        <v>645</v>
      </c>
      <c r="D4886" s="35" t="s">
        <v>107</v>
      </c>
      <c r="E4886" s="35" t="s">
        <v>107</v>
      </c>
      <c r="F4886" s="35">
        <v>2.2999999999999998</v>
      </c>
      <c r="G4886" s="35">
        <v>2.7</v>
      </c>
      <c r="H4886" s="35">
        <v>2.8</v>
      </c>
      <c r="K4886" s="36" t="s">
        <v>1173</v>
      </c>
      <c r="M4886" s="34" t="s">
        <v>9718</v>
      </c>
    </row>
    <row r="4887" spans="1:13" ht="15" hidden="1" customHeight="1">
      <c r="A4887" s="34" t="s">
        <v>37</v>
      </c>
      <c r="B4887" s="34" t="s">
        <v>9896</v>
      </c>
      <c r="C4887" s="34" t="s">
        <v>416</v>
      </c>
      <c r="D4887" s="35" t="s">
        <v>107</v>
      </c>
      <c r="E4887" s="35" t="s">
        <v>107</v>
      </c>
      <c r="F4887" s="35">
        <v>1.4</v>
      </c>
      <c r="G4887" s="35">
        <v>1.3</v>
      </c>
      <c r="H4887" s="35">
        <v>1.9</v>
      </c>
      <c r="M4887" s="34" t="s">
        <v>9800</v>
      </c>
    </row>
    <row r="4888" spans="1:13" ht="15" hidden="1" customHeight="1">
      <c r="A4888" s="34" t="s">
        <v>37</v>
      </c>
      <c r="B4888" s="34" t="s">
        <v>9897</v>
      </c>
      <c r="C4888" s="34" t="s">
        <v>416</v>
      </c>
      <c r="D4888" s="35" t="s">
        <v>107</v>
      </c>
      <c r="E4888" s="35" t="s">
        <v>107</v>
      </c>
      <c r="F4888" s="35">
        <v>1</v>
      </c>
      <c r="G4888" s="35">
        <v>1</v>
      </c>
      <c r="H4888" s="35">
        <v>1</v>
      </c>
    </row>
    <row r="4889" spans="1:13" ht="15" hidden="1" customHeight="1">
      <c r="A4889" s="34" t="s">
        <v>37</v>
      </c>
      <c r="B4889" s="34" t="s">
        <v>9898</v>
      </c>
      <c r="C4889" s="34" t="s">
        <v>416</v>
      </c>
      <c r="D4889" s="35" t="s">
        <v>107</v>
      </c>
      <c r="E4889" s="35" t="s">
        <v>107</v>
      </c>
      <c r="F4889" s="35">
        <v>1</v>
      </c>
      <c r="G4889" s="35">
        <v>1</v>
      </c>
      <c r="H4889" s="35" t="s">
        <v>107</v>
      </c>
      <c r="J4889" s="35" t="s">
        <v>5241</v>
      </c>
      <c r="K4889" s="36" t="s">
        <v>424</v>
      </c>
    </row>
    <row r="4890" spans="1:13" ht="15" hidden="1" customHeight="1">
      <c r="A4890" s="34" t="s">
        <v>37</v>
      </c>
      <c r="B4890" s="34" t="s">
        <v>9899</v>
      </c>
      <c r="C4890" s="34" t="s">
        <v>416</v>
      </c>
      <c r="D4890" s="35" t="s">
        <v>107</v>
      </c>
      <c r="E4890" s="35" t="s">
        <v>107</v>
      </c>
      <c r="F4890" s="35">
        <v>1.1000000000000001</v>
      </c>
      <c r="G4890" s="35">
        <v>1.5</v>
      </c>
      <c r="H4890" s="35">
        <v>1.5</v>
      </c>
    </row>
    <row r="4891" spans="1:13" ht="15" hidden="1" customHeight="1">
      <c r="A4891" s="34" t="s">
        <v>37</v>
      </c>
      <c r="B4891" s="34" t="s">
        <v>9900</v>
      </c>
      <c r="C4891" s="34" t="s">
        <v>416</v>
      </c>
      <c r="D4891" s="35" t="s">
        <v>107</v>
      </c>
      <c r="E4891" s="35" t="s">
        <v>107</v>
      </c>
      <c r="F4891" s="35">
        <v>1.4</v>
      </c>
      <c r="G4891" s="35">
        <v>1.3</v>
      </c>
      <c r="H4891" s="35">
        <v>1.2</v>
      </c>
    </row>
    <row r="4892" spans="1:13" ht="15" hidden="1" customHeight="1">
      <c r="A4892" s="34" t="s">
        <v>37</v>
      </c>
      <c r="B4892" s="34" t="s">
        <v>9901</v>
      </c>
      <c r="C4892" s="34" t="s">
        <v>384</v>
      </c>
      <c r="D4892" s="35" t="s">
        <v>107</v>
      </c>
      <c r="E4892" s="35" t="s">
        <v>107</v>
      </c>
      <c r="F4892" s="35">
        <v>1.3</v>
      </c>
      <c r="G4892" s="35" t="s">
        <v>2997</v>
      </c>
      <c r="H4892" s="35" t="s">
        <v>2997</v>
      </c>
      <c r="L4892" s="36" t="s">
        <v>4611</v>
      </c>
    </row>
    <row r="4893" spans="1:13" ht="15" hidden="1" customHeight="1">
      <c r="A4893" s="34" t="s">
        <v>37</v>
      </c>
      <c r="B4893" s="34" t="s">
        <v>9902</v>
      </c>
      <c r="C4893" s="34" t="s">
        <v>645</v>
      </c>
      <c r="D4893" s="35" t="s">
        <v>107</v>
      </c>
      <c r="E4893" s="35" t="s">
        <v>107</v>
      </c>
      <c r="F4893" s="35">
        <v>1.3</v>
      </c>
      <c r="G4893" s="35">
        <v>1.4</v>
      </c>
      <c r="H4893" s="35" t="s">
        <v>2989</v>
      </c>
    </row>
    <row r="4894" spans="1:13" ht="15" hidden="1" customHeight="1">
      <c r="A4894" s="34" t="s">
        <v>37</v>
      </c>
      <c r="B4894" s="34" t="s">
        <v>9903</v>
      </c>
      <c r="C4894" s="34" t="s">
        <v>384</v>
      </c>
      <c r="D4894" s="35" t="s">
        <v>107</v>
      </c>
      <c r="E4894" s="35" t="s">
        <v>107</v>
      </c>
      <c r="F4894" s="35">
        <v>1.2</v>
      </c>
      <c r="G4894" s="35">
        <v>1.3</v>
      </c>
      <c r="H4894" s="35" t="s">
        <v>2989</v>
      </c>
    </row>
    <row r="4895" spans="1:13" ht="15" hidden="1" customHeight="1">
      <c r="A4895" s="34" t="s">
        <v>37</v>
      </c>
      <c r="B4895" s="34" t="s">
        <v>9904</v>
      </c>
      <c r="C4895" s="34" t="s">
        <v>416</v>
      </c>
      <c r="D4895" s="35" t="s">
        <v>107</v>
      </c>
      <c r="E4895" s="35" t="s">
        <v>107</v>
      </c>
      <c r="F4895" s="35">
        <v>1</v>
      </c>
      <c r="G4895" s="35">
        <v>1</v>
      </c>
      <c r="H4895" s="35">
        <v>1.1000000000000001</v>
      </c>
    </row>
    <row r="4896" spans="1:13" ht="15" hidden="1" customHeight="1">
      <c r="A4896" s="34" t="s">
        <v>37</v>
      </c>
      <c r="B4896" s="34" t="s">
        <v>9905</v>
      </c>
      <c r="C4896" s="34" t="s">
        <v>742</v>
      </c>
      <c r="D4896" s="35" t="s">
        <v>107</v>
      </c>
      <c r="E4896" s="35" t="s">
        <v>107</v>
      </c>
      <c r="F4896" s="35">
        <v>1.9</v>
      </c>
      <c r="G4896" s="35">
        <v>2</v>
      </c>
      <c r="H4896" s="35" t="s">
        <v>107</v>
      </c>
      <c r="J4896" s="35" t="s">
        <v>9881</v>
      </c>
      <c r="M4896" s="36" t="s">
        <v>9800</v>
      </c>
    </row>
    <row r="4897" spans="1:9" ht="15" hidden="1" customHeight="1">
      <c r="A4897" s="34" t="s">
        <v>31</v>
      </c>
      <c r="B4897" s="34" t="s">
        <v>9906</v>
      </c>
      <c r="C4897" s="34" t="s">
        <v>657</v>
      </c>
      <c r="D4897" s="35" t="s">
        <v>107</v>
      </c>
      <c r="E4897" s="35" t="s">
        <v>107</v>
      </c>
      <c r="F4897" s="35" t="s">
        <v>107</v>
      </c>
      <c r="G4897" s="35" t="s">
        <v>107</v>
      </c>
      <c r="H4897" s="35">
        <v>1.4</v>
      </c>
    </row>
    <row r="4898" spans="1:9" ht="15" hidden="1" customHeight="1">
      <c r="A4898" s="34" t="s">
        <v>31</v>
      </c>
      <c r="B4898" s="34" t="s">
        <v>9907</v>
      </c>
      <c r="C4898" s="34" t="s">
        <v>399</v>
      </c>
      <c r="D4898" s="35" t="s">
        <v>107</v>
      </c>
      <c r="E4898" s="35" t="s">
        <v>107</v>
      </c>
      <c r="F4898" s="35" t="s">
        <v>107</v>
      </c>
      <c r="G4898" s="35" t="s">
        <v>107</v>
      </c>
      <c r="H4898" s="35">
        <v>1.6</v>
      </c>
    </row>
    <row r="4899" spans="1:9" ht="15" hidden="1" customHeight="1">
      <c r="A4899" s="34" t="s">
        <v>31</v>
      </c>
      <c r="B4899" s="34" t="s">
        <v>9908</v>
      </c>
      <c r="C4899" s="34" t="s">
        <v>657</v>
      </c>
      <c r="D4899" s="35" t="s">
        <v>107</v>
      </c>
      <c r="E4899" s="35" t="s">
        <v>107</v>
      </c>
      <c r="F4899" s="35" t="s">
        <v>107</v>
      </c>
      <c r="G4899" s="35" t="s">
        <v>107</v>
      </c>
      <c r="H4899" s="35">
        <v>1</v>
      </c>
    </row>
    <row r="4900" spans="1:9" ht="15" hidden="1" customHeight="1">
      <c r="A4900" s="34" t="s">
        <v>31</v>
      </c>
      <c r="B4900" s="34" t="s">
        <v>9909</v>
      </c>
      <c r="C4900" s="34" t="s">
        <v>684</v>
      </c>
      <c r="D4900" s="35" t="s">
        <v>107</v>
      </c>
      <c r="E4900" s="35" t="s">
        <v>107</v>
      </c>
      <c r="F4900" s="35" t="s">
        <v>107</v>
      </c>
      <c r="G4900" s="35" t="s">
        <v>107</v>
      </c>
      <c r="H4900" s="35">
        <v>1.5</v>
      </c>
    </row>
    <row r="4901" spans="1:9" ht="15" hidden="1" customHeight="1">
      <c r="A4901" s="34" t="s">
        <v>31</v>
      </c>
      <c r="B4901" s="34" t="s">
        <v>9910</v>
      </c>
      <c r="C4901" s="34" t="s">
        <v>6300</v>
      </c>
      <c r="D4901" s="35" t="s">
        <v>107</v>
      </c>
      <c r="E4901" s="35" t="s">
        <v>107</v>
      </c>
      <c r="F4901" s="35" t="s">
        <v>107</v>
      </c>
      <c r="G4901" s="35" t="s">
        <v>107</v>
      </c>
      <c r="H4901" s="35">
        <v>1.2</v>
      </c>
      <c r="I4901" s="35" t="s">
        <v>465</v>
      </c>
    </row>
    <row r="4902" spans="1:9" ht="15" hidden="1" customHeight="1">
      <c r="A4902" s="34" t="s">
        <v>75</v>
      </c>
      <c r="B4902" s="34" t="s">
        <v>9911</v>
      </c>
      <c r="C4902" s="34" t="s">
        <v>408</v>
      </c>
      <c r="D4902" s="35" t="s">
        <v>107</v>
      </c>
      <c r="E4902" s="35" t="s">
        <v>107</v>
      </c>
      <c r="F4902" s="35" t="s">
        <v>107</v>
      </c>
      <c r="G4902" s="35" t="s">
        <v>107</v>
      </c>
      <c r="H4902" s="35">
        <v>3.3</v>
      </c>
    </row>
    <row r="4903" spans="1:9" ht="15" hidden="1" customHeight="1">
      <c r="A4903" s="34" t="s">
        <v>75</v>
      </c>
      <c r="B4903" s="34" t="s">
        <v>9912</v>
      </c>
      <c r="C4903" s="34" t="s">
        <v>408</v>
      </c>
      <c r="D4903" s="35" t="s">
        <v>107</v>
      </c>
      <c r="E4903" s="35" t="s">
        <v>107</v>
      </c>
      <c r="F4903" s="35" t="s">
        <v>107</v>
      </c>
      <c r="G4903" s="35" t="s">
        <v>107</v>
      </c>
      <c r="H4903" s="35">
        <v>1</v>
      </c>
    </row>
    <row r="4904" spans="1:9" ht="15" hidden="1" customHeight="1">
      <c r="A4904" s="34" t="s">
        <v>75</v>
      </c>
      <c r="B4904" s="34" t="s">
        <v>9913</v>
      </c>
      <c r="C4904" s="34" t="s">
        <v>711</v>
      </c>
      <c r="D4904" s="35" t="s">
        <v>107</v>
      </c>
      <c r="E4904" s="35" t="s">
        <v>107</v>
      </c>
      <c r="F4904" s="35" t="s">
        <v>107</v>
      </c>
      <c r="G4904" s="35" t="s">
        <v>107</v>
      </c>
      <c r="H4904" s="35">
        <v>1</v>
      </c>
    </row>
    <row r="4905" spans="1:9" ht="15" hidden="1" customHeight="1">
      <c r="A4905" s="34" t="s">
        <v>75</v>
      </c>
      <c r="B4905" s="34" t="s">
        <v>9914</v>
      </c>
      <c r="C4905" s="34" t="s">
        <v>711</v>
      </c>
      <c r="D4905" s="35" t="s">
        <v>107</v>
      </c>
      <c r="E4905" s="35" t="s">
        <v>107</v>
      </c>
      <c r="F4905" s="35" t="s">
        <v>107</v>
      </c>
      <c r="G4905" s="35" t="s">
        <v>107</v>
      </c>
      <c r="H4905" s="35">
        <v>2.5</v>
      </c>
    </row>
    <row r="4906" spans="1:9" ht="15" hidden="1" customHeight="1">
      <c r="A4906" s="34" t="s">
        <v>75</v>
      </c>
      <c r="B4906" s="34" t="s">
        <v>9915</v>
      </c>
      <c r="C4906" s="34" t="s">
        <v>711</v>
      </c>
      <c r="D4906" s="35" t="s">
        <v>107</v>
      </c>
      <c r="E4906" s="35" t="s">
        <v>107</v>
      </c>
      <c r="F4906" s="35" t="s">
        <v>107</v>
      </c>
      <c r="G4906" s="35" t="s">
        <v>107</v>
      </c>
      <c r="H4906" s="35">
        <v>1.5</v>
      </c>
    </row>
    <row r="4907" spans="1:9" ht="15" hidden="1" customHeight="1">
      <c r="A4907" s="34" t="s">
        <v>75</v>
      </c>
      <c r="B4907" s="34" t="s">
        <v>9916</v>
      </c>
      <c r="C4907" s="34" t="s">
        <v>602</v>
      </c>
      <c r="D4907" s="35" t="s">
        <v>107</v>
      </c>
      <c r="E4907" s="35" t="s">
        <v>107</v>
      </c>
      <c r="F4907" s="35" t="s">
        <v>107</v>
      </c>
      <c r="G4907" s="35" t="s">
        <v>107</v>
      </c>
      <c r="H4907" s="35">
        <v>1.6</v>
      </c>
      <c r="I4907" s="35" t="s">
        <v>2126</v>
      </c>
    </row>
    <row r="4908" spans="1:9" ht="15" hidden="1" customHeight="1">
      <c r="A4908" s="34" t="s">
        <v>75</v>
      </c>
      <c r="B4908" s="34" t="s">
        <v>9917</v>
      </c>
      <c r="C4908" s="34" t="s">
        <v>711</v>
      </c>
      <c r="D4908" s="35" t="s">
        <v>107</v>
      </c>
      <c r="E4908" s="35" t="s">
        <v>107</v>
      </c>
      <c r="F4908" s="35" t="s">
        <v>107</v>
      </c>
      <c r="G4908" s="35" t="s">
        <v>107</v>
      </c>
      <c r="H4908" s="35">
        <v>2.2999999999999998</v>
      </c>
    </row>
    <row r="4909" spans="1:9" ht="15" hidden="1" customHeight="1">
      <c r="A4909" s="34" t="s">
        <v>75</v>
      </c>
      <c r="B4909" s="34" t="s">
        <v>9918</v>
      </c>
      <c r="C4909" s="34" t="s">
        <v>711</v>
      </c>
      <c r="D4909" s="35" t="s">
        <v>107</v>
      </c>
      <c r="E4909" s="35" t="s">
        <v>107</v>
      </c>
      <c r="F4909" s="35" t="s">
        <v>107</v>
      </c>
      <c r="G4909" s="35" t="s">
        <v>107</v>
      </c>
      <c r="H4909" s="35">
        <v>1.4</v>
      </c>
    </row>
    <row r="4910" spans="1:9" ht="15" hidden="1" customHeight="1">
      <c r="A4910" s="34" t="s">
        <v>75</v>
      </c>
      <c r="B4910" s="34" t="s">
        <v>9919</v>
      </c>
      <c r="C4910" s="34" t="s">
        <v>711</v>
      </c>
      <c r="D4910" s="35" t="s">
        <v>107</v>
      </c>
      <c r="E4910" s="35" t="s">
        <v>107</v>
      </c>
      <c r="F4910" s="35" t="s">
        <v>107</v>
      </c>
      <c r="G4910" s="35" t="s">
        <v>107</v>
      </c>
      <c r="H4910" s="35">
        <v>1.1000000000000001</v>
      </c>
    </row>
    <row r="4911" spans="1:9" ht="15" hidden="1" customHeight="1">
      <c r="A4911" s="34" t="s">
        <v>75</v>
      </c>
      <c r="B4911" s="34" t="s">
        <v>9920</v>
      </c>
      <c r="C4911" s="34" t="s">
        <v>711</v>
      </c>
      <c r="D4911" s="35" t="s">
        <v>107</v>
      </c>
      <c r="E4911" s="35" t="s">
        <v>107</v>
      </c>
      <c r="F4911" s="35" t="s">
        <v>107</v>
      </c>
      <c r="G4911" s="35" t="s">
        <v>107</v>
      </c>
      <c r="H4911" s="35">
        <v>1.1000000000000001</v>
      </c>
    </row>
    <row r="4912" spans="1:9" ht="15" hidden="1" customHeight="1">
      <c r="A4912" s="34" t="s">
        <v>75</v>
      </c>
      <c r="B4912" s="34" t="s">
        <v>9921</v>
      </c>
      <c r="C4912" s="34" t="s">
        <v>711</v>
      </c>
      <c r="D4912" s="35" t="s">
        <v>107</v>
      </c>
      <c r="E4912" s="35" t="s">
        <v>107</v>
      </c>
      <c r="F4912" s="35" t="s">
        <v>107</v>
      </c>
      <c r="G4912" s="35" t="s">
        <v>107</v>
      </c>
      <c r="H4912" s="35">
        <v>1.4</v>
      </c>
    </row>
    <row r="4913" spans="1:8" ht="15" hidden="1" customHeight="1">
      <c r="A4913" s="34" t="s">
        <v>75</v>
      </c>
      <c r="B4913" s="34" t="s">
        <v>9922</v>
      </c>
      <c r="C4913" s="34" t="s">
        <v>711</v>
      </c>
      <c r="D4913" s="35" t="s">
        <v>107</v>
      </c>
      <c r="E4913" s="35" t="s">
        <v>107</v>
      </c>
      <c r="F4913" s="35" t="s">
        <v>107</v>
      </c>
      <c r="G4913" s="35" t="s">
        <v>107</v>
      </c>
      <c r="H4913" s="35">
        <v>1.3</v>
      </c>
    </row>
    <row r="4914" spans="1:8" ht="15" hidden="1" customHeight="1">
      <c r="A4914" s="34" t="s">
        <v>75</v>
      </c>
      <c r="B4914" s="34" t="s">
        <v>9923</v>
      </c>
      <c r="C4914" s="34" t="s">
        <v>711</v>
      </c>
      <c r="D4914" s="35" t="s">
        <v>107</v>
      </c>
      <c r="E4914" s="35" t="s">
        <v>107</v>
      </c>
      <c r="F4914" s="35" t="s">
        <v>107</v>
      </c>
      <c r="G4914" s="35" t="s">
        <v>107</v>
      </c>
      <c r="H4914" s="35">
        <v>1.2</v>
      </c>
    </row>
    <row r="4915" spans="1:8" ht="15" hidden="1" customHeight="1">
      <c r="A4915" s="34" t="s">
        <v>75</v>
      </c>
      <c r="B4915" s="34" t="s">
        <v>9924</v>
      </c>
      <c r="C4915" s="34" t="s">
        <v>711</v>
      </c>
      <c r="D4915" s="35" t="s">
        <v>107</v>
      </c>
      <c r="E4915" s="35" t="s">
        <v>107</v>
      </c>
      <c r="F4915" s="35" t="s">
        <v>107</v>
      </c>
      <c r="G4915" s="35" t="s">
        <v>107</v>
      </c>
      <c r="H4915" s="35">
        <v>1.1000000000000001</v>
      </c>
    </row>
    <row r="4916" spans="1:8" ht="15" hidden="1" customHeight="1">
      <c r="A4916" s="34" t="s">
        <v>75</v>
      </c>
      <c r="B4916" s="34" t="s">
        <v>9925</v>
      </c>
      <c r="C4916" s="34" t="s">
        <v>711</v>
      </c>
      <c r="D4916" s="35" t="s">
        <v>107</v>
      </c>
      <c r="E4916" s="35" t="s">
        <v>107</v>
      </c>
      <c r="F4916" s="35" t="s">
        <v>107</v>
      </c>
      <c r="G4916" s="35" t="s">
        <v>107</v>
      </c>
      <c r="H4916" s="35">
        <v>1.1000000000000001</v>
      </c>
    </row>
    <row r="4917" spans="1:8" ht="15" hidden="1" customHeight="1">
      <c r="A4917" s="34" t="s">
        <v>75</v>
      </c>
      <c r="B4917" s="34" t="s">
        <v>9926</v>
      </c>
      <c r="C4917" s="34" t="s">
        <v>711</v>
      </c>
      <c r="D4917" s="35" t="s">
        <v>107</v>
      </c>
      <c r="E4917" s="35" t="s">
        <v>107</v>
      </c>
      <c r="F4917" s="35" t="s">
        <v>107</v>
      </c>
      <c r="G4917" s="35" t="s">
        <v>107</v>
      </c>
      <c r="H4917" s="35">
        <v>1.3</v>
      </c>
    </row>
    <row r="4918" spans="1:8" ht="15" hidden="1" customHeight="1">
      <c r="A4918" s="34" t="s">
        <v>75</v>
      </c>
      <c r="B4918" s="34" t="s">
        <v>9927</v>
      </c>
      <c r="C4918" s="34" t="s">
        <v>711</v>
      </c>
      <c r="D4918" s="35" t="s">
        <v>107</v>
      </c>
      <c r="E4918" s="35" t="s">
        <v>107</v>
      </c>
      <c r="F4918" s="35" t="s">
        <v>107</v>
      </c>
      <c r="G4918" s="35" t="s">
        <v>107</v>
      </c>
      <c r="H4918" s="35">
        <v>1.5</v>
      </c>
    </row>
    <row r="4919" spans="1:8" ht="15" hidden="1" customHeight="1">
      <c r="A4919" s="34" t="s">
        <v>75</v>
      </c>
      <c r="B4919" s="34" t="s">
        <v>9928</v>
      </c>
      <c r="C4919" s="34" t="s">
        <v>711</v>
      </c>
      <c r="D4919" s="35" t="s">
        <v>107</v>
      </c>
      <c r="E4919" s="35" t="s">
        <v>107</v>
      </c>
      <c r="F4919" s="35" t="s">
        <v>107</v>
      </c>
      <c r="G4919" s="35" t="s">
        <v>107</v>
      </c>
      <c r="H4919" s="35">
        <v>1.8</v>
      </c>
    </row>
    <row r="4920" spans="1:8" ht="15" hidden="1" customHeight="1">
      <c r="A4920" s="34" t="s">
        <v>75</v>
      </c>
      <c r="B4920" s="34" t="s">
        <v>9929</v>
      </c>
      <c r="C4920" s="34" t="s">
        <v>711</v>
      </c>
      <c r="D4920" s="35" t="s">
        <v>107</v>
      </c>
      <c r="E4920" s="35" t="s">
        <v>107</v>
      </c>
      <c r="F4920" s="35" t="s">
        <v>107</v>
      </c>
      <c r="G4920" s="35" t="s">
        <v>107</v>
      </c>
      <c r="H4920" s="35">
        <v>1</v>
      </c>
    </row>
    <row r="4921" spans="1:8" ht="15" hidden="1" customHeight="1">
      <c r="A4921" s="34" t="s">
        <v>75</v>
      </c>
      <c r="B4921" s="34" t="s">
        <v>9930</v>
      </c>
      <c r="C4921" s="34" t="s">
        <v>711</v>
      </c>
      <c r="D4921" s="35" t="s">
        <v>107</v>
      </c>
      <c r="E4921" s="35" t="s">
        <v>107</v>
      </c>
      <c r="F4921" s="35" t="s">
        <v>107</v>
      </c>
      <c r="G4921" s="35" t="s">
        <v>107</v>
      </c>
      <c r="H4921" s="35">
        <v>1.3</v>
      </c>
    </row>
    <row r="4922" spans="1:8" ht="15" hidden="1" customHeight="1">
      <c r="A4922" s="34" t="s">
        <v>75</v>
      </c>
      <c r="B4922" s="34" t="s">
        <v>9931</v>
      </c>
      <c r="C4922" s="34" t="s">
        <v>711</v>
      </c>
      <c r="D4922" s="35" t="s">
        <v>107</v>
      </c>
      <c r="E4922" s="35" t="s">
        <v>107</v>
      </c>
      <c r="F4922" s="35" t="s">
        <v>107</v>
      </c>
      <c r="G4922" s="35" t="s">
        <v>107</v>
      </c>
      <c r="H4922" s="35">
        <v>1.7</v>
      </c>
    </row>
    <row r="4923" spans="1:8" ht="15" hidden="1" customHeight="1">
      <c r="A4923" s="34" t="s">
        <v>75</v>
      </c>
      <c r="B4923" s="34" t="s">
        <v>9932</v>
      </c>
      <c r="C4923" s="34" t="s">
        <v>711</v>
      </c>
      <c r="D4923" s="35" t="s">
        <v>107</v>
      </c>
      <c r="E4923" s="35" t="s">
        <v>107</v>
      </c>
      <c r="F4923" s="35" t="s">
        <v>107</v>
      </c>
      <c r="G4923" s="35" t="s">
        <v>107</v>
      </c>
      <c r="H4923" s="35">
        <v>1.7</v>
      </c>
    </row>
    <row r="4924" spans="1:8" ht="15" hidden="1" customHeight="1">
      <c r="A4924" s="34" t="s">
        <v>75</v>
      </c>
      <c r="B4924" s="34" t="s">
        <v>9933</v>
      </c>
      <c r="C4924" s="34" t="s">
        <v>711</v>
      </c>
      <c r="D4924" s="35" t="s">
        <v>107</v>
      </c>
      <c r="E4924" s="35" t="s">
        <v>107</v>
      </c>
      <c r="F4924" s="35" t="s">
        <v>107</v>
      </c>
      <c r="G4924" s="35" t="s">
        <v>107</v>
      </c>
      <c r="H4924" s="35">
        <v>1.2</v>
      </c>
    </row>
    <row r="4925" spans="1:8" ht="15" hidden="1" customHeight="1">
      <c r="A4925" s="34" t="s">
        <v>75</v>
      </c>
      <c r="B4925" s="34" t="s">
        <v>9934</v>
      </c>
      <c r="C4925" s="34" t="s">
        <v>711</v>
      </c>
      <c r="D4925" s="35" t="s">
        <v>107</v>
      </c>
      <c r="E4925" s="35" t="s">
        <v>107</v>
      </c>
      <c r="F4925" s="35" t="s">
        <v>107</v>
      </c>
      <c r="G4925" s="35" t="s">
        <v>107</v>
      </c>
      <c r="H4925" s="35">
        <v>1.5</v>
      </c>
    </row>
    <row r="4926" spans="1:8" ht="15" hidden="1" customHeight="1">
      <c r="A4926" s="34" t="s">
        <v>75</v>
      </c>
      <c r="B4926" s="34" t="s">
        <v>9935</v>
      </c>
      <c r="C4926" s="34" t="s">
        <v>711</v>
      </c>
      <c r="D4926" s="35" t="s">
        <v>107</v>
      </c>
      <c r="E4926" s="35" t="s">
        <v>107</v>
      </c>
      <c r="F4926" s="35" t="s">
        <v>107</v>
      </c>
      <c r="G4926" s="35" t="s">
        <v>107</v>
      </c>
      <c r="H4926" s="35">
        <v>1.2</v>
      </c>
    </row>
    <row r="4927" spans="1:8" ht="15" hidden="1" customHeight="1">
      <c r="A4927" s="34" t="s">
        <v>75</v>
      </c>
      <c r="B4927" s="34" t="s">
        <v>9936</v>
      </c>
      <c r="C4927" s="34" t="s">
        <v>711</v>
      </c>
      <c r="D4927" s="35" t="s">
        <v>107</v>
      </c>
      <c r="E4927" s="35" t="s">
        <v>107</v>
      </c>
      <c r="F4927" s="35" t="s">
        <v>107</v>
      </c>
      <c r="G4927" s="35" t="s">
        <v>107</v>
      </c>
      <c r="H4927" s="35">
        <v>1.3</v>
      </c>
    </row>
    <row r="4928" spans="1:8" ht="15" hidden="1" customHeight="1">
      <c r="A4928" s="34" t="s">
        <v>75</v>
      </c>
      <c r="B4928" s="34" t="s">
        <v>9937</v>
      </c>
      <c r="C4928" s="34" t="s">
        <v>711</v>
      </c>
      <c r="D4928" s="35" t="s">
        <v>107</v>
      </c>
      <c r="E4928" s="35" t="s">
        <v>107</v>
      </c>
      <c r="F4928" s="35" t="s">
        <v>107</v>
      </c>
      <c r="G4928" s="35" t="s">
        <v>107</v>
      </c>
      <c r="H4928" s="35">
        <v>1</v>
      </c>
    </row>
    <row r="4929" spans="1:8" ht="15" hidden="1" customHeight="1">
      <c r="A4929" s="34" t="s">
        <v>75</v>
      </c>
      <c r="B4929" s="34" t="s">
        <v>9938</v>
      </c>
      <c r="C4929" s="34" t="s">
        <v>711</v>
      </c>
      <c r="D4929" s="35" t="s">
        <v>107</v>
      </c>
      <c r="E4929" s="35" t="s">
        <v>107</v>
      </c>
      <c r="F4929" s="35" t="s">
        <v>107</v>
      </c>
      <c r="G4929" s="35" t="s">
        <v>107</v>
      </c>
      <c r="H4929" s="35">
        <v>2.2999999999999998</v>
      </c>
    </row>
    <row r="4930" spans="1:8" ht="15" hidden="1" customHeight="1">
      <c r="A4930" s="34" t="s">
        <v>75</v>
      </c>
      <c r="B4930" s="34" t="s">
        <v>9939</v>
      </c>
      <c r="C4930" s="34" t="s">
        <v>711</v>
      </c>
      <c r="D4930" s="35" t="s">
        <v>107</v>
      </c>
      <c r="E4930" s="35" t="s">
        <v>107</v>
      </c>
      <c r="F4930" s="35" t="s">
        <v>107</v>
      </c>
      <c r="G4930" s="35" t="s">
        <v>107</v>
      </c>
      <c r="H4930" s="35">
        <v>1.4</v>
      </c>
    </row>
    <row r="4931" spans="1:8" ht="15" hidden="1" customHeight="1">
      <c r="A4931" s="34" t="s">
        <v>75</v>
      </c>
      <c r="B4931" s="34" t="s">
        <v>9940</v>
      </c>
      <c r="C4931" s="34" t="s">
        <v>711</v>
      </c>
      <c r="D4931" s="35" t="s">
        <v>107</v>
      </c>
      <c r="E4931" s="35" t="s">
        <v>107</v>
      </c>
      <c r="F4931" s="35" t="s">
        <v>107</v>
      </c>
      <c r="G4931" s="35" t="s">
        <v>107</v>
      </c>
      <c r="H4931" s="35">
        <v>1</v>
      </c>
    </row>
    <row r="4932" spans="1:8" ht="15" hidden="1" customHeight="1">
      <c r="A4932" s="34" t="s">
        <v>75</v>
      </c>
      <c r="B4932" s="34" t="s">
        <v>9941</v>
      </c>
      <c r="C4932" s="34" t="s">
        <v>711</v>
      </c>
      <c r="D4932" s="35" t="s">
        <v>107</v>
      </c>
      <c r="E4932" s="35" t="s">
        <v>107</v>
      </c>
      <c r="F4932" s="35" t="s">
        <v>107</v>
      </c>
      <c r="G4932" s="35" t="s">
        <v>107</v>
      </c>
      <c r="H4932" s="35">
        <v>1</v>
      </c>
    </row>
    <row r="4933" spans="1:8" ht="15" hidden="1" customHeight="1">
      <c r="A4933" s="34" t="s">
        <v>75</v>
      </c>
      <c r="B4933" s="34" t="s">
        <v>9942</v>
      </c>
      <c r="C4933" s="34" t="s">
        <v>711</v>
      </c>
      <c r="D4933" s="35" t="s">
        <v>107</v>
      </c>
      <c r="E4933" s="35" t="s">
        <v>107</v>
      </c>
      <c r="F4933" s="35" t="s">
        <v>107</v>
      </c>
      <c r="G4933" s="35" t="s">
        <v>107</v>
      </c>
      <c r="H4933" s="35">
        <v>1.8</v>
      </c>
    </row>
    <row r="4934" spans="1:8" ht="15" hidden="1" customHeight="1">
      <c r="A4934" s="34" t="s">
        <v>75</v>
      </c>
      <c r="B4934" s="34" t="s">
        <v>9943</v>
      </c>
      <c r="C4934" s="34" t="s">
        <v>711</v>
      </c>
      <c r="D4934" s="35" t="s">
        <v>107</v>
      </c>
      <c r="E4934" s="35" t="s">
        <v>107</v>
      </c>
      <c r="F4934" s="35" t="s">
        <v>107</v>
      </c>
      <c r="G4934" s="35" t="s">
        <v>107</v>
      </c>
      <c r="H4934" s="35">
        <v>1.3</v>
      </c>
    </row>
    <row r="4935" spans="1:8" ht="15" hidden="1" customHeight="1">
      <c r="A4935" s="34" t="s">
        <v>75</v>
      </c>
      <c r="B4935" s="34" t="s">
        <v>9944</v>
      </c>
      <c r="C4935" s="34" t="s">
        <v>711</v>
      </c>
      <c r="D4935" s="35" t="s">
        <v>107</v>
      </c>
      <c r="E4935" s="35" t="s">
        <v>107</v>
      </c>
      <c r="F4935" s="35" t="s">
        <v>107</v>
      </c>
      <c r="G4935" s="35" t="s">
        <v>107</v>
      </c>
      <c r="H4935" s="35">
        <v>1.5</v>
      </c>
    </row>
    <row r="4936" spans="1:8" ht="15" hidden="1" customHeight="1">
      <c r="A4936" s="34" t="s">
        <v>75</v>
      </c>
      <c r="B4936" s="34" t="s">
        <v>9945</v>
      </c>
      <c r="C4936" s="34" t="s">
        <v>711</v>
      </c>
      <c r="D4936" s="35" t="s">
        <v>107</v>
      </c>
      <c r="E4936" s="35" t="s">
        <v>107</v>
      </c>
      <c r="F4936" s="35" t="s">
        <v>107</v>
      </c>
      <c r="G4936" s="35" t="s">
        <v>107</v>
      </c>
      <c r="H4936" s="35">
        <v>1.9</v>
      </c>
    </row>
    <row r="4937" spans="1:8" ht="15" hidden="1" customHeight="1">
      <c r="A4937" s="34" t="s">
        <v>75</v>
      </c>
      <c r="B4937" s="34" t="s">
        <v>9946</v>
      </c>
      <c r="C4937" s="34" t="s">
        <v>711</v>
      </c>
      <c r="D4937" s="35" t="s">
        <v>107</v>
      </c>
      <c r="E4937" s="35" t="s">
        <v>107</v>
      </c>
      <c r="F4937" s="35" t="s">
        <v>107</v>
      </c>
      <c r="G4937" s="35" t="s">
        <v>107</v>
      </c>
      <c r="H4937" s="35">
        <v>1.1000000000000001</v>
      </c>
    </row>
    <row r="4938" spans="1:8" ht="15" hidden="1" customHeight="1">
      <c r="A4938" s="34" t="s">
        <v>75</v>
      </c>
      <c r="B4938" s="34" t="s">
        <v>9947</v>
      </c>
      <c r="C4938" s="34" t="s">
        <v>711</v>
      </c>
      <c r="D4938" s="35" t="s">
        <v>107</v>
      </c>
      <c r="E4938" s="35" t="s">
        <v>107</v>
      </c>
      <c r="F4938" s="35" t="s">
        <v>107</v>
      </c>
      <c r="G4938" s="35" t="s">
        <v>107</v>
      </c>
      <c r="H4938" s="35">
        <v>1.4</v>
      </c>
    </row>
    <row r="4939" spans="1:8" ht="15" hidden="1" customHeight="1">
      <c r="A4939" s="34" t="s">
        <v>75</v>
      </c>
      <c r="B4939" s="34" t="s">
        <v>9948</v>
      </c>
      <c r="C4939" s="34" t="s">
        <v>711</v>
      </c>
      <c r="D4939" s="35" t="s">
        <v>107</v>
      </c>
      <c r="E4939" s="35" t="s">
        <v>107</v>
      </c>
      <c r="F4939" s="35" t="s">
        <v>107</v>
      </c>
      <c r="G4939" s="35" t="s">
        <v>107</v>
      </c>
      <c r="H4939" s="35">
        <v>1</v>
      </c>
    </row>
    <row r="4940" spans="1:8" ht="15" hidden="1" customHeight="1">
      <c r="A4940" s="34" t="s">
        <v>75</v>
      </c>
      <c r="B4940" s="34" t="s">
        <v>9949</v>
      </c>
      <c r="C4940" s="34" t="s">
        <v>711</v>
      </c>
      <c r="D4940" s="35" t="s">
        <v>107</v>
      </c>
      <c r="E4940" s="35" t="s">
        <v>107</v>
      </c>
      <c r="F4940" s="35" t="s">
        <v>107</v>
      </c>
      <c r="G4940" s="35" t="s">
        <v>107</v>
      </c>
      <c r="H4940" s="35">
        <v>1</v>
      </c>
    </row>
    <row r="4941" spans="1:8" ht="15" hidden="1" customHeight="1">
      <c r="A4941" s="34" t="s">
        <v>75</v>
      </c>
      <c r="B4941" s="34" t="s">
        <v>9950</v>
      </c>
      <c r="C4941" s="34" t="s">
        <v>711</v>
      </c>
      <c r="D4941" s="35" t="s">
        <v>107</v>
      </c>
      <c r="E4941" s="35" t="s">
        <v>107</v>
      </c>
      <c r="F4941" s="35" t="s">
        <v>107</v>
      </c>
      <c r="G4941" s="35" t="s">
        <v>107</v>
      </c>
      <c r="H4941" s="35">
        <v>1.7</v>
      </c>
    </row>
    <row r="4942" spans="1:8" ht="15" hidden="1" customHeight="1">
      <c r="A4942" s="34" t="s">
        <v>75</v>
      </c>
      <c r="B4942" s="34" t="s">
        <v>9951</v>
      </c>
      <c r="C4942" s="34" t="s">
        <v>475</v>
      </c>
      <c r="D4942" s="35" t="s">
        <v>107</v>
      </c>
      <c r="E4942" s="35" t="s">
        <v>107</v>
      </c>
      <c r="F4942" s="35" t="s">
        <v>107</v>
      </c>
      <c r="G4942" s="35" t="s">
        <v>107</v>
      </c>
      <c r="H4942" s="35">
        <v>1.5</v>
      </c>
    </row>
    <row r="4943" spans="1:8" ht="15" hidden="1" customHeight="1">
      <c r="A4943" s="34" t="s">
        <v>75</v>
      </c>
      <c r="B4943" s="34" t="s">
        <v>9952</v>
      </c>
      <c r="C4943" s="34" t="s">
        <v>504</v>
      </c>
      <c r="D4943" s="35" t="s">
        <v>107</v>
      </c>
      <c r="E4943" s="35" t="s">
        <v>107</v>
      </c>
      <c r="F4943" s="35" t="s">
        <v>107</v>
      </c>
      <c r="G4943" s="35" t="s">
        <v>107</v>
      </c>
      <c r="H4943" s="35">
        <v>2</v>
      </c>
    </row>
    <row r="4944" spans="1:8" ht="15" hidden="1" customHeight="1">
      <c r="A4944" s="34" t="s">
        <v>68</v>
      </c>
      <c r="B4944" s="34" t="s">
        <v>9953</v>
      </c>
      <c r="C4944" s="34" t="s">
        <v>468</v>
      </c>
      <c r="D4944" s="35" t="s">
        <v>107</v>
      </c>
      <c r="E4944" s="35" t="s">
        <v>107</v>
      </c>
      <c r="F4944" s="35" t="s">
        <v>107</v>
      </c>
      <c r="G4944" s="35" t="s">
        <v>107</v>
      </c>
      <c r="H4944" s="35">
        <v>1.5</v>
      </c>
    </row>
    <row r="4945" spans="1:10" ht="15" hidden="1" customHeight="1">
      <c r="A4945" s="34" t="s">
        <v>68</v>
      </c>
      <c r="B4945" s="34" t="s">
        <v>9954</v>
      </c>
      <c r="C4945" s="34" t="s">
        <v>9955</v>
      </c>
      <c r="D4945" s="35" t="s">
        <v>107</v>
      </c>
      <c r="E4945" s="35" t="s">
        <v>107</v>
      </c>
      <c r="F4945" s="35" t="s">
        <v>107</v>
      </c>
      <c r="G4945" s="35" t="s">
        <v>107</v>
      </c>
      <c r="H4945" s="35">
        <v>2.2999999999999998</v>
      </c>
      <c r="I4945" s="35" t="s">
        <v>561</v>
      </c>
      <c r="J4945" s="35" t="s">
        <v>3796</v>
      </c>
    </row>
    <row r="4946" spans="1:10" ht="15" hidden="1" customHeight="1">
      <c r="A4946" s="34" t="s">
        <v>68</v>
      </c>
      <c r="B4946" s="34" t="s">
        <v>9956</v>
      </c>
      <c r="C4946" s="34" t="s">
        <v>815</v>
      </c>
      <c r="D4946" s="35" t="s">
        <v>107</v>
      </c>
      <c r="E4946" s="35" t="s">
        <v>107</v>
      </c>
      <c r="F4946" s="35" t="s">
        <v>107</v>
      </c>
      <c r="G4946" s="35" t="s">
        <v>107</v>
      </c>
      <c r="H4946" s="35">
        <v>1.3</v>
      </c>
    </row>
    <row r="4947" spans="1:10" ht="15" hidden="1" customHeight="1">
      <c r="A4947" s="34" t="s">
        <v>65</v>
      </c>
      <c r="B4947" s="34" t="s">
        <v>9957</v>
      </c>
      <c r="C4947" s="34" t="s">
        <v>468</v>
      </c>
      <c r="D4947" s="35" t="s">
        <v>107</v>
      </c>
      <c r="E4947" s="35" t="s">
        <v>107</v>
      </c>
      <c r="F4947" s="35" t="s">
        <v>107</v>
      </c>
      <c r="G4947" s="35" t="s">
        <v>107</v>
      </c>
      <c r="H4947" s="35">
        <v>1</v>
      </c>
      <c r="I4947" s="35" t="s">
        <v>424</v>
      </c>
    </row>
    <row r="4948" spans="1:10" ht="15" hidden="1" customHeight="1">
      <c r="A4948" s="34" t="s">
        <v>65</v>
      </c>
      <c r="B4948" s="34" t="s">
        <v>9958</v>
      </c>
      <c r="C4948" s="34" t="s">
        <v>468</v>
      </c>
      <c r="D4948" s="35" t="s">
        <v>107</v>
      </c>
      <c r="E4948" s="35" t="s">
        <v>107</v>
      </c>
      <c r="F4948" s="35" t="s">
        <v>107</v>
      </c>
      <c r="G4948" s="35" t="s">
        <v>107</v>
      </c>
      <c r="H4948" s="35">
        <v>1.1000000000000001</v>
      </c>
    </row>
    <row r="4949" spans="1:10" ht="15" hidden="1" customHeight="1">
      <c r="A4949" s="34" t="s">
        <v>65</v>
      </c>
      <c r="B4949" s="34" t="s">
        <v>9959</v>
      </c>
      <c r="C4949" s="34" t="s">
        <v>468</v>
      </c>
      <c r="D4949" s="35" t="s">
        <v>107</v>
      </c>
      <c r="E4949" s="35" t="s">
        <v>107</v>
      </c>
      <c r="F4949" s="35" t="s">
        <v>107</v>
      </c>
      <c r="G4949" s="35" t="s">
        <v>107</v>
      </c>
      <c r="H4949" s="35">
        <v>1.1000000000000001</v>
      </c>
      <c r="I4949" s="35" t="s">
        <v>537</v>
      </c>
    </row>
    <row r="4950" spans="1:10" ht="15" hidden="1" customHeight="1">
      <c r="A4950" s="34" t="s">
        <v>65</v>
      </c>
      <c r="B4950" s="34" t="s">
        <v>9960</v>
      </c>
      <c r="C4950" s="34" t="s">
        <v>421</v>
      </c>
      <c r="D4950" s="35" t="s">
        <v>107</v>
      </c>
      <c r="E4950" s="35" t="s">
        <v>107</v>
      </c>
      <c r="F4950" s="35" t="s">
        <v>107</v>
      </c>
      <c r="G4950" s="35" t="s">
        <v>107</v>
      </c>
      <c r="H4950" s="35">
        <v>1</v>
      </c>
    </row>
    <row r="4951" spans="1:10" ht="15" hidden="1" customHeight="1">
      <c r="A4951" s="34" t="s">
        <v>65</v>
      </c>
      <c r="B4951" s="34" t="s">
        <v>9961</v>
      </c>
      <c r="C4951" s="34" t="s">
        <v>504</v>
      </c>
      <c r="D4951" s="35" t="s">
        <v>107</v>
      </c>
      <c r="E4951" s="35" t="s">
        <v>107</v>
      </c>
      <c r="F4951" s="35" t="s">
        <v>107</v>
      </c>
      <c r="G4951" s="35" t="s">
        <v>107</v>
      </c>
      <c r="H4951" s="35">
        <v>1</v>
      </c>
      <c r="I4951" s="35" t="s">
        <v>537</v>
      </c>
    </row>
    <row r="4952" spans="1:10" ht="15" hidden="1" customHeight="1">
      <c r="A4952" s="34" t="s">
        <v>65</v>
      </c>
      <c r="B4952" s="34" t="s">
        <v>9962</v>
      </c>
      <c r="C4952" s="34" t="s">
        <v>468</v>
      </c>
      <c r="D4952" s="35" t="s">
        <v>107</v>
      </c>
      <c r="E4952" s="35" t="s">
        <v>107</v>
      </c>
      <c r="F4952" s="35" t="s">
        <v>107</v>
      </c>
      <c r="G4952" s="35" t="s">
        <v>107</v>
      </c>
      <c r="H4952" s="35">
        <v>1</v>
      </c>
    </row>
    <row r="4953" spans="1:10" ht="15" hidden="1" customHeight="1">
      <c r="A4953" s="34" t="s">
        <v>65</v>
      </c>
      <c r="B4953" s="34" t="s">
        <v>9963</v>
      </c>
      <c r="C4953" s="34" t="s">
        <v>484</v>
      </c>
      <c r="D4953" s="35" t="s">
        <v>107</v>
      </c>
      <c r="E4953" s="35" t="s">
        <v>107</v>
      </c>
      <c r="F4953" s="35" t="s">
        <v>107</v>
      </c>
      <c r="G4953" s="35" t="s">
        <v>107</v>
      </c>
      <c r="H4953" s="35">
        <v>1</v>
      </c>
      <c r="J4953" s="35" t="s">
        <v>3081</v>
      </c>
    </row>
    <row r="4954" spans="1:10" ht="15" hidden="1" customHeight="1">
      <c r="A4954" s="34" t="s">
        <v>65</v>
      </c>
      <c r="B4954" s="34" t="s">
        <v>9964</v>
      </c>
      <c r="C4954" s="34" t="s">
        <v>6614</v>
      </c>
      <c r="D4954" s="35" t="s">
        <v>107</v>
      </c>
      <c r="E4954" s="35" t="s">
        <v>107</v>
      </c>
      <c r="F4954" s="35" t="s">
        <v>107</v>
      </c>
      <c r="G4954" s="35" t="s">
        <v>107</v>
      </c>
      <c r="H4954" s="35">
        <v>1.2</v>
      </c>
      <c r="J4954" s="35" t="s">
        <v>9965</v>
      </c>
    </row>
    <row r="4955" spans="1:10" ht="15" hidden="1" customHeight="1">
      <c r="A4955" s="34" t="s">
        <v>65</v>
      </c>
      <c r="B4955" s="34" t="s">
        <v>9966</v>
      </c>
      <c r="C4955" s="34" t="s">
        <v>6614</v>
      </c>
      <c r="D4955" s="35" t="s">
        <v>107</v>
      </c>
      <c r="E4955" s="35" t="s">
        <v>107</v>
      </c>
      <c r="F4955" s="35" t="s">
        <v>107</v>
      </c>
      <c r="G4955" s="35" t="s">
        <v>107</v>
      </c>
      <c r="H4955" s="35">
        <v>1</v>
      </c>
      <c r="I4955" s="35" t="s">
        <v>4483</v>
      </c>
      <c r="J4955" s="35" t="s">
        <v>9967</v>
      </c>
    </row>
    <row r="4956" spans="1:10" ht="15" hidden="1" customHeight="1">
      <c r="A4956" s="34" t="s">
        <v>65</v>
      </c>
      <c r="B4956" s="34" t="s">
        <v>9968</v>
      </c>
      <c r="C4956" s="34" t="s">
        <v>468</v>
      </c>
      <c r="D4956" s="35" t="s">
        <v>107</v>
      </c>
      <c r="E4956" s="35" t="s">
        <v>107</v>
      </c>
      <c r="F4956" s="35" t="s">
        <v>107</v>
      </c>
      <c r="G4956" s="35" t="s">
        <v>107</v>
      </c>
      <c r="H4956" s="35">
        <v>1.2</v>
      </c>
      <c r="I4956" s="35" t="s">
        <v>9969</v>
      </c>
    </row>
    <row r="4957" spans="1:10" ht="15" hidden="1" customHeight="1">
      <c r="A4957" s="34" t="s">
        <v>63</v>
      </c>
      <c r="B4957" s="34" t="s">
        <v>9970</v>
      </c>
      <c r="C4957" s="34" t="s">
        <v>1256</v>
      </c>
      <c r="D4957" s="35" t="s">
        <v>107</v>
      </c>
      <c r="E4957" s="35" t="s">
        <v>107</v>
      </c>
      <c r="F4957" s="35" t="s">
        <v>107</v>
      </c>
      <c r="G4957" s="35" t="s">
        <v>107</v>
      </c>
      <c r="H4957" s="35">
        <v>1</v>
      </c>
    </row>
    <row r="4958" spans="1:10" ht="15" hidden="1" customHeight="1">
      <c r="A4958" s="34" t="s">
        <v>63</v>
      </c>
      <c r="B4958" s="34" t="s">
        <v>9971</v>
      </c>
      <c r="C4958" s="34" t="s">
        <v>1256</v>
      </c>
      <c r="D4958" s="35" t="s">
        <v>107</v>
      </c>
      <c r="E4958" s="35" t="s">
        <v>107</v>
      </c>
      <c r="F4958" s="35" t="s">
        <v>107</v>
      </c>
      <c r="G4958" s="35" t="s">
        <v>107</v>
      </c>
      <c r="H4958" s="35">
        <v>1</v>
      </c>
    </row>
    <row r="4959" spans="1:10" ht="15" hidden="1" customHeight="1">
      <c r="A4959" s="34" t="s">
        <v>63</v>
      </c>
      <c r="B4959" s="34" t="s">
        <v>9972</v>
      </c>
      <c r="C4959" s="34" t="s">
        <v>887</v>
      </c>
      <c r="D4959" s="35" t="s">
        <v>107</v>
      </c>
      <c r="E4959" s="35" t="s">
        <v>107</v>
      </c>
      <c r="F4959" s="35" t="s">
        <v>107</v>
      </c>
      <c r="G4959" s="35" t="s">
        <v>107</v>
      </c>
      <c r="H4959" s="35">
        <v>1</v>
      </c>
      <c r="J4959" s="35" t="s">
        <v>3081</v>
      </c>
    </row>
    <row r="4960" spans="1:10" ht="15" hidden="1" customHeight="1">
      <c r="A4960" s="34" t="s">
        <v>63</v>
      </c>
      <c r="B4960" s="34" t="s">
        <v>9973</v>
      </c>
      <c r="C4960" s="51" t="s">
        <v>107</v>
      </c>
      <c r="D4960" s="35" t="s">
        <v>107</v>
      </c>
      <c r="E4960" s="35" t="s">
        <v>107</v>
      </c>
      <c r="F4960" s="35" t="s">
        <v>107</v>
      </c>
      <c r="G4960" s="35" t="s">
        <v>107</v>
      </c>
      <c r="H4960" s="35">
        <v>1.1000000000000001</v>
      </c>
    </row>
    <row r="4961" spans="1:9" ht="15" hidden="1" customHeight="1">
      <c r="A4961" s="34" t="s">
        <v>63</v>
      </c>
      <c r="B4961" s="34" t="s">
        <v>9974</v>
      </c>
      <c r="C4961" s="34" t="s">
        <v>439</v>
      </c>
      <c r="D4961" s="35" t="s">
        <v>107</v>
      </c>
      <c r="E4961" s="35" t="s">
        <v>107</v>
      </c>
      <c r="F4961" s="35" t="s">
        <v>107</v>
      </c>
      <c r="G4961" s="35" t="s">
        <v>107</v>
      </c>
      <c r="H4961" s="35">
        <v>1</v>
      </c>
    </row>
    <row r="4962" spans="1:9" ht="15" hidden="1" customHeight="1">
      <c r="A4962" s="34" t="s">
        <v>63</v>
      </c>
      <c r="B4962" s="34" t="s">
        <v>9975</v>
      </c>
      <c r="C4962" s="34" t="s">
        <v>477</v>
      </c>
      <c r="D4962" s="35" t="s">
        <v>107</v>
      </c>
      <c r="E4962" s="35" t="s">
        <v>107</v>
      </c>
      <c r="F4962" s="35" t="s">
        <v>107</v>
      </c>
      <c r="G4962" s="35" t="s">
        <v>107</v>
      </c>
      <c r="H4962" s="35">
        <v>1</v>
      </c>
    </row>
    <row r="4963" spans="1:9" ht="15" hidden="1" customHeight="1">
      <c r="A4963" s="34" t="s">
        <v>63</v>
      </c>
      <c r="B4963" s="34" t="s">
        <v>9976</v>
      </c>
      <c r="C4963" s="34" t="s">
        <v>477</v>
      </c>
      <c r="D4963" s="35" t="s">
        <v>107</v>
      </c>
      <c r="E4963" s="35" t="s">
        <v>107</v>
      </c>
      <c r="F4963" s="35" t="s">
        <v>107</v>
      </c>
      <c r="G4963" s="35" t="s">
        <v>107</v>
      </c>
      <c r="H4963" s="35">
        <v>1.2</v>
      </c>
    </row>
    <row r="4964" spans="1:9" ht="15" hidden="1" customHeight="1">
      <c r="A4964" s="34" t="s">
        <v>63</v>
      </c>
      <c r="B4964" s="34" t="s">
        <v>9977</v>
      </c>
      <c r="C4964" s="34" t="s">
        <v>536</v>
      </c>
      <c r="D4964" s="35" t="s">
        <v>107</v>
      </c>
      <c r="E4964" s="35" t="s">
        <v>107</v>
      </c>
      <c r="F4964" s="35" t="s">
        <v>107</v>
      </c>
      <c r="G4964" s="35" t="s">
        <v>107</v>
      </c>
      <c r="H4964" s="35">
        <v>1</v>
      </c>
    </row>
    <row r="4965" spans="1:9" ht="15" hidden="1" customHeight="1">
      <c r="A4965" s="34" t="s">
        <v>63</v>
      </c>
      <c r="B4965" s="34" t="s">
        <v>9978</v>
      </c>
      <c r="C4965" s="34" t="s">
        <v>536</v>
      </c>
      <c r="D4965" s="35" t="s">
        <v>107</v>
      </c>
      <c r="E4965" s="35" t="s">
        <v>107</v>
      </c>
      <c r="F4965" s="35" t="s">
        <v>107</v>
      </c>
      <c r="G4965" s="35" t="s">
        <v>107</v>
      </c>
      <c r="H4965" s="35">
        <v>1.1000000000000001</v>
      </c>
    </row>
    <row r="4966" spans="1:9" ht="15" hidden="1" customHeight="1">
      <c r="A4966" s="34" t="s">
        <v>54</v>
      </c>
      <c r="B4966" s="34" t="s">
        <v>9979</v>
      </c>
      <c r="C4966" s="34" t="s">
        <v>536</v>
      </c>
      <c r="D4966" s="35" t="s">
        <v>107</v>
      </c>
      <c r="E4966" s="35" t="s">
        <v>107</v>
      </c>
      <c r="F4966" s="35" t="s">
        <v>107</v>
      </c>
      <c r="G4966" s="35" t="s">
        <v>107</v>
      </c>
      <c r="H4966" s="35">
        <v>1</v>
      </c>
    </row>
    <row r="4967" spans="1:9" ht="15" hidden="1" customHeight="1">
      <c r="A4967" s="34" t="s">
        <v>50</v>
      </c>
      <c r="B4967" s="34" t="s">
        <v>9980</v>
      </c>
      <c r="C4967" s="34" t="s">
        <v>468</v>
      </c>
      <c r="D4967" s="35" t="s">
        <v>107</v>
      </c>
      <c r="E4967" s="35" t="s">
        <v>107</v>
      </c>
      <c r="F4967" s="35" t="s">
        <v>107</v>
      </c>
      <c r="G4967" s="35" t="s">
        <v>107</v>
      </c>
      <c r="H4967" s="35">
        <v>1</v>
      </c>
    </row>
    <row r="4968" spans="1:9" ht="15" hidden="1" customHeight="1">
      <c r="A4968" s="34" t="s">
        <v>50</v>
      </c>
      <c r="B4968" s="34" t="s">
        <v>9981</v>
      </c>
      <c r="C4968" s="34" t="s">
        <v>468</v>
      </c>
      <c r="D4968" s="35" t="s">
        <v>107</v>
      </c>
      <c r="E4968" s="35" t="s">
        <v>107</v>
      </c>
      <c r="F4968" s="35" t="s">
        <v>107</v>
      </c>
      <c r="G4968" s="35" t="s">
        <v>107</v>
      </c>
      <c r="H4968" s="35">
        <v>1.7</v>
      </c>
    </row>
    <row r="4969" spans="1:9" ht="15" hidden="1" customHeight="1">
      <c r="A4969" s="34" t="s">
        <v>43</v>
      </c>
      <c r="B4969" s="34" t="s">
        <v>9982</v>
      </c>
      <c r="C4969" s="34" t="s">
        <v>558</v>
      </c>
      <c r="D4969" s="35" t="s">
        <v>107</v>
      </c>
      <c r="E4969" s="35" t="s">
        <v>107</v>
      </c>
      <c r="F4969" s="35" t="s">
        <v>107</v>
      </c>
      <c r="G4969" s="35" t="s">
        <v>107</v>
      </c>
      <c r="H4969" s="35">
        <v>1.1000000000000001</v>
      </c>
    </row>
    <row r="4970" spans="1:9" ht="15" hidden="1" customHeight="1">
      <c r="A4970" s="34" t="s">
        <v>43</v>
      </c>
      <c r="B4970" s="34" t="s">
        <v>9983</v>
      </c>
      <c r="C4970" s="34" t="s">
        <v>6300</v>
      </c>
      <c r="D4970" s="35" t="s">
        <v>107</v>
      </c>
      <c r="E4970" s="35" t="s">
        <v>107</v>
      </c>
      <c r="F4970" s="35" t="s">
        <v>107</v>
      </c>
      <c r="G4970" s="35" t="s">
        <v>107</v>
      </c>
      <c r="H4970" s="35">
        <v>1</v>
      </c>
    </row>
    <row r="4971" spans="1:9" ht="15" hidden="1" customHeight="1">
      <c r="A4971" s="34" t="s">
        <v>43</v>
      </c>
      <c r="B4971" s="34" t="s">
        <v>9984</v>
      </c>
      <c r="C4971" s="34" t="s">
        <v>454</v>
      </c>
      <c r="D4971" s="35" t="s">
        <v>107</v>
      </c>
      <c r="E4971" s="35" t="s">
        <v>107</v>
      </c>
      <c r="F4971" s="35" t="s">
        <v>107</v>
      </c>
      <c r="G4971" s="35" t="s">
        <v>107</v>
      </c>
      <c r="H4971" s="35">
        <v>1.2</v>
      </c>
      <c r="I4971" s="35" t="s">
        <v>1743</v>
      </c>
    </row>
    <row r="4972" spans="1:9" ht="15" hidden="1" customHeight="1">
      <c r="A4972" s="34" t="s">
        <v>77</v>
      </c>
      <c r="B4972" s="34" t="s">
        <v>9985</v>
      </c>
      <c r="C4972" s="34" t="s">
        <v>1659</v>
      </c>
      <c r="D4972" s="35" t="s">
        <v>107</v>
      </c>
      <c r="E4972" s="35" t="s">
        <v>107</v>
      </c>
      <c r="F4972" s="35" t="s">
        <v>107</v>
      </c>
      <c r="G4972" s="35" t="s">
        <v>107</v>
      </c>
      <c r="H4972" s="35">
        <v>1</v>
      </c>
    </row>
    <row r="4973" spans="1:9" ht="15" hidden="1" customHeight="1">
      <c r="A4973" s="34" t="s">
        <v>77</v>
      </c>
      <c r="B4973" s="34" t="s">
        <v>9986</v>
      </c>
      <c r="C4973" s="34" t="s">
        <v>400</v>
      </c>
      <c r="D4973" s="35" t="s">
        <v>107</v>
      </c>
      <c r="E4973" s="35" t="s">
        <v>107</v>
      </c>
      <c r="F4973" s="35" t="s">
        <v>107</v>
      </c>
      <c r="G4973" s="35" t="s">
        <v>107</v>
      </c>
      <c r="H4973" s="35">
        <v>1</v>
      </c>
    </row>
    <row r="4974" spans="1:9" ht="15" hidden="1" customHeight="1">
      <c r="A4974" s="34" t="s">
        <v>77</v>
      </c>
      <c r="B4974" s="34" t="s">
        <v>9987</v>
      </c>
      <c r="C4974" s="34" t="s">
        <v>667</v>
      </c>
      <c r="D4974" s="35" t="s">
        <v>107</v>
      </c>
      <c r="E4974" s="35" t="s">
        <v>107</v>
      </c>
      <c r="F4974" s="35" t="s">
        <v>107</v>
      </c>
      <c r="G4974" s="35" t="s">
        <v>107</v>
      </c>
      <c r="H4974" s="35">
        <v>1.1000000000000001</v>
      </c>
    </row>
    <row r="4975" spans="1:9" ht="15" hidden="1" customHeight="1">
      <c r="A4975" s="34" t="s">
        <v>77</v>
      </c>
      <c r="B4975" s="34" t="s">
        <v>9988</v>
      </c>
      <c r="C4975" s="34" t="s">
        <v>9989</v>
      </c>
      <c r="D4975" s="35" t="s">
        <v>107</v>
      </c>
      <c r="E4975" s="35" t="s">
        <v>107</v>
      </c>
      <c r="F4975" s="35" t="s">
        <v>107</v>
      </c>
      <c r="G4975" s="35" t="s">
        <v>107</v>
      </c>
      <c r="H4975" s="35">
        <v>1.4</v>
      </c>
    </row>
    <row r="4976" spans="1:9" ht="15" hidden="1" customHeight="1">
      <c r="A4976" s="34" t="s">
        <v>77</v>
      </c>
      <c r="B4976" s="34" t="s">
        <v>9990</v>
      </c>
      <c r="C4976" s="34" t="s">
        <v>9989</v>
      </c>
      <c r="D4976" s="35" t="s">
        <v>107</v>
      </c>
      <c r="E4976" s="35" t="s">
        <v>107</v>
      </c>
      <c r="F4976" s="35" t="s">
        <v>107</v>
      </c>
      <c r="G4976" s="35" t="s">
        <v>107</v>
      </c>
      <c r="H4976" s="35">
        <v>1</v>
      </c>
    </row>
    <row r="4977" spans="1:10" ht="15" hidden="1" customHeight="1">
      <c r="A4977" s="34" t="s">
        <v>77</v>
      </c>
      <c r="B4977" s="34" t="s">
        <v>9991</v>
      </c>
      <c r="C4977" s="34" t="s">
        <v>6300</v>
      </c>
      <c r="D4977" s="35" t="s">
        <v>107</v>
      </c>
      <c r="E4977" s="35" t="s">
        <v>107</v>
      </c>
      <c r="F4977" s="35" t="s">
        <v>107</v>
      </c>
      <c r="G4977" s="35" t="s">
        <v>107</v>
      </c>
      <c r="H4977" s="35">
        <v>1</v>
      </c>
    </row>
    <row r="4978" spans="1:10" ht="15" hidden="1" customHeight="1">
      <c r="A4978" s="34" t="s">
        <v>77</v>
      </c>
      <c r="B4978" s="34" t="s">
        <v>9992</v>
      </c>
      <c r="C4978" s="34" t="s">
        <v>403</v>
      </c>
      <c r="D4978" s="35" t="s">
        <v>107</v>
      </c>
      <c r="E4978" s="35" t="s">
        <v>107</v>
      </c>
      <c r="F4978" s="35" t="s">
        <v>107</v>
      </c>
      <c r="G4978" s="35" t="s">
        <v>107</v>
      </c>
      <c r="H4978" s="35">
        <v>1.2</v>
      </c>
      <c r="I4978" s="35" t="s">
        <v>424</v>
      </c>
    </row>
    <row r="4979" spans="1:10" ht="15" hidden="1" customHeight="1">
      <c r="A4979" s="34" t="s">
        <v>77</v>
      </c>
      <c r="B4979" s="34" t="s">
        <v>9993</v>
      </c>
      <c r="C4979" s="34" t="s">
        <v>403</v>
      </c>
      <c r="D4979" s="35" t="s">
        <v>107</v>
      </c>
      <c r="E4979" s="35" t="s">
        <v>107</v>
      </c>
      <c r="F4979" s="35" t="s">
        <v>107</v>
      </c>
      <c r="G4979" s="35" t="s">
        <v>107</v>
      </c>
      <c r="H4979" s="35">
        <v>1</v>
      </c>
    </row>
    <row r="4980" spans="1:10" ht="15" hidden="1" customHeight="1">
      <c r="A4980" s="34" t="s">
        <v>77</v>
      </c>
      <c r="B4980" s="34" t="s">
        <v>9994</v>
      </c>
      <c r="C4980" s="34" t="s">
        <v>859</v>
      </c>
      <c r="D4980" s="35" t="s">
        <v>107</v>
      </c>
      <c r="E4980" s="35" t="s">
        <v>107</v>
      </c>
      <c r="F4980" s="35" t="s">
        <v>107</v>
      </c>
      <c r="G4980" s="35" t="s">
        <v>107</v>
      </c>
      <c r="H4980" s="35">
        <v>1.1000000000000001</v>
      </c>
      <c r="I4980" s="35" t="s">
        <v>561</v>
      </c>
      <c r="J4980" s="35" t="s">
        <v>9995</v>
      </c>
    </row>
    <row r="4981" spans="1:10" ht="15" hidden="1" customHeight="1">
      <c r="A4981" s="34" t="s">
        <v>77</v>
      </c>
      <c r="B4981" s="34" t="s">
        <v>9996</v>
      </c>
      <c r="C4981" s="34" t="s">
        <v>393</v>
      </c>
      <c r="D4981" s="35" t="s">
        <v>107</v>
      </c>
      <c r="E4981" s="35" t="s">
        <v>107</v>
      </c>
      <c r="F4981" s="35" t="s">
        <v>107</v>
      </c>
      <c r="G4981" s="35" t="s">
        <v>107</v>
      </c>
      <c r="H4981" s="35">
        <v>1.5</v>
      </c>
    </row>
    <row r="4982" spans="1:10" ht="15" hidden="1" customHeight="1">
      <c r="A4982" s="34" t="s">
        <v>77</v>
      </c>
      <c r="B4982" s="34" t="s">
        <v>9997</v>
      </c>
      <c r="C4982" s="34" t="s">
        <v>450</v>
      </c>
      <c r="D4982" s="35" t="s">
        <v>107</v>
      </c>
      <c r="E4982" s="35" t="s">
        <v>107</v>
      </c>
      <c r="F4982" s="35" t="s">
        <v>107</v>
      </c>
      <c r="G4982" s="35" t="s">
        <v>107</v>
      </c>
      <c r="H4982" s="35">
        <v>1</v>
      </c>
    </row>
    <row r="4983" spans="1:10" ht="15" hidden="1" customHeight="1">
      <c r="A4983" s="34" t="s">
        <v>77</v>
      </c>
      <c r="B4983" s="34" t="s">
        <v>9998</v>
      </c>
      <c r="C4983" s="34" t="s">
        <v>400</v>
      </c>
      <c r="D4983" s="35" t="s">
        <v>107</v>
      </c>
      <c r="E4983" s="35" t="s">
        <v>107</v>
      </c>
      <c r="F4983" s="35" t="s">
        <v>107</v>
      </c>
      <c r="G4983" s="35" t="s">
        <v>107</v>
      </c>
      <c r="H4983" s="35">
        <v>1</v>
      </c>
      <c r="I4983" s="35" t="s">
        <v>4313</v>
      </c>
    </row>
    <row r="4984" spans="1:10" ht="15" hidden="1" customHeight="1">
      <c r="A4984" s="34" t="s">
        <v>46</v>
      </c>
      <c r="B4984" s="34" t="s">
        <v>9999</v>
      </c>
      <c r="C4984" s="34" t="s">
        <v>623</v>
      </c>
      <c r="D4984" s="35" t="s">
        <v>107</v>
      </c>
      <c r="E4984" s="35" t="s">
        <v>107</v>
      </c>
      <c r="F4984" s="35" t="s">
        <v>107</v>
      </c>
      <c r="G4984" s="35" t="s">
        <v>107</v>
      </c>
      <c r="H4984" s="35">
        <v>1</v>
      </c>
      <c r="I4984" s="35" t="s">
        <v>8389</v>
      </c>
    </row>
    <row r="4985" spans="1:10" ht="15" hidden="1" customHeight="1">
      <c r="A4985" s="34" t="s">
        <v>46</v>
      </c>
      <c r="B4985" s="34" t="s">
        <v>10000</v>
      </c>
      <c r="C4985" s="34" t="s">
        <v>3158</v>
      </c>
      <c r="D4985" s="35" t="s">
        <v>107</v>
      </c>
      <c r="E4985" s="35" t="s">
        <v>107</v>
      </c>
      <c r="F4985" s="35" t="s">
        <v>107</v>
      </c>
      <c r="G4985" s="35" t="s">
        <v>107</v>
      </c>
      <c r="H4985" s="35">
        <v>1</v>
      </c>
      <c r="I4985" s="35" t="s">
        <v>8389</v>
      </c>
    </row>
    <row r="4986" spans="1:10" ht="15" hidden="1" customHeight="1">
      <c r="A4986" s="34" t="s">
        <v>46</v>
      </c>
      <c r="B4986" s="34" t="s">
        <v>10001</v>
      </c>
      <c r="C4986" s="34" t="s">
        <v>457</v>
      </c>
      <c r="D4986" s="35" t="s">
        <v>107</v>
      </c>
      <c r="E4986" s="35" t="s">
        <v>107</v>
      </c>
      <c r="F4986" s="35" t="s">
        <v>107</v>
      </c>
      <c r="G4986" s="35" t="s">
        <v>107</v>
      </c>
      <c r="H4986" s="35">
        <v>1</v>
      </c>
    </row>
    <row r="4987" spans="1:10" ht="15" hidden="1" customHeight="1">
      <c r="A4987" s="34" t="s">
        <v>62</v>
      </c>
      <c r="B4987" s="34" t="s">
        <v>10002</v>
      </c>
      <c r="C4987" s="34" t="s">
        <v>1040</v>
      </c>
      <c r="D4987" s="35" t="s">
        <v>107</v>
      </c>
      <c r="E4987" s="35" t="s">
        <v>107</v>
      </c>
      <c r="F4987" s="35" t="s">
        <v>107</v>
      </c>
      <c r="G4987" s="35" t="s">
        <v>107</v>
      </c>
      <c r="H4987" s="35">
        <v>1.1000000000000001</v>
      </c>
    </row>
    <row r="4988" spans="1:10" ht="15" hidden="1" customHeight="1">
      <c r="A4988" s="34" t="s">
        <v>62</v>
      </c>
      <c r="B4988" s="34" t="s">
        <v>10003</v>
      </c>
      <c r="C4988" s="34" t="s">
        <v>1040</v>
      </c>
      <c r="D4988" s="35" t="s">
        <v>107</v>
      </c>
      <c r="E4988" s="35" t="s">
        <v>107</v>
      </c>
      <c r="F4988" s="35" t="s">
        <v>107</v>
      </c>
      <c r="G4988" s="35" t="s">
        <v>107</v>
      </c>
      <c r="H4988" s="35">
        <v>1.4</v>
      </c>
      <c r="I4988" s="35" t="s">
        <v>10004</v>
      </c>
    </row>
    <row r="4989" spans="1:10" ht="15" hidden="1" customHeight="1">
      <c r="A4989" s="34" t="s">
        <v>62</v>
      </c>
      <c r="B4989" s="34" t="s">
        <v>10005</v>
      </c>
      <c r="C4989" s="34" t="s">
        <v>546</v>
      </c>
      <c r="D4989" s="35" t="s">
        <v>107</v>
      </c>
      <c r="E4989" s="35" t="s">
        <v>107</v>
      </c>
      <c r="F4989" s="35" t="s">
        <v>107</v>
      </c>
      <c r="G4989" s="35" t="s">
        <v>107</v>
      </c>
      <c r="H4989" s="35">
        <v>1.5</v>
      </c>
      <c r="I4989" s="35" t="s">
        <v>1356</v>
      </c>
    </row>
    <row r="4990" spans="1:10" ht="15" hidden="1" customHeight="1">
      <c r="A4990" s="34" t="s">
        <v>62</v>
      </c>
      <c r="B4990" s="34" t="s">
        <v>10006</v>
      </c>
      <c r="C4990" s="34" t="s">
        <v>546</v>
      </c>
      <c r="D4990" s="35" t="s">
        <v>107</v>
      </c>
      <c r="E4990" s="35" t="s">
        <v>107</v>
      </c>
      <c r="F4990" s="35" t="s">
        <v>107</v>
      </c>
      <c r="G4990" s="35" t="s">
        <v>107</v>
      </c>
      <c r="H4990" s="35">
        <v>1.6</v>
      </c>
      <c r="I4990" s="35" t="s">
        <v>1356</v>
      </c>
    </row>
    <row r="4991" spans="1:10" ht="15" hidden="1" customHeight="1">
      <c r="A4991" s="34" t="s">
        <v>62</v>
      </c>
      <c r="B4991" s="34" t="s">
        <v>10007</v>
      </c>
      <c r="C4991" s="34" t="s">
        <v>1040</v>
      </c>
      <c r="D4991" s="35" t="s">
        <v>107</v>
      </c>
      <c r="E4991" s="35" t="s">
        <v>107</v>
      </c>
      <c r="F4991" s="35" t="s">
        <v>107</v>
      </c>
      <c r="G4991" s="35" t="s">
        <v>107</v>
      </c>
      <c r="H4991" s="35">
        <v>1.4</v>
      </c>
      <c r="I4991" s="35" t="s">
        <v>1356</v>
      </c>
    </row>
    <row r="4992" spans="1:10" ht="15" hidden="1" customHeight="1">
      <c r="A4992" s="34" t="s">
        <v>62</v>
      </c>
      <c r="B4992" s="34" t="s">
        <v>10008</v>
      </c>
      <c r="C4992" s="34" t="s">
        <v>746</v>
      </c>
      <c r="D4992" s="35" t="s">
        <v>107</v>
      </c>
      <c r="E4992" s="35" t="s">
        <v>107</v>
      </c>
      <c r="F4992" s="35" t="s">
        <v>107</v>
      </c>
      <c r="G4992" s="35" t="s">
        <v>107</v>
      </c>
      <c r="H4992" s="35">
        <v>1</v>
      </c>
    </row>
    <row r="4993" spans="1:10" ht="15" hidden="1" customHeight="1">
      <c r="A4993" s="34" t="s">
        <v>62</v>
      </c>
      <c r="B4993" s="34" t="s">
        <v>10009</v>
      </c>
      <c r="C4993" s="34" t="s">
        <v>740</v>
      </c>
      <c r="D4993" s="35" t="s">
        <v>107</v>
      </c>
      <c r="E4993" s="35" t="s">
        <v>107</v>
      </c>
      <c r="F4993" s="35" t="s">
        <v>107</v>
      </c>
      <c r="G4993" s="35" t="s">
        <v>107</v>
      </c>
      <c r="H4993" s="35">
        <v>1.2</v>
      </c>
    </row>
    <row r="4994" spans="1:10" ht="15" hidden="1" customHeight="1">
      <c r="A4994" s="34" t="s">
        <v>62</v>
      </c>
      <c r="B4994" s="34" t="s">
        <v>10010</v>
      </c>
      <c r="C4994" s="34" t="s">
        <v>1040</v>
      </c>
      <c r="D4994" s="35" t="s">
        <v>107</v>
      </c>
      <c r="E4994" s="35" t="s">
        <v>107</v>
      </c>
      <c r="F4994" s="35" t="s">
        <v>107</v>
      </c>
      <c r="G4994" s="35" t="s">
        <v>107</v>
      </c>
      <c r="H4994" s="35">
        <v>1.2</v>
      </c>
      <c r="J4994" s="35" t="s">
        <v>3081</v>
      </c>
    </row>
    <row r="4995" spans="1:10" ht="15" hidden="1" customHeight="1">
      <c r="A4995" s="34" t="s">
        <v>62</v>
      </c>
      <c r="B4995" s="34" t="s">
        <v>10011</v>
      </c>
      <c r="C4995" s="34" t="s">
        <v>1040</v>
      </c>
      <c r="D4995" s="35" t="s">
        <v>107</v>
      </c>
      <c r="E4995" s="35" t="s">
        <v>107</v>
      </c>
      <c r="F4995" s="35" t="s">
        <v>107</v>
      </c>
      <c r="G4995" s="35" t="s">
        <v>107</v>
      </c>
      <c r="H4995" s="35">
        <v>1</v>
      </c>
    </row>
    <row r="4996" spans="1:10" ht="15" hidden="1" customHeight="1">
      <c r="A4996" s="34" t="s">
        <v>62</v>
      </c>
      <c r="B4996" s="34" t="s">
        <v>10012</v>
      </c>
      <c r="C4996" s="34" t="s">
        <v>2481</v>
      </c>
      <c r="D4996" s="35" t="s">
        <v>107</v>
      </c>
      <c r="E4996" s="35" t="s">
        <v>107</v>
      </c>
      <c r="F4996" s="35" t="s">
        <v>107</v>
      </c>
      <c r="G4996" s="35" t="s">
        <v>107</v>
      </c>
      <c r="H4996" s="35">
        <v>1</v>
      </c>
    </row>
    <row r="4997" spans="1:10" ht="15" hidden="1" customHeight="1">
      <c r="A4997" s="34" t="s">
        <v>66</v>
      </c>
      <c r="B4997" s="34" t="s">
        <v>10013</v>
      </c>
      <c r="C4997" s="34" t="s">
        <v>470</v>
      </c>
      <c r="D4997" s="35" t="s">
        <v>107</v>
      </c>
      <c r="E4997" s="35" t="s">
        <v>107</v>
      </c>
      <c r="F4997" s="35" t="s">
        <v>107</v>
      </c>
      <c r="G4997" s="35" t="s">
        <v>107</v>
      </c>
      <c r="H4997" s="35">
        <v>1.1000000000000001</v>
      </c>
      <c r="I4997" s="35" t="s">
        <v>9324</v>
      </c>
      <c r="J4997" s="35" t="s">
        <v>10014</v>
      </c>
    </row>
    <row r="4998" spans="1:10" ht="15" hidden="1" customHeight="1">
      <c r="A4998" s="34" t="s">
        <v>66</v>
      </c>
      <c r="B4998" s="34" t="s">
        <v>10015</v>
      </c>
      <c r="C4998" s="34" t="s">
        <v>2410</v>
      </c>
      <c r="D4998" s="35" t="s">
        <v>107</v>
      </c>
      <c r="E4998" s="35" t="s">
        <v>107</v>
      </c>
      <c r="F4998" s="35" t="s">
        <v>107</v>
      </c>
      <c r="G4998" s="35" t="s">
        <v>107</v>
      </c>
      <c r="H4998" s="35">
        <v>1.6</v>
      </c>
    </row>
    <row r="4999" spans="1:10" ht="15" hidden="1" customHeight="1">
      <c r="A4999" s="34" t="s">
        <v>66</v>
      </c>
      <c r="B4999" s="34" t="s">
        <v>10016</v>
      </c>
      <c r="C4999" s="34" t="s">
        <v>385</v>
      </c>
      <c r="D4999" s="35" t="s">
        <v>107</v>
      </c>
      <c r="E4999" s="35" t="s">
        <v>107</v>
      </c>
      <c r="F4999" s="35" t="s">
        <v>107</v>
      </c>
      <c r="G4999" s="35" t="s">
        <v>107</v>
      </c>
      <c r="H4999" s="35">
        <v>1</v>
      </c>
    </row>
    <row r="5000" spans="1:10" ht="15" hidden="1" customHeight="1">
      <c r="A5000" s="34" t="s">
        <v>66</v>
      </c>
      <c r="B5000" s="34" t="s">
        <v>10017</v>
      </c>
      <c r="C5000" s="34" t="s">
        <v>475</v>
      </c>
      <c r="D5000" s="35" t="s">
        <v>107</v>
      </c>
      <c r="E5000" s="35" t="s">
        <v>107</v>
      </c>
      <c r="F5000" s="35" t="s">
        <v>107</v>
      </c>
      <c r="G5000" s="35" t="s">
        <v>107</v>
      </c>
      <c r="H5000" s="35">
        <v>1.4</v>
      </c>
      <c r="I5000" s="35" t="s">
        <v>10018</v>
      </c>
    </row>
    <row r="5001" spans="1:10" ht="15" hidden="1" customHeight="1">
      <c r="A5001" s="34" t="s">
        <v>66</v>
      </c>
      <c r="B5001" s="34" t="s">
        <v>10019</v>
      </c>
      <c r="C5001" s="34" t="s">
        <v>484</v>
      </c>
      <c r="D5001" s="35" t="s">
        <v>107</v>
      </c>
      <c r="E5001" s="35" t="s">
        <v>107</v>
      </c>
      <c r="F5001" s="35" t="s">
        <v>107</v>
      </c>
      <c r="G5001" s="35" t="s">
        <v>107</v>
      </c>
      <c r="H5001" s="35">
        <v>1.1000000000000001</v>
      </c>
      <c r="I5001" s="35" t="s">
        <v>10018</v>
      </c>
    </row>
    <row r="5002" spans="1:10" ht="15" hidden="1" customHeight="1">
      <c r="A5002" s="34" t="s">
        <v>66</v>
      </c>
      <c r="B5002" s="34" t="s">
        <v>10020</v>
      </c>
      <c r="C5002" s="34" t="s">
        <v>385</v>
      </c>
      <c r="D5002" s="35" t="s">
        <v>107</v>
      </c>
      <c r="E5002" s="35" t="s">
        <v>107</v>
      </c>
      <c r="F5002" s="35" t="s">
        <v>107</v>
      </c>
      <c r="G5002" s="35" t="s">
        <v>107</v>
      </c>
      <c r="H5002" s="35">
        <v>1</v>
      </c>
    </row>
    <row r="5003" spans="1:10" ht="15" hidden="1" customHeight="1">
      <c r="A5003" s="34" t="s">
        <v>66</v>
      </c>
      <c r="B5003" s="34" t="s">
        <v>10021</v>
      </c>
      <c r="C5003" s="34" t="s">
        <v>385</v>
      </c>
      <c r="D5003" s="35" t="s">
        <v>107</v>
      </c>
      <c r="E5003" s="35" t="s">
        <v>107</v>
      </c>
      <c r="F5003" s="35" t="s">
        <v>107</v>
      </c>
      <c r="G5003" s="35" t="s">
        <v>107</v>
      </c>
      <c r="H5003" s="35">
        <v>1</v>
      </c>
    </row>
    <row r="5004" spans="1:10" ht="15" hidden="1" customHeight="1">
      <c r="A5004" s="34" t="s">
        <v>66</v>
      </c>
      <c r="B5004" s="34" t="s">
        <v>10019</v>
      </c>
      <c r="C5004" s="34" t="s">
        <v>484</v>
      </c>
      <c r="D5004" s="35" t="s">
        <v>107</v>
      </c>
      <c r="E5004" s="35" t="s">
        <v>107</v>
      </c>
      <c r="F5004" s="35" t="s">
        <v>107</v>
      </c>
      <c r="G5004" s="35" t="s">
        <v>107</v>
      </c>
      <c r="H5004" s="35">
        <v>1.1000000000000001</v>
      </c>
    </row>
    <row r="5005" spans="1:10" ht="15" hidden="1" customHeight="1">
      <c r="A5005" s="34" t="s">
        <v>66</v>
      </c>
      <c r="B5005" s="34" t="s">
        <v>10022</v>
      </c>
      <c r="C5005" s="34" t="s">
        <v>408</v>
      </c>
      <c r="D5005" s="35" t="s">
        <v>107</v>
      </c>
      <c r="E5005" s="35" t="s">
        <v>107</v>
      </c>
      <c r="F5005" s="35" t="s">
        <v>107</v>
      </c>
      <c r="G5005" s="35" t="s">
        <v>107</v>
      </c>
      <c r="H5005" s="35">
        <v>1</v>
      </c>
      <c r="I5005" s="35" t="s">
        <v>1173</v>
      </c>
      <c r="J5005" s="35" t="s">
        <v>3081</v>
      </c>
    </row>
    <row r="5006" spans="1:10" ht="15" hidden="1" customHeight="1">
      <c r="A5006" s="34" t="s">
        <v>66</v>
      </c>
      <c r="B5006" s="34" t="s">
        <v>10023</v>
      </c>
      <c r="C5006" s="34" t="s">
        <v>745</v>
      </c>
      <c r="D5006" s="35" t="s">
        <v>107</v>
      </c>
      <c r="E5006" s="35" t="s">
        <v>107</v>
      </c>
      <c r="F5006" s="35" t="s">
        <v>107</v>
      </c>
      <c r="G5006" s="35" t="s">
        <v>107</v>
      </c>
      <c r="H5006" s="35">
        <v>1.1000000000000001</v>
      </c>
    </row>
  </sheetData>
  <autoFilter ref="A1:O5006" xr:uid="{00000000-0009-0000-0000-000006000000}">
    <filterColumn colId="0">
      <filters>
        <filter val="D12"/>
      </filters>
    </filterColumn>
    <sortState xmlns:xlrd2="http://schemas.microsoft.com/office/spreadsheetml/2017/richdata2" ref="A2:O4896">
      <sortCondition ref="B2"/>
    </sortState>
  </autoFilter>
  <sortState xmlns:xlrd2="http://schemas.microsoft.com/office/spreadsheetml/2017/richdata2" ref="A2:K2689">
    <sortCondition ref="B2:B2689"/>
  </sortState>
  <phoneticPr fontId="10" type="noConversion"/>
  <pageMargins left="0.7" right="0.7" top="0.75" bottom="0.75" header="0.3" footer="0.3"/>
  <pageSetup orientation="landscape" horizontalDpi="300" verticalDpi="300" r:id="rId1"/>
  <colBreaks count="1" manualBreakCount="1">
    <brk id="6"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2"/>
  <sheetViews>
    <sheetView zoomScaleNormal="100" zoomScalePageLayoutView="150" workbookViewId="0">
      <pane ySplit="1" topLeftCell="A39" activePane="bottomLeft" state="frozen"/>
      <selection pane="bottomLeft" activeCell="I55" sqref="I55"/>
    </sheetView>
  </sheetViews>
  <sheetFormatPr defaultColWidth="8.85546875" defaultRowHeight="15"/>
  <cols>
    <col min="1" max="1" width="4.42578125" bestFit="1" customWidth="1"/>
    <col min="2" max="2" width="7.85546875" bestFit="1" customWidth="1"/>
    <col min="3" max="3" width="6" bestFit="1" customWidth="1"/>
    <col min="4" max="4" width="37" bestFit="1" customWidth="1"/>
    <col min="5" max="5" width="11.85546875" bestFit="1" customWidth="1"/>
    <col min="6" max="7" width="11.85546875" customWidth="1"/>
    <col min="8" max="8" width="14.5703125" customWidth="1"/>
    <col min="9" max="9" width="11.85546875" customWidth="1"/>
    <col min="10" max="10" width="28.7109375" customWidth="1"/>
    <col min="11" max="11" width="50.42578125" bestFit="1" customWidth="1"/>
    <col min="12" max="12" width="9.85546875" bestFit="1" customWidth="1"/>
    <col min="13" max="13" width="16.85546875" bestFit="1" customWidth="1"/>
    <col min="14" max="14" width="72.7109375" style="15" bestFit="1" customWidth="1"/>
  </cols>
  <sheetData>
    <row r="1" spans="1:14" s="19" customFormat="1" ht="30">
      <c r="A1" s="19" t="s">
        <v>374</v>
      </c>
      <c r="B1" s="19" t="s">
        <v>10024</v>
      </c>
      <c r="C1" s="19" t="s">
        <v>10025</v>
      </c>
      <c r="D1" s="19" t="s">
        <v>373</v>
      </c>
      <c r="E1" s="21" t="s">
        <v>10026</v>
      </c>
      <c r="F1" s="21" t="s">
        <v>10027</v>
      </c>
      <c r="G1" s="21" t="s">
        <v>10028</v>
      </c>
      <c r="H1" s="21" t="s">
        <v>10029</v>
      </c>
      <c r="I1" s="19" t="s">
        <v>10030</v>
      </c>
      <c r="J1" s="19" t="s">
        <v>2974</v>
      </c>
      <c r="K1" s="19" t="s">
        <v>2976</v>
      </c>
      <c r="L1" s="20" t="s">
        <v>10031</v>
      </c>
    </row>
    <row r="2" spans="1:14">
      <c r="A2" t="s">
        <v>34</v>
      </c>
      <c r="B2" t="s">
        <v>13</v>
      </c>
      <c r="C2">
        <v>1</v>
      </c>
      <c r="D2" s="34" t="s">
        <v>435</v>
      </c>
      <c r="E2">
        <v>850</v>
      </c>
      <c r="F2">
        <v>919</v>
      </c>
      <c r="G2">
        <v>1195</v>
      </c>
      <c r="H2">
        <v>1150</v>
      </c>
      <c r="J2" t="s">
        <v>3388</v>
      </c>
      <c r="K2" t="s">
        <v>2143</v>
      </c>
      <c r="L2" s="15" t="s">
        <v>583</v>
      </c>
      <c r="N2"/>
    </row>
    <row r="3" spans="1:14">
      <c r="A3" t="s">
        <v>73</v>
      </c>
      <c r="B3" t="s">
        <v>13</v>
      </c>
      <c r="C3">
        <v>1</v>
      </c>
      <c r="D3" t="s">
        <v>468</v>
      </c>
      <c r="E3">
        <v>440</v>
      </c>
      <c r="F3">
        <v>570</v>
      </c>
      <c r="G3">
        <v>705</v>
      </c>
      <c r="H3">
        <v>815</v>
      </c>
      <c r="L3" s="15"/>
      <c r="N3"/>
    </row>
    <row r="4" spans="1:14">
      <c r="A4" t="s">
        <v>57</v>
      </c>
      <c r="B4" t="s">
        <v>13</v>
      </c>
      <c r="C4">
        <v>1</v>
      </c>
      <c r="D4" t="s">
        <v>477</v>
      </c>
      <c r="E4">
        <v>1885</v>
      </c>
      <c r="F4">
        <v>2100</v>
      </c>
      <c r="G4" t="s">
        <v>107</v>
      </c>
      <c r="H4" t="s">
        <v>107</v>
      </c>
      <c r="J4" t="s">
        <v>10032</v>
      </c>
      <c r="L4" s="15" t="s">
        <v>10033</v>
      </c>
      <c r="N4"/>
    </row>
    <row r="5" spans="1:14">
      <c r="A5" t="s">
        <v>45</v>
      </c>
      <c r="B5" t="s">
        <v>13</v>
      </c>
      <c r="C5">
        <v>1</v>
      </c>
      <c r="D5" t="s">
        <v>406</v>
      </c>
      <c r="E5">
        <v>324</v>
      </c>
      <c r="F5">
        <v>203</v>
      </c>
      <c r="G5" t="s">
        <v>2989</v>
      </c>
      <c r="H5" t="s">
        <v>2989</v>
      </c>
      <c r="L5" s="29" t="s">
        <v>10034</v>
      </c>
      <c r="N5"/>
    </row>
    <row r="6" spans="1:14">
      <c r="A6" t="s">
        <v>61</v>
      </c>
      <c r="B6" t="s">
        <v>13</v>
      </c>
      <c r="C6">
        <v>1</v>
      </c>
      <c r="D6" t="s">
        <v>445</v>
      </c>
      <c r="E6">
        <v>1230</v>
      </c>
      <c r="F6">
        <v>1234</v>
      </c>
      <c r="G6">
        <v>1280</v>
      </c>
      <c r="H6">
        <v>1335</v>
      </c>
      <c r="L6" s="15"/>
      <c r="N6"/>
    </row>
    <row r="7" spans="1:14">
      <c r="A7" t="s">
        <v>67</v>
      </c>
      <c r="B7" t="s">
        <v>13</v>
      </c>
      <c r="C7">
        <v>1</v>
      </c>
      <c r="D7" t="s">
        <v>435</v>
      </c>
      <c r="E7">
        <v>320</v>
      </c>
      <c r="F7">
        <v>310</v>
      </c>
      <c r="G7">
        <v>335</v>
      </c>
      <c r="H7">
        <v>340</v>
      </c>
      <c r="L7" s="15"/>
      <c r="N7"/>
    </row>
    <row r="8" spans="1:14">
      <c r="A8" t="s">
        <v>48</v>
      </c>
      <c r="B8" t="s">
        <v>13</v>
      </c>
      <c r="C8">
        <v>1</v>
      </c>
      <c r="D8" t="s">
        <v>555</v>
      </c>
      <c r="E8">
        <v>353</v>
      </c>
      <c r="F8">
        <v>170</v>
      </c>
      <c r="G8" t="s">
        <v>2989</v>
      </c>
      <c r="H8" t="s">
        <v>2989</v>
      </c>
      <c r="L8" s="15" t="s">
        <v>10035</v>
      </c>
      <c r="N8"/>
    </row>
    <row r="9" spans="1:14">
      <c r="A9" t="s">
        <v>71</v>
      </c>
      <c r="B9" t="s">
        <v>13</v>
      </c>
      <c r="C9">
        <v>1</v>
      </c>
      <c r="D9" t="s">
        <v>505</v>
      </c>
      <c r="E9">
        <v>305</v>
      </c>
      <c r="F9">
        <v>335</v>
      </c>
      <c r="G9">
        <v>520</v>
      </c>
      <c r="H9">
        <v>680</v>
      </c>
      <c r="L9" s="15" t="s">
        <v>10036</v>
      </c>
      <c r="N9"/>
    </row>
    <row r="10" spans="1:14">
      <c r="A10" t="s">
        <v>31</v>
      </c>
      <c r="B10" t="s">
        <v>13</v>
      </c>
      <c r="C10">
        <v>1</v>
      </c>
      <c r="D10" t="s">
        <v>400</v>
      </c>
      <c r="E10">
        <v>285</v>
      </c>
      <c r="F10">
        <v>315</v>
      </c>
      <c r="G10">
        <v>365</v>
      </c>
      <c r="H10">
        <v>335</v>
      </c>
      <c r="K10" t="s">
        <v>10037</v>
      </c>
      <c r="L10" s="15" t="s">
        <v>10038</v>
      </c>
      <c r="N10"/>
    </row>
    <row r="11" spans="1:14">
      <c r="A11" t="s">
        <v>75</v>
      </c>
      <c r="B11" t="s">
        <v>13</v>
      </c>
      <c r="C11">
        <v>1</v>
      </c>
      <c r="D11" t="s">
        <v>711</v>
      </c>
      <c r="E11" t="s">
        <v>107</v>
      </c>
      <c r="F11">
        <v>279</v>
      </c>
      <c r="G11">
        <v>1250</v>
      </c>
      <c r="L11" s="15" t="s">
        <v>10039</v>
      </c>
      <c r="N11"/>
    </row>
    <row r="12" spans="1:14">
      <c r="A12" t="s">
        <v>65</v>
      </c>
      <c r="B12" t="s">
        <v>13</v>
      </c>
      <c r="C12">
        <v>1</v>
      </c>
      <c r="D12" t="s">
        <v>468</v>
      </c>
      <c r="E12">
        <v>945</v>
      </c>
      <c r="F12">
        <v>1093</v>
      </c>
      <c r="G12">
        <v>1145</v>
      </c>
      <c r="H12">
        <v>1380</v>
      </c>
      <c r="L12" s="15"/>
      <c r="N12"/>
    </row>
    <row r="13" spans="1:14">
      <c r="A13" t="s">
        <v>34</v>
      </c>
      <c r="B13" t="s">
        <v>13</v>
      </c>
      <c r="C13">
        <v>2</v>
      </c>
      <c r="D13" t="s">
        <v>510</v>
      </c>
      <c r="E13">
        <v>200</v>
      </c>
      <c r="F13">
        <v>202</v>
      </c>
      <c r="G13">
        <v>225</v>
      </c>
      <c r="H13">
        <v>260</v>
      </c>
      <c r="L13" s="15"/>
      <c r="N13"/>
    </row>
    <row r="14" spans="1:14">
      <c r="A14" t="s">
        <v>57</v>
      </c>
      <c r="B14" t="s">
        <v>13</v>
      </c>
      <c r="C14">
        <v>2</v>
      </c>
      <c r="D14" s="5" t="s">
        <v>477</v>
      </c>
      <c r="E14">
        <v>1487</v>
      </c>
      <c r="F14">
        <v>1790</v>
      </c>
      <c r="G14" t="s">
        <v>107</v>
      </c>
      <c r="H14" t="s">
        <v>107</v>
      </c>
      <c r="J14" t="s">
        <v>10040</v>
      </c>
      <c r="K14" t="s">
        <v>10041</v>
      </c>
      <c r="L14" s="15"/>
      <c r="N14"/>
    </row>
    <row r="15" spans="1:14">
      <c r="A15" t="s">
        <v>73</v>
      </c>
      <c r="B15" t="s">
        <v>13</v>
      </c>
      <c r="C15">
        <v>2</v>
      </c>
      <c r="D15" t="s">
        <v>384</v>
      </c>
      <c r="E15">
        <v>1160</v>
      </c>
      <c r="F15">
        <v>1345</v>
      </c>
      <c r="G15">
        <v>1480</v>
      </c>
      <c r="H15">
        <v>1415</v>
      </c>
      <c r="J15" t="s">
        <v>3062</v>
      </c>
      <c r="L15" s="15"/>
      <c r="N15"/>
    </row>
    <row r="16" spans="1:14">
      <c r="A16" t="s">
        <v>45</v>
      </c>
      <c r="B16" t="s">
        <v>13</v>
      </c>
      <c r="C16">
        <v>2</v>
      </c>
      <c r="D16" t="s">
        <v>399</v>
      </c>
      <c r="E16">
        <v>201</v>
      </c>
      <c r="F16" t="s">
        <v>10042</v>
      </c>
      <c r="G16" t="s">
        <v>2989</v>
      </c>
      <c r="H16" t="s">
        <v>2989</v>
      </c>
      <c r="L16" s="15"/>
      <c r="N16"/>
    </row>
    <row r="17" spans="1:14">
      <c r="A17" t="s">
        <v>61</v>
      </c>
      <c r="B17" t="s">
        <v>13</v>
      </c>
      <c r="C17">
        <v>2</v>
      </c>
      <c r="D17" t="s">
        <v>400</v>
      </c>
      <c r="E17">
        <v>1035</v>
      </c>
      <c r="F17">
        <v>950</v>
      </c>
      <c r="G17">
        <v>1010</v>
      </c>
      <c r="H17">
        <v>1005</v>
      </c>
      <c r="L17" s="15" t="s">
        <v>10043</v>
      </c>
      <c r="N17"/>
    </row>
    <row r="18" spans="1:14">
      <c r="A18" t="s">
        <v>67</v>
      </c>
      <c r="B18" t="s">
        <v>13</v>
      </c>
      <c r="C18">
        <v>2</v>
      </c>
      <c r="D18" t="s">
        <v>435</v>
      </c>
      <c r="E18">
        <v>520</v>
      </c>
      <c r="F18">
        <v>615</v>
      </c>
      <c r="G18">
        <v>630</v>
      </c>
      <c r="H18">
        <v>650</v>
      </c>
      <c r="L18" s="15"/>
      <c r="N18"/>
    </row>
    <row r="19" spans="1:14">
      <c r="A19" t="s">
        <v>31</v>
      </c>
      <c r="B19" t="s">
        <v>13</v>
      </c>
      <c r="C19">
        <v>2</v>
      </c>
      <c r="D19" t="s">
        <v>389</v>
      </c>
      <c r="E19">
        <v>210</v>
      </c>
      <c r="F19">
        <v>220</v>
      </c>
      <c r="G19">
        <v>223</v>
      </c>
      <c r="H19" t="s">
        <v>2989</v>
      </c>
      <c r="L19" s="15"/>
      <c r="N19"/>
    </row>
    <row r="20" spans="1:14">
      <c r="A20" t="s">
        <v>48</v>
      </c>
      <c r="B20" t="s">
        <v>13</v>
      </c>
      <c r="C20">
        <v>2</v>
      </c>
      <c r="D20" t="s">
        <v>468</v>
      </c>
      <c r="E20" t="s">
        <v>107</v>
      </c>
      <c r="F20">
        <v>300</v>
      </c>
      <c r="G20" t="s">
        <v>2989</v>
      </c>
      <c r="H20" t="s">
        <v>2989</v>
      </c>
      <c r="L20" s="15"/>
      <c r="N20"/>
    </row>
    <row r="21" spans="1:14">
      <c r="A21" t="s">
        <v>75</v>
      </c>
      <c r="B21" t="s">
        <v>13</v>
      </c>
      <c r="C21">
        <v>2</v>
      </c>
      <c r="D21" t="s">
        <v>711</v>
      </c>
      <c r="E21" t="s">
        <v>107</v>
      </c>
      <c r="F21" t="s">
        <v>107</v>
      </c>
      <c r="G21">
        <v>1195</v>
      </c>
      <c r="N21"/>
    </row>
    <row r="22" spans="1:14">
      <c r="A22" t="s">
        <v>65</v>
      </c>
      <c r="B22" t="s">
        <v>13</v>
      </c>
      <c r="C22">
        <v>2</v>
      </c>
      <c r="D22" t="s">
        <v>468</v>
      </c>
      <c r="E22">
        <v>655</v>
      </c>
      <c r="F22">
        <v>1380</v>
      </c>
      <c r="G22">
        <v>1440</v>
      </c>
      <c r="H22">
        <v>1800</v>
      </c>
      <c r="L22" s="15"/>
      <c r="N22"/>
    </row>
    <row r="23" spans="1:14">
      <c r="A23" t="s">
        <v>34</v>
      </c>
      <c r="B23" t="s">
        <v>13</v>
      </c>
      <c r="C23">
        <v>3</v>
      </c>
      <c r="D23" t="s">
        <v>399</v>
      </c>
      <c r="E23">
        <v>240</v>
      </c>
      <c r="F23">
        <v>264</v>
      </c>
      <c r="G23">
        <v>250</v>
      </c>
      <c r="H23">
        <v>250</v>
      </c>
      <c r="L23" s="15"/>
      <c r="N23"/>
    </row>
    <row r="24" spans="1:14">
      <c r="A24" t="s">
        <v>73</v>
      </c>
      <c r="B24" t="s">
        <v>13</v>
      </c>
      <c r="C24">
        <v>3</v>
      </c>
      <c r="D24" t="s">
        <v>1277</v>
      </c>
      <c r="E24">
        <v>215</v>
      </c>
      <c r="F24">
        <v>280</v>
      </c>
      <c r="G24">
        <v>290</v>
      </c>
      <c r="H24" t="s">
        <v>2997</v>
      </c>
      <c r="L24" s="15"/>
      <c r="N24"/>
    </row>
    <row r="25" spans="1:14">
      <c r="A25" t="s">
        <v>45</v>
      </c>
      <c r="B25" t="s">
        <v>13</v>
      </c>
      <c r="C25">
        <v>3</v>
      </c>
      <c r="D25" t="s">
        <v>386</v>
      </c>
      <c r="E25">
        <v>261</v>
      </c>
      <c r="F25">
        <v>361</v>
      </c>
      <c r="G25">
        <v>505</v>
      </c>
      <c r="H25">
        <v>515</v>
      </c>
      <c r="L25" s="15"/>
      <c r="N25"/>
    </row>
    <row r="26" spans="1:14">
      <c r="A26" t="s">
        <v>67</v>
      </c>
      <c r="B26" t="s">
        <v>13</v>
      </c>
      <c r="C26">
        <v>3</v>
      </c>
      <c r="D26" t="s">
        <v>468</v>
      </c>
      <c r="E26">
        <v>360</v>
      </c>
      <c r="F26">
        <v>460</v>
      </c>
      <c r="G26">
        <v>550</v>
      </c>
      <c r="H26" s="65" t="s">
        <v>2997</v>
      </c>
      <c r="J26" t="s">
        <v>10044</v>
      </c>
      <c r="L26" s="15"/>
      <c r="N26"/>
    </row>
    <row r="27" spans="1:14">
      <c r="A27" t="s">
        <v>31</v>
      </c>
      <c r="B27" t="s">
        <v>13</v>
      </c>
      <c r="C27">
        <v>3</v>
      </c>
      <c r="D27" t="s">
        <v>399</v>
      </c>
      <c r="E27">
        <v>690</v>
      </c>
      <c r="F27">
        <v>730</v>
      </c>
      <c r="G27">
        <v>810</v>
      </c>
      <c r="H27">
        <v>835</v>
      </c>
      <c r="L27" s="15"/>
      <c r="N27"/>
    </row>
    <row r="28" spans="1:14">
      <c r="A28" t="s">
        <v>48</v>
      </c>
      <c r="B28" t="s">
        <v>13</v>
      </c>
      <c r="C28">
        <v>3</v>
      </c>
      <c r="D28" t="s">
        <v>468</v>
      </c>
      <c r="E28" t="s">
        <v>107</v>
      </c>
      <c r="F28">
        <v>290</v>
      </c>
      <c r="G28" t="s">
        <v>2989</v>
      </c>
      <c r="H28" t="s">
        <v>2989</v>
      </c>
      <c r="L28" s="15"/>
      <c r="N28"/>
    </row>
    <row r="29" spans="1:14">
      <c r="A29" t="s">
        <v>65</v>
      </c>
      <c r="B29" t="s">
        <v>13</v>
      </c>
      <c r="C29">
        <v>3</v>
      </c>
      <c r="D29" t="s">
        <v>435</v>
      </c>
      <c r="E29">
        <v>450</v>
      </c>
      <c r="F29">
        <v>540</v>
      </c>
      <c r="G29">
        <v>674</v>
      </c>
      <c r="H29">
        <v>750</v>
      </c>
      <c r="L29" s="15"/>
      <c r="N29"/>
    </row>
    <row r="30" spans="1:14">
      <c r="A30" t="s">
        <v>57</v>
      </c>
      <c r="B30" t="s">
        <v>13</v>
      </c>
      <c r="C30">
        <v>3</v>
      </c>
      <c r="D30" t="s">
        <v>468</v>
      </c>
      <c r="E30" t="s">
        <v>107</v>
      </c>
      <c r="F30" t="s">
        <v>107</v>
      </c>
      <c r="G30" t="s">
        <v>107</v>
      </c>
      <c r="H30">
        <v>230</v>
      </c>
      <c r="L30" s="15"/>
      <c r="N30"/>
    </row>
    <row r="31" spans="1:14">
      <c r="A31" t="s">
        <v>73</v>
      </c>
      <c r="B31" t="s">
        <v>13</v>
      </c>
      <c r="C31">
        <v>4</v>
      </c>
      <c r="D31" t="s">
        <v>468</v>
      </c>
      <c r="E31" t="s">
        <v>107</v>
      </c>
      <c r="F31" t="s">
        <v>107</v>
      </c>
      <c r="G31">
        <v>242</v>
      </c>
      <c r="H31" t="s">
        <v>2997</v>
      </c>
      <c r="N31"/>
    </row>
    <row r="32" spans="1:14">
      <c r="A32" t="s">
        <v>45</v>
      </c>
      <c r="B32" t="s">
        <v>13</v>
      </c>
      <c r="C32">
        <v>4</v>
      </c>
      <c r="D32" t="s">
        <v>454</v>
      </c>
      <c r="E32">
        <v>319</v>
      </c>
      <c r="F32">
        <v>331</v>
      </c>
      <c r="G32">
        <v>340</v>
      </c>
      <c r="H32" t="s">
        <v>2989</v>
      </c>
      <c r="L32" s="15"/>
      <c r="N32"/>
    </row>
    <row r="33" spans="1:14">
      <c r="A33" t="s">
        <v>34</v>
      </c>
      <c r="B33" t="s">
        <v>13</v>
      </c>
      <c r="C33">
        <v>4</v>
      </c>
      <c r="D33" t="s">
        <v>386</v>
      </c>
      <c r="E33" t="s">
        <v>107</v>
      </c>
      <c r="F33">
        <v>1243</v>
      </c>
      <c r="G33">
        <v>1265</v>
      </c>
      <c r="H33">
        <v>1310</v>
      </c>
      <c r="J33" t="s">
        <v>10045</v>
      </c>
      <c r="K33" t="s">
        <v>10046</v>
      </c>
      <c r="L33" s="15"/>
      <c r="N33"/>
    </row>
    <row r="34" spans="1:14">
      <c r="A34" t="s">
        <v>67</v>
      </c>
      <c r="B34" t="s">
        <v>13</v>
      </c>
      <c r="C34">
        <v>4</v>
      </c>
      <c r="D34" t="s">
        <v>435</v>
      </c>
      <c r="E34">
        <v>1020</v>
      </c>
      <c r="F34">
        <v>400</v>
      </c>
      <c r="G34" t="s">
        <v>2997</v>
      </c>
      <c r="H34" t="s">
        <v>2997</v>
      </c>
      <c r="K34" t="s">
        <v>10047</v>
      </c>
      <c r="L34" s="15" t="s">
        <v>10048</v>
      </c>
      <c r="N34"/>
    </row>
    <row r="35" spans="1:14">
      <c r="A35" t="s">
        <v>31</v>
      </c>
      <c r="B35" t="s">
        <v>13</v>
      </c>
      <c r="C35">
        <v>4</v>
      </c>
      <c r="D35" t="s">
        <v>389</v>
      </c>
      <c r="E35">
        <v>330</v>
      </c>
      <c r="F35">
        <v>390</v>
      </c>
      <c r="G35">
        <v>430</v>
      </c>
      <c r="H35">
        <v>505</v>
      </c>
      <c r="L35" s="15"/>
      <c r="N35"/>
    </row>
    <row r="36" spans="1:14">
      <c r="A36" t="s">
        <v>48</v>
      </c>
      <c r="B36" t="s">
        <v>13</v>
      </c>
      <c r="C36">
        <v>4</v>
      </c>
      <c r="D36" t="s">
        <v>555</v>
      </c>
      <c r="E36" t="s">
        <v>107</v>
      </c>
      <c r="F36">
        <v>305</v>
      </c>
      <c r="G36">
        <v>280</v>
      </c>
      <c r="H36">
        <v>415</v>
      </c>
      <c r="K36" t="s">
        <v>3105</v>
      </c>
      <c r="L36" s="15"/>
      <c r="N36"/>
    </row>
    <row r="37" spans="1:14">
      <c r="A37" t="s">
        <v>57</v>
      </c>
      <c r="B37" t="s">
        <v>13</v>
      </c>
      <c r="C37">
        <v>4</v>
      </c>
      <c r="D37" t="s">
        <v>3032</v>
      </c>
      <c r="E37" t="s">
        <v>107</v>
      </c>
      <c r="F37" t="s">
        <v>107</v>
      </c>
      <c r="G37" t="s">
        <v>107</v>
      </c>
      <c r="H37">
        <v>200</v>
      </c>
      <c r="J37" t="s">
        <v>10049</v>
      </c>
      <c r="N37"/>
    </row>
    <row r="38" spans="1:14">
      <c r="A38" t="s">
        <v>73</v>
      </c>
      <c r="B38" t="s">
        <v>13</v>
      </c>
      <c r="C38">
        <v>5</v>
      </c>
      <c r="D38" t="s">
        <v>1277</v>
      </c>
      <c r="E38" t="s">
        <v>107</v>
      </c>
      <c r="F38" t="s">
        <v>107</v>
      </c>
      <c r="G38">
        <v>267</v>
      </c>
      <c r="H38" t="s">
        <v>2997</v>
      </c>
      <c r="N38"/>
    </row>
    <row r="39" spans="1:14">
      <c r="A39" t="s">
        <v>67</v>
      </c>
      <c r="B39" t="s">
        <v>13</v>
      </c>
      <c r="C39">
        <v>5</v>
      </c>
      <c r="D39" t="s">
        <v>454</v>
      </c>
      <c r="E39">
        <v>210</v>
      </c>
      <c r="F39">
        <v>240</v>
      </c>
      <c r="G39">
        <v>280</v>
      </c>
      <c r="H39">
        <v>300</v>
      </c>
      <c r="L39" s="15"/>
      <c r="N39"/>
    </row>
    <row r="40" spans="1:14">
      <c r="A40" t="s">
        <v>31</v>
      </c>
      <c r="B40" t="s">
        <v>13</v>
      </c>
      <c r="C40">
        <v>5</v>
      </c>
      <c r="D40" t="s">
        <v>399</v>
      </c>
      <c r="E40">
        <v>1140</v>
      </c>
      <c r="F40">
        <v>1170</v>
      </c>
      <c r="G40">
        <v>1260</v>
      </c>
      <c r="H40">
        <v>1260</v>
      </c>
      <c r="L40" s="15"/>
      <c r="N40"/>
    </row>
    <row r="41" spans="1:14">
      <c r="A41" t="s">
        <v>48</v>
      </c>
      <c r="B41" t="s">
        <v>13</v>
      </c>
      <c r="C41">
        <v>5</v>
      </c>
      <c r="D41" t="s">
        <v>468</v>
      </c>
      <c r="E41" t="s">
        <v>107</v>
      </c>
      <c r="F41">
        <v>260</v>
      </c>
      <c r="G41">
        <v>415</v>
      </c>
      <c r="H41">
        <v>495</v>
      </c>
      <c r="L41" s="15"/>
      <c r="N41"/>
    </row>
    <row r="42" spans="1:14">
      <c r="A42" t="s">
        <v>45</v>
      </c>
      <c r="B42" t="s">
        <v>13</v>
      </c>
      <c r="C42">
        <v>6</v>
      </c>
      <c r="D42" t="s">
        <v>399</v>
      </c>
      <c r="E42">
        <v>379</v>
      </c>
      <c r="F42">
        <v>338</v>
      </c>
      <c r="G42">
        <v>355</v>
      </c>
      <c r="H42" t="s">
        <v>2989</v>
      </c>
      <c r="L42" s="15"/>
      <c r="N42"/>
    </row>
    <row r="43" spans="1:14">
      <c r="A43" t="s">
        <v>67</v>
      </c>
      <c r="B43" t="s">
        <v>13</v>
      </c>
      <c r="C43">
        <v>6</v>
      </c>
      <c r="D43" t="s">
        <v>435</v>
      </c>
      <c r="E43">
        <v>400</v>
      </c>
      <c r="F43">
        <v>460</v>
      </c>
      <c r="G43">
        <v>510</v>
      </c>
      <c r="H43">
        <v>575</v>
      </c>
      <c r="L43" s="15"/>
      <c r="N43"/>
    </row>
    <row r="44" spans="1:14">
      <c r="A44" s="5" t="s">
        <v>34</v>
      </c>
      <c r="B44" s="5" t="s">
        <v>13</v>
      </c>
      <c r="C44" s="5">
        <v>6</v>
      </c>
      <c r="D44" s="5" t="s">
        <v>399</v>
      </c>
      <c r="E44" s="5" t="s">
        <v>107</v>
      </c>
      <c r="F44" s="5" t="s">
        <v>107</v>
      </c>
      <c r="G44" s="5">
        <v>225</v>
      </c>
      <c r="H44" s="5">
        <v>230</v>
      </c>
      <c r="I44" s="5"/>
      <c r="J44" s="5"/>
      <c r="K44" s="5"/>
      <c r="L44" s="5"/>
      <c r="N44"/>
    </row>
    <row r="45" spans="1:14">
      <c r="A45" t="s">
        <v>31</v>
      </c>
      <c r="B45" t="s">
        <v>13</v>
      </c>
      <c r="C45">
        <v>6</v>
      </c>
      <c r="D45" s="34" t="s">
        <v>409</v>
      </c>
      <c r="E45">
        <v>1742</v>
      </c>
      <c r="F45">
        <v>1770</v>
      </c>
      <c r="G45">
        <v>1780</v>
      </c>
      <c r="H45">
        <v>1860</v>
      </c>
      <c r="L45" s="15" t="s">
        <v>10050</v>
      </c>
      <c r="N45"/>
    </row>
    <row r="46" spans="1:14">
      <c r="A46" t="s">
        <v>48</v>
      </c>
      <c r="B46" t="s">
        <v>13</v>
      </c>
      <c r="C46">
        <v>6</v>
      </c>
      <c r="D46" t="s">
        <v>468</v>
      </c>
      <c r="E46" t="s">
        <v>107</v>
      </c>
      <c r="F46">
        <v>255</v>
      </c>
      <c r="G46" t="s">
        <v>2989</v>
      </c>
      <c r="H46" t="s">
        <v>2989</v>
      </c>
      <c r="L46" s="15"/>
      <c r="N46"/>
    </row>
    <row r="47" spans="1:14">
      <c r="A47" t="s">
        <v>73</v>
      </c>
      <c r="B47" t="s">
        <v>13</v>
      </c>
      <c r="C47">
        <v>6</v>
      </c>
      <c r="D47" t="s">
        <v>1277</v>
      </c>
      <c r="E47" t="s">
        <v>107</v>
      </c>
      <c r="F47" t="s">
        <v>107</v>
      </c>
      <c r="G47">
        <v>321</v>
      </c>
      <c r="H47" t="s">
        <v>2997</v>
      </c>
      <c r="N47"/>
    </row>
    <row r="48" spans="1:14">
      <c r="A48" t="s">
        <v>45</v>
      </c>
      <c r="B48" t="s">
        <v>13</v>
      </c>
      <c r="C48">
        <v>7</v>
      </c>
      <c r="D48" t="s">
        <v>396</v>
      </c>
      <c r="E48">
        <v>1615</v>
      </c>
      <c r="F48">
        <v>1765</v>
      </c>
      <c r="G48">
        <v>1930</v>
      </c>
      <c r="H48">
        <v>1930</v>
      </c>
      <c r="L48" s="15"/>
      <c r="N48"/>
    </row>
    <row r="49" spans="1:14">
      <c r="A49" t="s">
        <v>67</v>
      </c>
      <c r="B49" t="s">
        <v>13</v>
      </c>
      <c r="C49">
        <v>7</v>
      </c>
      <c r="D49" t="s">
        <v>454</v>
      </c>
      <c r="E49">
        <v>240</v>
      </c>
      <c r="F49">
        <v>325</v>
      </c>
      <c r="G49">
        <v>370</v>
      </c>
      <c r="H49">
        <v>400</v>
      </c>
      <c r="L49" s="15"/>
      <c r="N49"/>
    </row>
    <row r="50" spans="1:14">
      <c r="A50" t="s">
        <v>48</v>
      </c>
      <c r="B50" t="s">
        <v>13</v>
      </c>
      <c r="C50">
        <v>7</v>
      </c>
      <c r="D50" t="s">
        <v>468</v>
      </c>
      <c r="E50" t="s">
        <v>107</v>
      </c>
      <c r="F50" t="s">
        <v>107</v>
      </c>
      <c r="G50">
        <v>290</v>
      </c>
      <c r="H50">
        <v>410</v>
      </c>
      <c r="N50"/>
    </row>
    <row r="51" spans="1:14">
      <c r="A51" t="s">
        <v>73</v>
      </c>
      <c r="B51" t="s">
        <v>13</v>
      </c>
      <c r="C51">
        <v>7</v>
      </c>
      <c r="D51" t="s">
        <v>1277</v>
      </c>
      <c r="E51" t="s">
        <v>107</v>
      </c>
      <c r="F51" t="s">
        <v>107</v>
      </c>
      <c r="G51">
        <v>270</v>
      </c>
      <c r="H51" t="s">
        <v>2997</v>
      </c>
      <c r="K51" t="s">
        <v>3014</v>
      </c>
    </row>
    <row r="52" spans="1:14">
      <c r="A52" t="s">
        <v>45</v>
      </c>
      <c r="B52" t="s">
        <v>13</v>
      </c>
      <c r="C52">
        <v>8</v>
      </c>
      <c r="D52" t="s">
        <v>400</v>
      </c>
      <c r="E52" s="5">
        <v>216</v>
      </c>
      <c r="F52">
        <v>178</v>
      </c>
      <c r="G52">
        <v>210</v>
      </c>
      <c r="H52">
        <v>215</v>
      </c>
      <c r="L52" s="15"/>
    </row>
    <row r="53" spans="1:14">
      <c r="A53" t="s">
        <v>67</v>
      </c>
      <c r="B53" t="s">
        <v>13</v>
      </c>
      <c r="C53">
        <v>8</v>
      </c>
      <c r="D53" t="s">
        <v>435</v>
      </c>
      <c r="E53">
        <v>335</v>
      </c>
      <c r="F53">
        <v>405</v>
      </c>
      <c r="G53">
        <v>440</v>
      </c>
      <c r="H53">
        <v>445</v>
      </c>
      <c r="L53" s="15"/>
      <c r="N53"/>
    </row>
    <row r="54" spans="1:14">
      <c r="A54" t="s">
        <v>73</v>
      </c>
      <c r="B54" t="s">
        <v>13</v>
      </c>
      <c r="C54">
        <v>8</v>
      </c>
      <c r="D54" t="s">
        <v>1277</v>
      </c>
      <c r="E54" t="s">
        <v>107</v>
      </c>
      <c r="F54" t="s">
        <v>107</v>
      </c>
      <c r="G54">
        <v>330</v>
      </c>
      <c r="H54" t="s">
        <v>107</v>
      </c>
      <c r="J54" t="s">
        <v>10051</v>
      </c>
      <c r="N54"/>
    </row>
    <row r="55" spans="1:14">
      <c r="A55" t="s">
        <v>67</v>
      </c>
      <c r="B55" t="s">
        <v>13</v>
      </c>
      <c r="C55">
        <v>9</v>
      </c>
      <c r="D55" t="s">
        <v>671</v>
      </c>
      <c r="E55" t="s">
        <v>107</v>
      </c>
      <c r="F55">
        <v>210</v>
      </c>
      <c r="G55" t="s">
        <v>2997</v>
      </c>
      <c r="H55" t="s">
        <v>2997</v>
      </c>
      <c r="K55" t="s">
        <v>10047</v>
      </c>
      <c r="L55" s="15" t="s">
        <v>3790</v>
      </c>
      <c r="N55"/>
    </row>
    <row r="56" spans="1:14">
      <c r="A56" t="s">
        <v>45</v>
      </c>
      <c r="B56" t="s">
        <v>13</v>
      </c>
      <c r="C56">
        <v>9</v>
      </c>
      <c r="D56" t="s">
        <v>400</v>
      </c>
      <c r="E56">
        <v>204</v>
      </c>
      <c r="F56">
        <v>218</v>
      </c>
      <c r="G56">
        <v>233</v>
      </c>
      <c r="H56">
        <v>265</v>
      </c>
      <c r="L56" s="15"/>
      <c r="N56"/>
    </row>
    <row r="57" spans="1:14">
      <c r="A57" t="s">
        <v>67</v>
      </c>
      <c r="B57" t="s">
        <v>13</v>
      </c>
      <c r="C57">
        <v>10</v>
      </c>
      <c r="D57" t="s">
        <v>452</v>
      </c>
      <c r="E57" t="s">
        <v>107</v>
      </c>
      <c r="F57">
        <v>285</v>
      </c>
      <c r="G57" t="s">
        <v>10052</v>
      </c>
      <c r="H57" t="s">
        <v>2989</v>
      </c>
      <c r="L57" s="15"/>
      <c r="N57"/>
    </row>
    <row r="58" spans="1:14">
      <c r="A58" t="s">
        <v>45</v>
      </c>
      <c r="B58" t="s">
        <v>13</v>
      </c>
      <c r="C58">
        <v>10</v>
      </c>
      <c r="D58" t="s">
        <v>399</v>
      </c>
      <c r="E58">
        <v>226</v>
      </c>
      <c r="F58">
        <v>229</v>
      </c>
      <c r="G58">
        <v>205</v>
      </c>
      <c r="H58">
        <v>175</v>
      </c>
      <c r="L58" s="15"/>
      <c r="N58"/>
    </row>
    <row r="59" spans="1:14">
      <c r="A59" t="s">
        <v>67</v>
      </c>
      <c r="B59" t="s">
        <v>13</v>
      </c>
      <c r="C59">
        <v>11</v>
      </c>
      <c r="D59" t="s">
        <v>435</v>
      </c>
      <c r="E59" t="s">
        <v>107</v>
      </c>
      <c r="F59" t="s">
        <v>107</v>
      </c>
      <c r="G59">
        <v>205</v>
      </c>
      <c r="H59" t="s">
        <v>2989</v>
      </c>
      <c r="N59"/>
    </row>
    <row r="60" spans="1:14">
      <c r="A60" t="s">
        <v>45</v>
      </c>
      <c r="B60" t="s">
        <v>13</v>
      </c>
      <c r="C60">
        <v>11</v>
      </c>
      <c r="D60" t="s">
        <v>399</v>
      </c>
      <c r="E60" t="s">
        <v>107</v>
      </c>
      <c r="F60">
        <v>210</v>
      </c>
      <c r="G60">
        <v>230</v>
      </c>
      <c r="H60">
        <v>230</v>
      </c>
      <c r="L60" s="15"/>
      <c r="N60"/>
    </row>
    <row r="61" spans="1:14">
      <c r="A61" t="s">
        <v>45</v>
      </c>
      <c r="B61" t="s">
        <v>13</v>
      </c>
      <c r="C61">
        <v>12</v>
      </c>
      <c r="D61" t="s">
        <v>400</v>
      </c>
      <c r="E61" t="s">
        <v>107</v>
      </c>
      <c r="F61" t="s">
        <v>107</v>
      </c>
      <c r="G61">
        <v>215</v>
      </c>
      <c r="H61">
        <v>145</v>
      </c>
      <c r="J61" t="s">
        <v>3942</v>
      </c>
      <c r="N61"/>
    </row>
    <row r="62" spans="1:14">
      <c r="A62" t="s">
        <v>57</v>
      </c>
      <c r="B62" t="s">
        <v>16</v>
      </c>
      <c r="C62">
        <v>1</v>
      </c>
      <c r="D62" t="s">
        <v>435</v>
      </c>
      <c r="E62">
        <v>1770</v>
      </c>
      <c r="F62">
        <v>1840</v>
      </c>
      <c r="G62" t="s">
        <v>107</v>
      </c>
      <c r="H62" t="s">
        <v>107</v>
      </c>
      <c r="J62" t="s">
        <v>10040</v>
      </c>
      <c r="K62" t="s">
        <v>2143</v>
      </c>
      <c r="L62" s="15" t="s">
        <v>10053</v>
      </c>
    </row>
    <row r="63" spans="1:14">
      <c r="A63" t="s">
        <v>61</v>
      </c>
      <c r="B63" t="s">
        <v>16</v>
      </c>
      <c r="C63">
        <v>1</v>
      </c>
      <c r="D63" t="s">
        <v>389</v>
      </c>
      <c r="E63">
        <v>295</v>
      </c>
      <c r="F63">
        <v>340</v>
      </c>
      <c r="G63">
        <v>369</v>
      </c>
      <c r="H63">
        <v>180</v>
      </c>
      <c r="J63" t="s">
        <v>10054</v>
      </c>
      <c r="K63" t="s">
        <v>5503</v>
      </c>
      <c r="L63" s="15"/>
    </row>
    <row r="64" spans="1:14">
      <c r="A64" t="s">
        <v>34</v>
      </c>
      <c r="B64" t="s">
        <v>16</v>
      </c>
      <c r="C64">
        <v>1</v>
      </c>
      <c r="D64" t="s">
        <v>400</v>
      </c>
      <c r="E64">
        <v>320</v>
      </c>
      <c r="F64">
        <v>332</v>
      </c>
      <c r="G64">
        <v>360</v>
      </c>
      <c r="H64">
        <v>440</v>
      </c>
      <c r="L64" s="15"/>
    </row>
    <row r="65" spans="1:14" s="5" customFormat="1">
      <c r="A65" t="s">
        <v>45</v>
      </c>
      <c r="B65" t="s">
        <v>16</v>
      </c>
      <c r="C65">
        <v>1</v>
      </c>
      <c r="D65" t="s">
        <v>439</v>
      </c>
      <c r="E65">
        <v>1555</v>
      </c>
      <c r="F65">
        <v>1703</v>
      </c>
      <c r="G65">
        <v>1700</v>
      </c>
      <c r="H65" t="s">
        <v>2989</v>
      </c>
      <c r="I65"/>
      <c r="J65"/>
      <c r="K65"/>
      <c r="L65" s="15" t="s">
        <v>10055</v>
      </c>
      <c r="M65"/>
      <c r="N65"/>
    </row>
    <row r="66" spans="1:14">
      <c r="A66" t="s">
        <v>67</v>
      </c>
      <c r="B66" t="s">
        <v>16</v>
      </c>
      <c r="C66">
        <v>1</v>
      </c>
      <c r="D66" t="s">
        <v>671</v>
      </c>
      <c r="E66">
        <v>445</v>
      </c>
      <c r="F66">
        <v>505</v>
      </c>
      <c r="G66">
        <v>545</v>
      </c>
      <c r="H66" t="s">
        <v>2997</v>
      </c>
      <c r="J66" t="s">
        <v>10056</v>
      </c>
      <c r="K66" t="s">
        <v>10057</v>
      </c>
      <c r="L66" s="15"/>
      <c r="N66"/>
    </row>
    <row r="67" spans="1:14">
      <c r="A67" t="s">
        <v>71</v>
      </c>
      <c r="B67" t="s">
        <v>16</v>
      </c>
      <c r="C67">
        <v>1</v>
      </c>
      <c r="D67" s="34" t="s">
        <v>409</v>
      </c>
      <c r="E67">
        <v>460</v>
      </c>
      <c r="F67">
        <v>885</v>
      </c>
      <c r="G67">
        <v>995</v>
      </c>
      <c r="H67">
        <v>1035</v>
      </c>
      <c r="L67" s="15" t="s">
        <v>10058</v>
      </c>
      <c r="N67"/>
    </row>
    <row r="68" spans="1:14">
      <c r="A68" t="s">
        <v>31</v>
      </c>
      <c r="B68" t="s">
        <v>16</v>
      </c>
      <c r="C68">
        <v>1</v>
      </c>
      <c r="D68" t="s">
        <v>408</v>
      </c>
      <c r="E68">
        <v>715</v>
      </c>
      <c r="F68">
        <v>975</v>
      </c>
      <c r="G68">
        <v>1260</v>
      </c>
      <c r="H68">
        <v>1285</v>
      </c>
      <c r="L68" s="15"/>
      <c r="N68"/>
    </row>
    <row r="69" spans="1:14">
      <c r="A69" t="s">
        <v>48</v>
      </c>
      <c r="B69" t="s">
        <v>16</v>
      </c>
      <c r="C69">
        <v>1</v>
      </c>
      <c r="D69" t="s">
        <v>555</v>
      </c>
      <c r="E69">
        <v>260</v>
      </c>
      <c r="F69">
        <v>360</v>
      </c>
      <c r="G69">
        <v>430</v>
      </c>
      <c r="H69" t="s">
        <v>2989</v>
      </c>
      <c r="L69" s="15"/>
      <c r="N69"/>
    </row>
    <row r="70" spans="1:14">
      <c r="A70" t="s">
        <v>80</v>
      </c>
      <c r="B70" t="s">
        <v>16</v>
      </c>
      <c r="C70">
        <v>1</v>
      </c>
      <c r="D70" t="s">
        <v>711</v>
      </c>
      <c r="E70">
        <v>470</v>
      </c>
      <c r="F70">
        <v>570</v>
      </c>
      <c r="G70">
        <v>660</v>
      </c>
      <c r="L70" s="15"/>
      <c r="N70"/>
    </row>
    <row r="71" spans="1:14">
      <c r="A71" t="s">
        <v>75</v>
      </c>
      <c r="B71" t="s">
        <v>16</v>
      </c>
      <c r="C71">
        <v>1</v>
      </c>
      <c r="D71" t="s">
        <v>524</v>
      </c>
      <c r="E71" t="s">
        <v>107</v>
      </c>
      <c r="F71" t="s">
        <v>107</v>
      </c>
      <c r="G71">
        <v>320</v>
      </c>
      <c r="N71"/>
    </row>
    <row r="72" spans="1:14">
      <c r="A72" t="s">
        <v>73</v>
      </c>
      <c r="B72" t="s">
        <v>16</v>
      </c>
      <c r="C72">
        <v>1</v>
      </c>
      <c r="D72" t="s">
        <v>385</v>
      </c>
      <c r="E72">
        <v>1300</v>
      </c>
      <c r="F72">
        <v>1500</v>
      </c>
      <c r="G72">
        <v>1640</v>
      </c>
      <c r="H72">
        <v>1675</v>
      </c>
      <c r="L72" s="15"/>
      <c r="N72"/>
    </row>
    <row r="73" spans="1:14">
      <c r="A73" t="s">
        <v>65</v>
      </c>
      <c r="B73" t="s">
        <v>16</v>
      </c>
      <c r="C73">
        <v>1</v>
      </c>
      <c r="D73" t="s">
        <v>655</v>
      </c>
      <c r="E73">
        <v>270</v>
      </c>
      <c r="F73">
        <v>414</v>
      </c>
      <c r="G73">
        <v>470</v>
      </c>
      <c r="H73">
        <v>560</v>
      </c>
      <c r="K73" t="s">
        <v>10059</v>
      </c>
      <c r="L73" s="15"/>
      <c r="N73"/>
    </row>
    <row r="74" spans="1:14">
      <c r="A74" t="s">
        <v>61</v>
      </c>
      <c r="B74" t="s">
        <v>16</v>
      </c>
      <c r="C74">
        <v>2</v>
      </c>
      <c r="D74" t="s">
        <v>389</v>
      </c>
      <c r="E74">
        <v>690</v>
      </c>
      <c r="F74">
        <v>745</v>
      </c>
      <c r="G74">
        <v>810</v>
      </c>
      <c r="H74">
        <v>900</v>
      </c>
      <c r="L74" s="15"/>
      <c r="M74" s="5"/>
      <c r="N74" s="5"/>
    </row>
    <row r="75" spans="1:14">
      <c r="A75" t="s">
        <v>31</v>
      </c>
      <c r="B75" t="s">
        <v>16</v>
      </c>
      <c r="C75">
        <v>2</v>
      </c>
      <c r="D75" t="s">
        <v>389</v>
      </c>
      <c r="E75">
        <v>365</v>
      </c>
      <c r="F75">
        <v>430</v>
      </c>
      <c r="G75">
        <v>180</v>
      </c>
      <c r="H75">
        <v>215</v>
      </c>
      <c r="K75" t="s">
        <v>10060</v>
      </c>
      <c r="L75" s="15"/>
      <c r="N75"/>
    </row>
    <row r="76" spans="1:14">
      <c r="A76" t="s">
        <v>34</v>
      </c>
      <c r="B76" t="s">
        <v>16</v>
      </c>
      <c r="C76">
        <v>2</v>
      </c>
      <c r="D76" t="s">
        <v>399</v>
      </c>
      <c r="E76">
        <v>245</v>
      </c>
      <c r="F76">
        <v>246</v>
      </c>
      <c r="G76" t="s">
        <v>2989</v>
      </c>
      <c r="H76">
        <v>240</v>
      </c>
      <c r="L76" s="15"/>
      <c r="N76"/>
    </row>
    <row r="77" spans="1:14">
      <c r="A77" t="s">
        <v>45</v>
      </c>
      <c r="B77" t="s">
        <v>16</v>
      </c>
      <c r="C77">
        <v>2</v>
      </c>
      <c r="D77" t="s">
        <v>399</v>
      </c>
      <c r="E77">
        <v>320</v>
      </c>
      <c r="F77">
        <v>233</v>
      </c>
      <c r="G77">
        <v>230</v>
      </c>
      <c r="H77" t="s">
        <v>2989</v>
      </c>
      <c r="L77" s="15" t="s">
        <v>4370</v>
      </c>
      <c r="N77"/>
    </row>
    <row r="78" spans="1:14">
      <c r="A78" t="s">
        <v>57</v>
      </c>
      <c r="B78" t="s">
        <v>16</v>
      </c>
      <c r="C78">
        <v>2</v>
      </c>
      <c r="D78" t="s">
        <v>477</v>
      </c>
      <c r="E78">
        <v>2240</v>
      </c>
      <c r="F78">
        <v>2600</v>
      </c>
      <c r="G78" t="s">
        <v>107</v>
      </c>
      <c r="H78" t="s">
        <v>107</v>
      </c>
      <c r="J78" t="s">
        <v>10040</v>
      </c>
      <c r="L78" s="15" t="s">
        <v>10061</v>
      </c>
      <c r="N78"/>
    </row>
    <row r="79" spans="1:14">
      <c r="A79" t="s">
        <v>67</v>
      </c>
      <c r="B79" t="s">
        <v>16</v>
      </c>
      <c r="C79">
        <v>2</v>
      </c>
      <c r="D79" s="5" t="s">
        <v>558</v>
      </c>
      <c r="E79">
        <v>300</v>
      </c>
      <c r="F79" t="s">
        <v>2997</v>
      </c>
      <c r="G79" t="s">
        <v>2997</v>
      </c>
      <c r="H79" t="s">
        <v>2989</v>
      </c>
      <c r="L79" s="15" t="s">
        <v>10062</v>
      </c>
      <c r="N79"/>
    </row>
    <row r="80" spans="1:14">
      <c r="A80" s="5" t="s">
        <v>48</v>
      </c>
      <c r="B80" s="5" t="s">
        <v>16</v>
      </c>
      <c r="C80" s="5">
        <v>2</v>
      </c>
      <c r="D80" s="5" t="s">
        <v>399</v>
      </c>
      <c r="E80" s="5">
        <v>1920</v>
      </c>
      <c r="F80" s="5">
        <v>2185</v>
      </c>
      <c r="G80" s="5">
        <v>2750</v>
      </c>
      <c r="H80" s="5">
        <v>2530</v>
      </c>
      <c r="I80" s="5"/>
      <c r="J80" s="5"/>
      <c r="K80" s="5"/>
      <c r="L80" s="29"/>
      <c r="N80"/>
    </row>
    <row r="81" spans="1:14">
      <c r="A81" t="s">
        <v>75</v>
      </c>
      <c r="B81" t="s">
        <v>16</v>
      </c>
      <c r="C81">
        <v>2</v>
      </c>
      <c r="D81" t="s">
        <v>711</v>
      </c>
      <c r="E81" t="s">
        <v>107</v>
      </c>
      <c r="F81" t="s">
        <v>107</v>
      </c>
      <c r="G81">
        <v>1370</v>
      </c>
      <c r="K81" t="s">
        <v>3081</v>
      </c>
      <c r="N81"/>
    </row>
    <row r="82" spans="1:14">
      <c r="A82" t="s">
        <v>65</v>
      </c>
      <c r="B82" t="s">
        <v>16</v>
      </c>
      <c r="C82">
        <v>2</v>
      </c>
      <c r="D82" t="s">
        <v>435</v>
      </c>
      <c r="E82">
        <v>515</v>
      </c>
      <c r="F82" t="s">
        <v>10042</v>
      </c>
      <c r="G82" t="s">
        <v>2989</v>
      </c>
      <c r="L82" s="15"/>
    </row>
    <row r="83" spans="1:14">
      <c r="A83" t="s">
        <v>73</v>
      </c>
      <c r="B83" t="s">
        <v>16</v>
      </c>
      <c r="C83">
        <v>2</v>
      </c>
      <c r="D83" t="s">
        <v>468</v>
      </c>
      <c r="E83" t="s">
        <v>107</v>
      </c>
      <c r="F83">
        <v>210</v>
      </c>
      <c r="G83" s="33" t="s">
        <v>107</v>
      </c>
      <c r="H83" s="33" t="s">
        <v>107</v>
      </c>
      <c r="K83" t="s">
        <v>10063</v>
      </c>
      <c r="L83" s="15"/>
      <c r="N83"/>
    </row>
    <row r="84" spans="1:14">
      <c r="A84" t="s">
        <v>31</v>
      </c>
      <c r="B84" t="s">
        <v>16</v>
      </c>
      <c r="C84">
        <v>3</v>
      </c>
      <c r="D84" t="s">
        <v>389</v>
      </c>
      <c r="E84">
        <v>580</v>
      </c>
      <c r="F84">
        <v>965</v>
      </c>
      <c r="G84">
        <v>1070</v>
      </c>
      <c r="H84">
        <v>1105</v>
      </c>
      <c r="L84" s="15"/>
      <c r="N84"/>
    </row>
    <row r="85" spans="1:14">
      <c r="A85" t="s">
        <v>61</v>
      </c>
      <c r="B85" t="s">
        <v>16</v>
      </c>
      <c r="C85">
        <v>3</v>
      </c>
      <c r="D85" t="s">
        <v>389</v>
      </c>
      <c r="E85">
        <v>1040</v>
      </c>
      <c r="F85">
        <v>1085</v>
      </c>
      <c r="G85">
        <v>1155</v>
      </c>
      <c r="H85">
        <v>1345</v>
      </c>
      <c r="L85" s="15"/>
    </row>
    <row r="86" spans="1:14">
      <c r="A86" t="s">
        <v>34</v>
      </c>
      <c r="B86" t="s">
        <v>16</v>
      </c>
      <c r="C86">
        <v>3</v>
      </c>
      <c r="D86" t="s">
        <v>399</v>
      </c>
      <c r="E86">
        <v>210</v>
      </c>
      <c r="F86">
        <v>159</v>
      </c>
      <c r="G86" t="s">
        <v>2989</v>
      </c>
      <c r="H86" t="s">
        <v>2989</v>
      </c>
      <c r="L86" s="15" t="s">
        <v>10064</v>
      </c>
    </row>
    <row r="87" spans="1:14">
      <c r="A87" t="s">
        <v>45</v>
      </c>
      <c r="B87" t="s">
        <v>16</v>
      </c>
      <c r="C87">
        <v>3</v>
      </c>
      <c r="D87" t="s">
        <v>966</v>
      </c>
      <c r="E87">
        <v>1185</v>
      </c>
      <c r="F87">
        <v>1201</v>
      </c>
      <c r="G87">
        <v>1210</v>
      </c>
      <c r="H87" t="s">
        <v>2989</v>
      </c>
      <c r="L87" s="15" t="s">
        <v>10065</v>
      </c>
      <c r="N87"/>
    </row>
    <row r="88" spans="1:14">
      <c r="A88" t="s">
        <v>57</v>
      </c>
      <c r="B88" t="s">
        <v>16</v>
      </c>
      <c r="C88">
        <v>3</v>
      </c>
      <c r="D88" t="s">
        <v>400</v>
      </c>
      <c r="E88" t="s">
        <v>107</v>
      </c>
      <c r="F88" t="s">
        <v>107</v>
      </c>
      <c r="G88">
        <v>255</v>
      </c>
      <c r="H88">
        <v>345</v>
      </c>
      <c r="N88"/>
    </row>
    <row r="89" spans="1:14">
      <c r="A89" t="s">
        <v>67</v>
      </c>
      <c r="B89" t="s">
        <v>16</v>
      </c>
      <c r="C89">
        <v>3</v>
      </c>
      <c r="D89" t="s">
        <v>452</v>
      </c>
      <c r="E89">
        <v>285</v>
      </c>
      <c r="F89">
        <v>290</v>
      </c>
      <c r="G89">
        <v>355</v>
      </c>
      <c r="H89" t="s">
        <v>2989</v>
      </c>
      <c r="L89" s="15"/>
      <c r="N89"/>
    </row>
    <row r="90" spans="1:14">
      <c r="A90" t="s">
        <v>75</v>
      </c>
      <c r="B90" t="s">
        <v>16</v>
      </c>
      <c r="C90">
        <v>3</v>
      </c>
      <c r="D90" t="s">
        <v>711</v>
      </c>
      <c r="E90" t="s">
        <v>107</v>
      </c>
      <c r="F90" t="s">
        <v>107</v>
      </c>
      <c r="G90">
        <v>1165</v>
      </c>
      <c r="N90"/>
    </row>
    <row r="91" spans="1:14">
      <c r="A91" t="s">
        <v>65</v>
      </c>
      <c r="B91" t="s">
        <v>16</v>
      </c>
      <c r="C91">
        <v>3</v>
      </c>
      <c r="D91" t="s">
        <v>435</v>
      </c>
      <c r="E91">
        <v>955</v>
      </c>
      <c r="F91">
        <v>1110</v>
      </c>
      <c r="G91">
        <v>1210</v>
      </c>
      <c r="H91">
        <v>1230</v>
      </c>
      <c r="L91" s="15"/>
      <c r="N91"/>
    </row>
    <row r="92" spans="1:14">
      <c r="A92" t="s">
        <v>48</v>
      </c>
      <c r="B92" t="s">
        <v>16</v>
      </c>
      <c r="C92">
        <v>3</v>
      </c>
      <c r="D92" s="5" t="s">
        <v>10066</v>
      </c>
      <c r="E92">
        <v>350</v>
      </c>
      <c r="F92" t="s">
        <v>107</v>
      </c>
      <c r="G92" t="s">
        <v>2989</v>
      </c>
      <c r="H92" t="s">
        <v>2989</v>
      </c>
      <c r="L92" s="15"/>
      <c r="N92"/>
    </row>
    <row r="93" spans="1:14">
      <c r="A93" t="s">
        <v>31</v>
      </c>
      <c r="B93" t="s">
        <v>16</v>
      </c>
      <c r="C93">
        <v>4</v>
      </c>
      <c r="D93" t="s">
        <v>389</v>
      </c>
      <c r="E93">
        <v>245</v>
      </c>
      <c r="F93">
        <v>360</v>
      </c>
      <c r="G93" t="s">
        <v>2997</v>
      </c>
      <c r="K93" t="s">
        <v>10067</v>
      </c>
      <c r="L93" s="15"/>
      <c r="N93"/>
    </row>
    <row r="94" spans="1:14">
      <c r="A94" t="s">
        <v>61</v>
      </c>
      <c r="B94" t="s">
        <v>16</v>
      </c>
      <c r="C94">
        <v>4</v>
      </c>
      <c r="D94" t="s">
        <v>399</v>
      </c>
      <c r="E94">
        <v>815</v>
      </c>
      <c r="F94">
        <v>690</v>
      </c>
      <c r="G94">
        <v>700</v>
      </c>
      <c r="H94">
        <v>830</v>
      </c>
      <c r="L94" s="15"/>
      <c r="N94"/>
    </row>
    <row r="95" spans="1:14">
      <c r="A95" t="s">
        <v>34</v>
      </c>
      <c r="B95" t="s">
        <v>16</v>
      </c>
      <c r="C95">
        <v>4</v>
      </c>
      <c r="D95" t="s">
        <v>384</v>
      </c>
      <c r="E95">
        <v>344</v>
      </c>
      <c r="F95">
        <v>257</v>
      </c>
      <c r="G95" t="s">
        <v>2997</v>
      </c>
      <c r="H95" t="s">
        <v>2997</v>
      </c>
      <c r="K95" t="s">
        <v>4701</v>
      </c>
      <c r="L95" s="15" t="s">
        <v>3942</v>
      </c>
      <c r="N95"/>
    </row>
    <row r="96" spans="1:14">
      <c r="A96" t="s">
        <v>45</v>
      </c>
      <c r="B96" t="s">
        <v>16</v>
      </c>
      <c r="C96">
        <v>4</v>
      </c>
      <c r="D96" t="s">
        <v>966</v>
      </c>
      <c r="E96">
        <v>230</v>
      </c>
      <c r="F96">
        <v>218</v>
      </c>
      <c r="G96">
        <v>203</v>
      </c>
      <c r="H96">
        <v>216</v>
      </c>
      <c r="L96" s="15"/>
      <c r="N96"/>
    </row>
    <row r="97" spans="1:14">
      <c r="A97" t="s">
        <v>57</v>
      </c>
      <c r="B97" t="s">
        <v>16</v>
      </c>
      <c r="C97">
        <v>4</v>
      </c>
      <c r="D97" t="s">
        <v>400</v>
      </c>
      <c r="E97" t="s">
        <v>107</v>
      </c>
      <c r="F97" t="s">
        <v>107</v>
      </c>
      <c r="G97">
        <v>202</v>
      </c>
      <c r="H97">
        <v>295</v>
      </c>
    </row>
    <row r="98" spans="1:14">
      <c r="A98" t="s">
        <v>67</v>
      </c>
      <c r="B98" t="s">
        <v>16</v>
      </c>
      <c r="C98">
        <v>4</v>
      </c>
      <c r="D98" t="s">
        <v>399</v>
      </c>
      <c r="E98">
        <v>335</v>
      </c>
      <c r="F98">
        <v>280</v>
      </c>
      <c r="G98">
        <v>265</v>
      </c>
      <c r="H98">
        <v>225</v>
      </c>
      <c r="J98" t="s">
        <v>10068</v>
      </c>
      <c r="K98" t="s">
        <v>3942</v>
      </c>
      <c r="L98" s="15"/>
    </row>
    <row r="99" spans="1:14">
      <c r="A99" t="s">
        <v>65</v>
      </c>
      <c r="B99" t="s">
        <v>16</v>
      </c>
      <c r="C99">
        <v>4</v>
      </c>
      <c r="D99" t="s">
        <v>452</v>
      </c>
      <c r="E99">
        <v>1170</v>
      </c>
      <c r="F99">
        <v>1770</v>
      </c>
      <c r="G99" t="s">
        <v>10069</v>
      </c>
      <c r="L99" s="15"/>
    </row>
    <row r="100" spans="1:14">
      <c r="A100" t="s">
        <v>48</v>
      </c>
      <c r="B100" t="s">
        <v>16</v>
      </c>
      <c r="C100">
        <v>4</v>
      </c>
      <c r="D100" s="34" t="s">
        <v>409</v>
      </c>
      <c r="E100">
        <v>1480</v>
      </c>
      <c r="F100">
        <v>1630</v>
      </c>
      <c r="G100">
        <v>2170</v>
      </c>
      <c r="H100">
        <v>2315</v>
      </c>
      <c r="L100" s="15"/>
    </row>
    <row r="101" spans="1:14" s="5" customFormat="1">
      <c r="A101" t="s">
        <v>65</v>
      </c>
      <c r="B101" t="s">
        <v>16</v>
      </c>
      <c r="C101">
        <v>5</v>
      </c>
      <c r="D101" t="s">
        <v>384</v>
      </c>
      <c r="E101">
        <v>1220</v>
      </c>
      <c r="F101">
        <v>1855</v>
      </c>
      <c r="G101">
        <v>1800</v>
      </c>
      <c r="H101">
        <v>2200</v>
      </c>
      <c r="I101"/>
      <c r="J101"/>
      <c r="K101" t="s">
        <v>3081</v>
      </c>
      <c r="L101" s="15"/>
      <c r="M101"/>
      <c r="N101"/>
    </row>
    <row r="102" spans="1:14">
      <c r="A102" t="s">
        <v>31</v>
      </c>
      <c r="B102" t="s">
        <v>16</v>
      </c>
      <c r="C102">
        <v>5</v>
      </c>
      <c r="D102" t="s">
        <v>389</v>
      </c>
      <c r="E102">
        <v>225</v>
      </c>
      <c r="F102">
        <v>305</v>
      </c>
      <c r="G102">
        <v>305</v>
      </c>
      <c r="H102" t="s">
        <v>2989</v>
      </c>
      <c r="L102" s="15" t="s">
        <v>10070</v>
      </c>
      <c r="N102"/>
    </row>
    <row r="103" spans="1:14">
      <c r="A103" t="s">
        <v>34</v>
      </c>
      <c r="B103" t="s">
        <v>16</v>
      </c>
      <c r="C103">
        <v>5</v>
      </c>
      <c r="D103" t="s">
        <v>384</v>
      </c>
      <c r="E103">
        <v>375</v>
      </c>
      <c r="F103" t="s">
        <v>2997</v>
      </c>
      <c r="G103" t="s">
        <v>2997</v>
      </c>
      <c r="H103" t="s">
        <v>2997</v>
      </c>
      <c r="L103" s="15" t="s">
        <v>10071</v>
      </c>
      <c r="N103"/>
    </row>
    <row r="104" spans="1:14">
      <c r="A104" t="s">
        <v>61</v>
      </c>
      <c r="B104" t="s">
        <v>16</v>
      </c>
      <c r="C104">
        <v>5</v>
      </c>
      <c r="D104" t="s">
        <v>432</v>
      </c>
      <c r="E104">
        <v>1330</v>
      </c>
      <c r="F104">
        <v>1395</v>
      </c>
      <c r="G104">
        <v>1450</v>
      </c>
      <c r="H104">
        <v>1525</v>
      </c>
      <c r="K104" t="s">
        <v>434</v>
      </c>
      <c r="L104" s="15"/>
      <c r="N104"/>
    </row>
    <row r="105" spans="1:14">
      <c r="A105" t="s">
        <v>57</v>
      </c>
      <c r="B105" t="s">
        <v>16</v>
      </c>
      <c r="C105">
        <v>5</v>
      </c>
      <c r="D105" t="s">
        <v>400</v>
      </c>
      <c r="E105" t="s">
        <v>107</v>
      </c>
      <c r="F105" t="s">
        <v>107</v>
      </c>
      <c r="G105">
        <v>210</v>
      </c>
      <c r="H105">
        <v>265</v>
      </c>
      <c r="N105"/>
    </row>
    <row r="106" spans="1:14">
      <c r="A106" t="s">
        <v>67</v>
      </c>
      <c r="B106" t="s">
        <v>16</v>
      </c>
      <c r="C106">
        <v>5</v>
      </c>
      <c r="D106" t="s">
        <v>389</v>
      </c>
      <c r="E106">
        <v>375</v>
      </c>
      <c r="F106">
        <v>440</v>
      </c>
      <c r="G106" t="s">
        <v>4691</v>
      </c>
      <c r="H106" t="s">
        <v>2997</v>
      </c>
      <c r="K106" t="s">
        <v>10072</v>
      </c>
      <c r="L106" t="s">
        <v>3060</v>
      </c>
      <c r="N106"/>
    </row>
    <row r="107" spans="1:14">
      <c r="A107" t="s">
        <v>48</v>
      </c>
      <c r="B107" t="s">
        <v>16</v>
      </c>
      <c r="C107">
        <v>5</v>
      </c>
      <c r="D107" t="s">
        <v>468</v>
      </c>
      <c r="E107" t="s">
        <v>107</v>
      </c>
      <c r="F107">
        <v>285</v>
      </c>
      <c r="G107">
        <v>425</v>
      </c>
      <c r="H107">
        <v>460</v>
      </c>
      <c r="L107" s="15"/>
      <c r="N107"/>
    </row>
    <row r="108" spans="1:14">
      <c r="A108" t="s">
        <v>31</v>
      </c>
      <c r="B108" t="s">
        <v>16</v>
      </c>
      <c r="C108">
        <v>6</v>
      </c>
      <c r="D108" t="s">
        <v>389</v>
      </c>
      <c r="E108">
        <v>540</v>
      </c>
      <c r="F108">
        <v>600</v>
      </c>
      <c r="G108">
        <v>660</v>
      </c>
      <c r="H108">
        <v>660</v>
      </c>
      <c r="L108" s="15" t="s">
        <v>10070</v>
      </c>
      <c r="N108"/>
    </row>
    <row r="109" spans="1:14">
      <c r="A109" t="s">
        <v>34</v>
      </c>
      <c r="B109" t="s">
        <v>16</v>
      </c>
      <c r="C109">
        <v>6</v>
      </c>
      <c r="D109" t="s">
        <v>400</v>
      </c>
      <c r="E109">
        <v>255</v>
      </c>
      <c r="F109">
        <v>254</v>
      </c>
      <c r="G109">
        <v>285</v>
      </c>
      <c r="H109">
        <v>350</v>
      </c>
      <c r="L109" s="15"/>
      <c r="N109"/>
    </row>
    <row r="110" spans="1:14">
      <c r="A110" t="s">
        <v>45</v>
      </c>
      <c r="B110" t="s">
        <v>16</v>
      </c>
      <c r="C110">
        <v>6</v>
      </c>
      <c r="D110" t="s">
        <v>966</v>
      </c>
      <c r="E110">
        <v>970</v>
      </c>
      <c r="F110">
        <v>923</v>
      </c>
      <c r="G110">
        <v>920</v>
      </c>
      <c r="H110">
        <v>915</v>
      </c>
      <c r="L110" s="15"/>
      <c r="N110"/>
    </row>
    <row r="111" spans="1:14">
      <c r="A111" t="s">
        <v>61</v>
      </c>
      <c r="B111" t="s">
        <v>16</v>
      </c>
      <c r="C111">
        <v>6</v>
      </c>
      <c r="D111" t="s">
        <v>389</v>
      </c>
      <c r="E111">
        <v>390</v>
      </c>
      <c r="F111">
        <v>440</v>
      </c>
      <c r="G111" t="s">
        <v>2997</v>
      </c>
      <c r="H111" t="s">
        <v>2997</v>
      </c>
      <c r="K111" t="s">
        <v>10073</v>
      </c>
      <c r="L111" s="15"/>
      <c r="N111"/>
    </row>
    <row r="112" spans="1:14">
      <c r="A112" t="s">
        <v>67</v>
      </c>
      <c r="B112" t="s">
        <v>16</v>
      </c>
      <c r="C112">
        <v>6</v>
      </c>
      <c r="D112" t="s">
        <v>475</v>
      </c>
      <c r="E112">
        <v>445</v>
      </c>
      <c r="F112">
        <v>405</v>
      </c>
      <c r="G112">
        <v>445</v>
      </c>
      <c r="H112">
        <v>490</v>
      </c>
      <c r="L112" s="15" t="s">
        <v>10074</v>
      </c>
      <c r="N112"/>
    </row>
    <row r="113" spans="1:14">
      <c r="A113" t="s">
        <v>65</v>
      </c>
      <c r="B113" t="s">
        <v>16</v>
      </c>
      <c r="C113">
        <v>6</v>
      </c>
      <c r="D113" t="s">
        <v>435</v>
      </c>
      <c r="E113" t="s">
        <v>107</v>
      </c>
      <c r="F113">
        <v>250</v>
      </c>
      <c r="G113">
        <v>353</v>
      </c>
      <c r="H113">
        <v>370</v>
      </c>
      <c r="L113" s="15"/>
      <c r="N113"/>
    </row>
    <row r="114" spans="1:14">
      <c r="A114" t="s">
        <v>48</v>
      </c>
      <c r="B114" t="s">
        <v>16</v>
      </c>
      <c r="C114">
        <v>6</v>
      </c>
      <c r="D114" t="s">
        <v>468</v>
      </c>
      <c r="E114" t="s">
        <v>107</v>
      </c>
      <c r="F114" t="s">
        <v>107</v>
      </c>
      <c r="G114">
        <v>350</v>
      </c>
      <c r="H114">
        <v>405</v>
      </c>
      <c r="N114"/>
    </row>
    <row r="115" spans="1:14">
      <c r="A115" t="s">
        <v>57</v>
      </c>
      <c r="B115" t="s">
        <v>16</v>
      </c>
      <c r="C115">
        <v>6</v>
      </c>
      <c r="D115" t="s">
        <v>468</v>
      </c>
      <c r="E115" t="s">
        <v>107</v>
      </c>
      <c r="F115" t="s">
        <v>107</v>
      </c>
      <c r="G115" t="s">
        <v>107</v>
      </c>
      <c r="H115">
        <v>236</v>
      </c>
      <c r="N115"/>
    </row>
    <row r="116" spans="1:14">
      <c r="A116" t="s">
        <v>34</v>
      </c>
      <c r="B116" t="s">
        <v>16</v>
      </c>
      <c r="C116">
        <v>7</v>
      </c>
      <c r="D116" t="s">
        <v>384</v>
      </c>
      <c r="E116">
        <v>265</v>
      </c>
      <c r="F116">
        <v>300</v>
      </c>
      <c r="G116" t="s">
        <v>2989</v>
      </c>
      <c r="H116" t="s">
        <v>2989</v>
      </c>
      <c r="L116" s="15"/>
      <c r="N116"/>
    </row>
    <row r="117" spans="1:14">
      <c r="A117" t="s">
        <v>31</v>
      </c>
      <c r="B117" t="s">
        <v>16</v>
      </c>
      <c r="C117">
        <v>7</v>
      </c>
      <c r="D117" t="s">
        <v>400</v>
      </c>
      <c r="E117">
        <v>375</v>
      </c>
      <c r="F117">
        <v>385</v>
      </c>
      <c r="G117">
        <v>395</v>
      </c>
      <c r="H117">
        <v>405</v>
      </c>
      <c r="L117" t="s">
        <v>10075</v>
      </c>
      <c r="N117"/>
    </row>
    <row r="118" spans="1:14">
      <c r="A118" t="s">
        <v>45</v>
      </c>
      <c r="B118" t="s">
        <v>16</v>
      </c>
      <c r="C118">
        <v>7</v>
      </c>
      <c r="D118" t="s">
        <v>475</v>
      </c>
      <c r="E118">
        <v>710</v>
      </c>
      <c r="F118">
        <v>728</v>
      </c>
      <c r="G118">
        <v>810</v>
      </c>
      <c r="H118">
        <v>790</v>
      </c>
      <c r="L118" s="15"/>
    </row>
    <row r="119" spans="1:14">
      <c r="A119" t="s">
        <v>65</v>
      </c>
      <c r="B119" t="s">
        <v>16</v>
      </c>
      <c r="C119">
        <v>7</v>
      </c>
      <c r="D119" t="s">
        <v>10066</v>
      </c>
      <c r="E119" t="s">
        <v>107</v>
      </c>
      <c r="F119">
        <v>345</v>
      </c>
      <c r="G119">
        <v>420</v>
      </c>
      <c r="H119" t="s">
        <v>2997</v>
      </c>
      <c r="K119" t="s">
        <v>555</v>
      </c>
      <c r="L119" s="15" t="s">
        <v>10076</v>
      </c>
    </row>
    <row r="120" spans="1:14">
      <c r="A120" t="s">
        <v>57</v>
      </c>
      <c r="B120" t="s">
        <v>16</v>
      </c>
      <c r="C120">
        <v>7</v>
      </c>
      <c r="D120" t="s">
        <v>468</v>
      </c>
      <c r="E120" t="s">
        <v>107</v>
      </c>
      <c r="F120" t="s">
        <v>107</v>
      </c>
      <c r="G120" t="s">
        <v>107</v>
      </c>
      <c r="H120">
        <v>225</v>
      </c>
      <c r="N120"/>
    </row>
    <row r="121" spans="1:14">
      <c r="A121" t="s">
        <v>31</v>
      </c>
      <c r="B121" t="s">
        <v>16</v>
      </c>
      <c r="C121">
        <v>8</v>
      </c>
      <c r="D121" t="s">
        <v>389</v>
      </c>
      <c r="E121" t="s">
        <v>107</v>
      </c>
      <c r="F121">
        <v>250</v>
      </c>
      <c r="G121" t="s">
        <v>2997</v>
      </c>
      <c r="K121" t="s">
        <v>4701</v>
      </c>
      <c r="L121" s="15" t="s">
        <v>10077</v>
      </c>
      <c r="N121"/>
    </row>
    <row r="122" spans="1:14">
      <c r="A122" t="s">
        <v>34</v>
      </c>
      <c r="B122" t="s">
        <v>16</v>
      </c>
      <c r="C122">
        <v>8</v>
      </c>
      <c r="D122" t="s">
        <v>468</v>
      </c>
      <c r="E122" t="s">
        <v>107</v>
      </c>
      <c r="F122">
        <v>220</v>
      </c>
      <c r="G122" t="s">
        <v>2989</v>
      </c>
      <c r="H122" t="s">
        <v>2989</v>
      </c>
      <c r="L122" s="15"/>
      <c r="N122"/>
    </row>
    <row r="123" spans="1:14">
      <c r="A123" t="s">
        <v>45</v>
      </c>
      <c r="B123" t="s">
        <v>16</v>
      </c>
      <c r="C123">
        <v>8</v>
      </c>
      <c r="D123" t="s">
        <v>966</v>
      </c>
      <c r="E123">
        <v>410</v>
      </c>
      <c r="F123">
        <v>428</v>
      </c>
      <c r="G123">
        <v>435</v>
      </c>
      <c r="H123">
        <v>450</v>
      </c>
      <c r="L123" s="15"/>
    </row>
    <row r="124" spans="1:14">
      <c r="A124" t="s">
        <v>65</v>
      </c>
      <c r="B124" t="s">
        <v>16</v>
      </c>
      <c r="C124">
        <v>8</v>
      </c>
      <c r="D124" s="5" t="s">
        <v>555</v>
      </c>
      <c r="E124" t="s">
        <v>107</v>
      </c>
      <c r="F124">
        <v>455</v>
      </c>
      <c r="G124">
        <v>520</v>
      </c>
      <c r="H124">
        <v>550</v>
      </c>
      <c r="L124" s="15"/>
    </row>
    <row r="125" spans="1:14">
      <c r="A125" t="s">
        <v>57</v>
      </c>
      <c r="B125" t="s">
        <v>16</v>
      </c>
      <c r="C125">
        <v>8</v>
      </c>
      <c r="D125" t="s">
        <v>468</v>
      </c>
      <c r="E125" t="s">
        <v>107</v>
      </c>
      <c r="F125" t="s">
        <v>107</v>
      </c>
      <c r="G125" t="s">
        <v>107</v>
      </c>
      <c r="H125">
        <v>202</v>
      </c>
      <c r="N125"/>
    </row>
    <row r="126" spans="1:14">
      <c r="A126" t="s">
        <v>34</v>
      </c>
      <c r="B126" t="s">
        <v>16</v>
      </c>
      <c r="C126">
        <v>9</v>
      </c>
      <c r="D126" t="s">
        <v>468</v>
      </c>
      <c r="E126" t="s">
        <v>107</v>
      </c>
      <c r="F126">
        <v>209</v>
      </c>
      <c r="G126">
        <v>219</v>
      </c>
      <c r="H126">
        <v>240</v>
      </c>
      <c r="L126" s="15" t="s">
        <v>3796</v>
      </c>
      <c r="N126"/>
    </row>
    <row r="127" spans="1:14">
      <c r="A127" t="s">
        <v>45</v>
      </c>
      <c r="B127" t="s">
        <v>16</v>
      </c>
      <c r="C127">
        <v>9</v>
      </c>
      <c r="D127" t="s">
        <v>966</v>
      </c>
      <c r="E127">
        <v>330</v>
      </c>
      <c r="F127">
        <v>376</v>
      </c>
      <c r="G127">
        <v>335</v>
      </c>
      <c r="H127" t="s">
        <v>2989</v>
      </c>
      <c r="L127" s="15"/>
      <c r="N127"/>
    </row>
    <row r="128" spans="1:14">
      <c r="A128" t="s">
        <v>34</v>
      </c>
      <c r="B128" t="s">
        <v>16</v>
      </c>
      <c r="C128">
        <v>10</v>
      </c>
      <c r="D128" t="s">
        <v>468</v>
      </c>
      <c r="E128" t="s">
        <v>107</v>
      </c>
      <c r="F128">
        <v>212</v>
      </c>
      <c r="G128" t="s">
        <v>2989</v>
      </c>
      <c r="H128" t="s">
        <v>2989</v>
      </c>
      <c r="L128" s="15"/>
      <c r="N128"/>
    </row>
    <row r="129" spans="1:14">
      <c r="A129" t="s">
        <v>34</v>
      </c>
      <c r="B129" t="s">
        <v>16</v>
      </c>
      <c r="C129">
        <v>11</v>
      </c>
      <c r="D129" t="s">
        <v>468</v>
      </c>
      <c r="E129" t="s">
        <v>107</v>
      </c>
      <c r="F129">
        <v>275</v>
      </c>
      <c r="G129" t="s">
        <v>2989</v>
      </c>
      <c r="H129" t="s">
        <v>2989</v>
      </c>
      <c r="J129" t="s">
        <v>10078</v>
      </c>
      <c r="L129" s="15"/>
    </row>
    <row r="130" spans="1:14">
      <c r="A130" t="s">
        <v>34</v>
      </c>
      <c r="B130" t="s">
        <v>16</v>
      </c>
      <c r="C130">
        <v>12</v>
      </c>
      <c r="D130" t="s">
        <v>468</v>
      </c>
      <c r="E130" t="s">
        <v>107</v>
      </c>
      <c r="F130">
        <v>210</v>
      </c>
      <c r="G130" t="s">
        <v>2989</v>
      </c>
      <c r="H130" t="s">
        <v>2989</v>
      </c>
      <c r="L130" s="15"/>
    </row>
    <row r="131" spans="1:14">
      <c r="A131" t="s">
        <v>34</v>
      </c>
      <c r="B131" t="s">
        <v>16</v>
      </c>
      <c r="C131">
        <v>13</v>
      </c>
      <c r="D131" t="s">
        <v>468</v>
      </c>
      <c r="E131" t="s">
        <v>107</v>
      </c>
      <c r="F131">
        <v>255</v>
      </c>
      <c r="G131" t="s">
        <v>2989</v>
      </c>
      <c r="H131" t="s">
        <v>2989</v>
      </c>
      <c r="L131" s="15"/>
    </row>
    <row r="132" spans="1:14">
      <c r="A132" t="s">
        <v>34</v>
      </c>
      <c r="B132" t="s">
        <v>16</v>
      </c>
      <c r="C132">
        <v>14</v>
      </c>
      <c r="D132" t="s">
        <v>399</v>
      </c>
      <c r="E132" t="s">
        <v>107</v>
      </c>
      <c r="F132">
        <v>206</v>
      </c>
      <c r="G132">
        <v>230</v>
      </c>
      <c r="H132">
        <v>280</v>
      </c>
      <c r="L132" s="15"/>
    </row>
    <row r="133" spans="1:14">
      <c r="A133" t="s">
        <v>34</v>
      </c>
      <c r="B133" t="s">
        <v>16</v>
      </c>
      <c r="C133">
        <v>15</v>
      </c>
      <c r="D133" t="s">
        <v>399</v>
      </c>
      <c r="E133" t="s">
        <v>107</v>
      </c>
      <c r="F133">
        <v>200</v>
      </c>
      <c r="G133">
        <v>200</v>
      </c>
      <c r="H133">
        <v>215</v>
      </c>
      <c r="L133" s="15"/>
    </row>
    <row r="134" spans="1:14">
      <c r="A134" t="s">
        <v>34</v>
      </c>
      <c r="B134" t="s">
        <v>16</v>
      </c>
      <c r="C134">
        <v>16</v>
      </c>
      <c r="D134" t="s">
        <v>468</v>
      </c>
      <c r="E134" t="s">
        <v>107</v>
      </c>
      <c r="F134">
        <v>218</v>
      </c>
      <c r="G134">
        <v>225</v>
      </c>
      <c r="H134">
        <v>280</v>
      </c>
      <c r="K134" t="s">
        <v>3081</v>
      </c>
      <c r="L134" s="15"/>
    </row>
    <row r="135" spans="1:14">
      <c r="A135" t="s">
        <v>34</v>
      </c>
      <c r="B135" t="s">
        <v>16</v>
      </c>
      <c r="C135">
        <v>17</v>
      </c>
      <c r="D135" t="s">
        <v>468</v>
      </c>
      <c r="E135" t="s">
        <v>107</v>
      </c>
      <c r="F135" t="s">
        <v>107</v>
      </c>
      <c r="G135">
        <v>202</v>
      </c>
      <c r="H135" t="s">
        <v>2989</v>
      </c>
    </row>
    <row r="136" spans="1:14">
      <c r="A136" t="s">
        <v>34</v>
      </c>
      <c r="B136" t="s">
        <v>16</v>
      </c>
      <c r="C136">
        <v>18</v>
      </c>
      <c r="D136" t="s">
        <v>468</v>
      </c>
      <c r="E136" t="s">
        <v>107</v>
      </c>
      <c r="F136" t="s">
        <v>107</v>
      </c>
      <c r="G136">
        <v>215</v>
      </c>
      <c r="H136">
        <v>230</v>
      </c>
      <c r="N136"/>
    </row>
    <row r="137" spans="1:14">
      <c r="A137" t="s">
        <v>34</v>
      </c>
      <c r="B137" t="s">
        <v>16</v>
      </c>
      <c r="C137">
        <v>19</v>
      </c>
      <c r="D137" t="s">
        <v>399</v>
      </c>
      <c r="E137" t="s">
        <v>107</v>
      </c>
      <c r="F137" t="s">
        <v>107</v>
      </c>
      <c r="G137">
        <v>204</v>
      </c>
      <c r="H137">
        <v>220</v>
      </c>
      <c r="N137"/>
    </row>
    <row r="138" spans="1:14">
      <c r="A138" t="s">
        <v>34</v>
      </c>
      <c r="B138" t="s">
        <v>16</v>
      </c>
      <c r="C138">
        <v>20</v>
      </c>
      <c r="D138" t="s">
        <v>399</v>
      </c>
      <c r="E138" t="s">
        <v>107</v>
      </c>
      <c r="F138" t="s">
        <v>107</v>
      </c>
      <c r="G138">
        <v>205</v>
      </c>
      <c r="H138" t="s">
        <v>2997</v>
      </c>
      <c r="K138" t="s">
        <v>3014</v>
      </c>
      <c r="N138"/>
    </row>
    <row r="139" spans="1:14">
      <c r="A139" t="s">
        <v>31</v>
      </c>
      <c r="B139" t="s">
        <v>14</v>
      </c>
      <c r="C139">
        <v>1</v>
      </c>
      <c r="D139" t="s">
        <v>389</v>
      </c>
      <c r="E139">
        <v>445</v>
      </c>
      <c r="F139">
        <v>720</v>
      </c>
      <c r="G139">
        <v>800</v>
      </c>
      <c r="H139">
        <v>815</v>
      </c>
      <c r="L139" s="15"/>
      <c r="N139"/>
    </row>
    <row r="140" spans="1:14">
      <c r="A140" t="s">
        <v>57</v>
      </c>
      <c r="B140" t="s">
        <v>14</v>
      </c>
      <c r="C140">
        <v>1</v>
      </c>
      <c r="D140" t="s">
        <v>399</v>
      </c>
      <c r="E140">
        <v>255</v>
      </c>
      <c r="F140" t="s">
        <v>10042</v>
      </c>
      <c r="G140" t="s">
        <v>10042</v>
      </c>
      <c r="H140" t="s">
        <v>2989</v>
      </c>
      <c r="L140" s="15"/>
      <c r="N140"/>
    </row>
    <row r="141" spans="1:14">
      <c r="A141" t="s">
        <v>45</v>
      </c>
      <c r="B141" t="s">
        <v>14</v>
      </c>
      <c r="C141">
        <v>1</v>
      </c>
      <c r="D141" t="s">
        <v>468</v>
      </c>
      <c r="E141">
        <v>415</v>
      </c>
      <c r="F141">
        <v>615</v>
      </c>
      <c r="G141">
        <v>708</v>
      </c>
      <c r="H141" t="s">
        <v>2989</v>
      </c>
      <c r="L141" s="15"/>
      <c r="N141"/>
    </row>
    <row r="142" spans="1:14">
      <c r="A142" t="s">
        <v>71</v>
      </c>
      <c r="B142" t="s">
        <v>14</v>
      </c>
      <c r="C142">
        <v>1</v>
      </c>
      <c r="D142" s="34" t="s">
        <v>409</v>
      </c>
      <c r="E142" t="s">
        <v>107</v>
      </c>
      <c r="F142">
        <v>200</v>
      </c>
      <c r="G142">
        <v>262</v>
      </c>
      <c r="H142">
        <v>285</v>
      </c>
      <c r="L142" s="15"/>
      <c r="N142"/>
    </row>
    <row r="143" spans="1:14">
      <c r="A143" t="s">
        <v>80</v>
      </c>
      <c r="B143" t="s">
        <v>14</v>
      </c>
      <c r="C143">
        <v>1</v>
      </c>
      <c r="D143" t="s">
        <v>711</v>
      </c>
      <c r="E143" t="s">
        <v>107</v>
      </c>
      <c r="F143">
        <v>1273</v>
      </c>
      <c r="G143">
        <v>1340</v>
      </c>
      <c r="L143" s="15" t="s">
        <v>10079</v>
      </c>
      <c r="N143"/>
    </row>
    <row r="144" spans="1:14">
      <c r="A144" t="s">
        <v>65</v>
      </c>
      <c r="B144" t="s">
        <v>14</v>
      </c>
      <c r="C144">
        <v>1</v>
      </c>
      <c r="D144" s="34" t="s">
        <v>416</v>
      </c>
      <c r="E144">
        <v>1910</v>
      </c>
      <c r="F144">
        <f>1530+600</f>
        <v>2130</v>
      </c>
      <c r="G144">
        <v>2250</v>
      </c>
      <c r="H144" t="s">
        <v>10069</v>
      </c>
      <c r="K144" t="s">
        <v>10080</v>
      </c>
      <c r="L144" s="15"/>
      <c r="N144"/>
    </row>
    <row r="145" spans="1:14">
      <c r="A145" t="s">
        <v>61</v>
      </c>
      <c r="B145" t="s">
        <v>14</v>
      </c>
      <c r="C145">
        <v>1</v>
      </c>
      <c r="D145" t="s">
        <v>457</v>
      </c>
      <c r="E145">
        <v>450</v>
      </c>
      <c r="F145">
        <v>513</v>
      </c>
      <c r="G145">
        <v>550</v>
      </c>
      <c r="H145">
        <v>620</v>
      </c>
      <c r="L145" s="15"/>
      <c r="N145"/>
    </row>
    <row r="146" spans="1:14">
      <c r="A146" t="s">
        <v>67</v>
      </c>
      <c r="B146" t="s">
        <v>14</v>
      </c>
      <c r="C146">
        <v>1</v>
      </c>
      <c r="D146" t="s">
        <v>435</v>
      </c>
      <c r="E146">
        <v>415</v>
      </c>
      <c r="F146">
        <v>215</v>
      </c>
      <c r="G146">
        <v>260</v>
      </c>
      <c r="H146">
        <v>140</v>
      </c>
      <c r="L146" s="15" t="s">
        <v>10081</v>
      </c>
      <c r="N146"/>
    </row>
    <row r="147" spans="1:14">
      <c r="A147" t="s">
        <v>73</v>
      </c>
      <c r="B147" t="s">
        <v>14</v>
      </c>
      <c r="C147">
        <v>1</v>
      </c>
      <c r="D147" t="s">
        <v>435</v>
      </c>
      <c r="E147" t="s">
        <v>107</v>
      </c>
      <c r="F147">
        <v>200</v>
      </c>
      <c r="G147">
        <v>335</v>
      </c>
      <c r="H147">
        <v>440</v>
      </c>
      <c r="J147" t="s">
        <v>10082</v>
      </c>
      <c r="L147" s="15"/>
      <c r="N147"/>
    </row>
    <row r="148" spans="1:14">
      <c r="A148" t="s">
        <v>34</v>
      </c>
      <c r="B148" t="s">
        <v>14</v>
      </c>
      <c r="C148">
        <v>1</v>
      </c>
      <c r="D148" t="s">
        <v>602</v>
      </c>
      <c r="E148" t="s">
        <v>107</v>
      </c>
      <c r="F148">
        <v>259</v>
      </c>
      <c r="G148">
        <v>370</v>
      </c>
      <c r="H148" t="s">
        <v>2989</v>
      </c>
      <c r="L148" s="15"/>
      <c r="N148"/>
    </row>
    <row r="149" spans="1:14">
      <c r="A149" t="s">
        <v>48</v>
      </c>
      <c r="B149" t="s">
        <v>14</v>
      </c>
      <c r="C149">
        <v>1</v>
      </c>
      <c r="D149" t="s">
        <v>515</v>
      </c>
      <c r="E149">
        <v>294</v>
      </c>
      <c r="F149">
        <v>480</v>
      </c>
      <c r="G149" t="s">
        <v>2989</v>
      </c>
      <c r="H149" t="s">
        <v>2989</v>
      </c>
      <c r="L149" s="15"/>
      <c r="N149"/>
    </row>
    <row r="150" spans="1:14">
      <c r="A150" t="s">
        <v>75</v>
      </c>
      <c r="B150" t="s">
        <v>14</v>
      </c>
      <c r="C150">
        <v>1</v>
      </c>
      <c r="D150" t="s">
        <v>475</v>
      </c>
      <c r="E150">
        <v>895</v>
      </c>
      <c r="F150">
        <v>760</v>
      </c>
      <c r="G150">
        <v>1310</v>
      </c>
      <c r="K150" t="s">
        <v>10083</v>
      </c>
      <c r="L150" s="15" t="s">
        <v>4370</v>
      </c>
    </row>
    <row r="151" spans="1:14">
      <c r="A151" t="s">
        <v>31</v>
      </c>
      <c r="B151" t="s">
        <v>14</v>
      </c>
      <c r="C151">
        <v>2</v>
      </c>
      <c r="D151" t="s">
        <v>389</v>
      </c>
      <c r="E151">
        <v>345</v>
      </c>
      <c r="F151">
        <v>380</v>
      </c>
      <c r="G151">
        <v>420</v>
      </c>
      <c r="H151">
        <v>385</v>
      </c>
      <c r="L151" s="15"/>
      <c r="N151"/>
    </row>
    <row r="152" spans="1:14">
      <c r="A152" t="s">
        <v>45</v>
      </c>
      <c r="B152" t="s">
        <v>14</v>
      </c>
      <c r="C152">
        <v>2</v>
      </c>
      <c r="D152" t="s">
        <v>405</v>
      </c>
      <c r="E152">
        <v>1333</v>
      </c>
      <c r="F152">
        <v>1375</v>
      </c>
      <c r="G152">
        <v>1005</v>
      </c>
      <c r="H152" t="s">
        <v>2989</v>
      </c>
      <c r="L152" s="15"/>
      <c r="N152"/>
    </row>
    <row r="153" spans="1:14">
      <c r="A153" t="s">
        <v>71</v>
      </c>
      <c r="B153" t="s">
        <v>14</v>
      </c>
      <c r="C153">
        <v>2</v>
      </c>
      <c r="D153" t="s">
        <v>403</v>
      </c>
      <c r="E153" t="s">
        <v>107</v>
      </c>
      <c r="F153">
        <v>370</v>
      </c>
      <c r="G153">
        <v>372</v>
      </c>
      <c r="H153">
        <v>590</v>
      </c>
      <c r="K153" t="s">
        <v>3105</v>
      </c>
      <c r="L153" s="15" t="s">
        <v>10084</v>
      </c>
      <c r="N153"/>
    </row>
    <row r="154" spans="1:14">
      <c r="A154" t="s">
        <v>75</v>
      </c>
      <c r="B154" t="s">
        <v>14</v>
      </c>
      <c r="C154">
        <v>2</v>
      </c>
      <c r="D154" t="s">
        <v>515</v>
      </c>
      <c r="E154">
        <v>240</v>
      </c>
      <c r="F154">
        <v>915</v>
      </c>
      <c r="G154">
        <v>930</v>
      </c>
      <c r="K154" t="s">
        <v>10085</v>
      </c>
      <c r="L154" s="15" t="s">
        <v>10086</v>
      </c>
      <c r="N154"/>
    </row>
    <row r="155" spans="1:14">
      <c r="A155" t="s">
        <v>80</v>
      </c>
      <c r="B155" t="s">
        <v>14</v>
      </c>
      <c r="C155">
        <v>2</v>
      </c>
      <c r="D155" t="s">
        <v>711</v>
      </c>
      <c r="E155" t="s">
        <v>107</v>
      </c>
      <c r="F155">
        <v>335</v>
      </c>
      <c r="G155" t="s">
        <v>2997</v>
      </c>
      <c r="L155" s="15" t="s">
        <v>10079</v>
      </c>
      <c r="N155"/>
    </row>
    <row r="156" spans="1:14">
      <c r="A156" t="s">
        <v>65</v>
      </c>
      <c r="B156" t="s">
        <v>14</v>
      </c>
      <c r="C156">
        <v>2</v>
      </c>
      <c r="D156" s="34" t="s">
        <v>416</v>
      </c>
      <c r="E156">
        <v>410</v>
      </c>
      <c r="F156">
        <v>40</v>
      </c>
      <c r="G156">
        <v>40</v>
      </c>
      <c r="H156" t="s">
        <v>2997</v>
      </c>
      <c r="K156" t="s">
        <v>10087</v>
      </c>
      <c r="L156" s="15"/>
      <c r="N156"/>
    </row>
    <row r="157" spans="1:14">
      <c r="A157" t="s">
        <v>57</v>
      </c>
      <c r="B157" t="s">
        <v>14</v>
      </c>
      <c r="C157">
        <v>2</v>
      </c>
      <c r="D157" t="s">
        <v>384</v>
      </c>
      <c r="E157">
        <v>335</v>
      </c>
      <c r="F157">
        <v>435</v>
      </c>
      <c r="G157">
        <v>300</v>
      </c>
      <c r="H157" t="s">
        <v>2997</v>
      </c>
      <c r="J157" t="s">
        <v>10088</v>
      </c>
      <c r="K157" t="s">
        <v>2997</v>
      </c>
      <c r="L157" s="15"/>
      <c r="N157"/>
    </row>
    <row r="158" spans="1:14">
      <c r="A158" t="s">
        <v>61</v>
      </c>
      <c r="B158" t="s">
        <v>14</v>
      </c>
      <c r="C158">
        <v>2</v>
      </c>
      <c r="D158" t="s">
        <v>399</v>
      </c>
      <c r="E158">
        <v>230</v>
      </c>
      <c r="F158">
        <v>280</v>
      </c>
      <c r="G158">
        <v>300</v>
      </c>
      <c r="H158">
        <v>330</v>
      </c>
      <c r="K158" s="32" t="s">
        <v>10089</v>
      </c>
      <c r="L158" s="15"/>
      <c r="N158"/>
    </row>
    <row r="159" spans="1:14">
      <c r="A159" t="s">
        <v>67</v>
      </c>
      <c r="B159" t="s">
        <v>14</v>
      </c>
      <c r="C159">
        <v>2</v>
      </c>
      <c r="D159" t="s">
        <v>408</v>
      </c>
      <c r="E159">
        <v>275</v>
      </c>
      <c r="F159">
        <v>315</v>
      </c>
      <c r="G159">
        <v>345</v>
      </c>
      <c r="H159">
        <v>340</v>
      </c>
      <c r="J159" t="s">
        <v>10090</v>
      </c>
      <c r="L159" s="15"/>
      <c r="N159"/>
    </row>
    <row r="160" spans="1:14">
      <c r="A160" t="s">
        <v>73</v>
      </c>
      <c r="B160" t="s">
        <v>14</v>
      </c>
      <c r="C160">
        <v>2</v>
      </c>
      <c r="D160" t="s">
        <v>435</v>
      </c>
      <c r="E160" t="s">
        <v>107</v>
      </c>
      <c r="F160">
        <v>360</v>
      </c>
      <c r="G160">
        <v>465</v>
      </c>
      <c r="H160">
        <v>420</v>
      </c>
      <c r="J160" t="s">
        <v>10082</v>
      </c>
      <c r="L160" s="15"/>
      <c r="N160"/>
    </row>
    <row r="161" spans="1:14">
      <c r="A161" t="s">
        <v>34</v>
      </c>
      <c r="B161" t="s">
        <v>14</v>
      </c>
      <c r="C161">
        <v>2</v>
      </c>
      <c r="D161" t="s">
        <v>399</v>
      </c>
      <c r="E161" t="s">
        <v>107</v>
      </c>
      <c r="F161" t="s">
        <v>107</v>
      </c>
      <c r="G161">
        <v>288</v>
      </c>
      <c r="H161" t="s">
        <v>2989</v>
      </c>
      <c r="N161"/>
    </row>
    <row r="162" spans="1:14">
      <c r="A162" t="s">
        <v>48</v>
      </c>
      <c r="B162" t="s">
        <v>14</v>
      </c>
      <c r="C162">
        <v>2</v>
      </c>
      <c r="D162" t="s">
        <v>515</v>
      </c>
      <c r="E162" t="s">
        <v>107</v>
      </c>
      <c r="F162">
        <v>360</v>
      </c>
      <c r="G162">
        <v>310</v>
      </c>
      <c r="H162" t="s">
        <v>10091</v>
      </c>
      <c r="K162" t="s">
        <v>10092</v>
      </c>
      <c r="L162" s="15"/>
      <c r="N162"/>
    </row>
    <row r="163" spans="1:14">
      <c r="A163" t="s">
        <v>31</v>
      </c>
      <c r="B163" t="s">
        <v>14</v>
      </c>
      <c r="C163">
        <v>3</v>
      </c>
      <c r="D163" t="s">
        <v>389</v>
      </c>
      <c r="E163">
        <v>357</v>
      </c>
      <c r="F163">
        <v>390</v>
      </c>
      <c r="G163">
        <v>400</v>
      </c>
      <c r="H163" t="s">
        <v>2989</v>
      </c>
      <c r="L163" s="15"/>
      <c r="N163"/>
    </row>
    <row r="164" spans="1:14">
      <c r="A164" t="s">
        <v>75</v>
      </c>
      <c r="B164" t="s">
        <v>14</v>
      </c>
      <c r="C164">
        <v>3</v>
      </c>
      <c r="D164" t="s">
        <v>515</v>
      </c>
      <c r="E164" t="s">
        <v>107</v>
      </c>
      <c r="F164">
        <v>805</v>
      </c>
      <c r="G164" t="s">
        <v>2997</v>
      </c>
      <c r="K164" t="s">
        <v>3722</v>
      </c>
      <c r="L164" s="15"/>
      <c r="N164"/>
    </row>
    <row r="165" spans="1:14">
      <c r="A165" t="s">
        <v>80</v>
      </c>
      <c r="B165" t="s">
        <v>14</v>
      </c>
      <c r="C165">
        <v>3</v>
      </c>
      <c r="D165" t="s">
        <v>711</v>
      </c>
      <c r="E165" t="s">
        <v>107</v>
      </c>
      <c r="F165">
        <v>690</v>
      </c>
      <c r="G165">
        <v>200</v>
      </c>
      <c r="K165" t="s">
        <v>3081</v>
      </c>
      <c r="L165" s="15" t="s">
        <v>10079</v>
      </c>
      <c r="N165"/>
    </row>
    <row r="166" spans="1:14">
      <c r="A166" t="s">
        <v>65</v>
      </c>
      <c r="B166" t="s">
        <v>14</v>
      </c>
      <c r="C166">
        <v>3</v>
      </c>
      <c r="D166" s="34" t="s">
        <v>416</v>
      </c>
      <c r="E166">
        <v>1420</v>
      </c>
      <c r="F166">
        <v>2040</v>
      </c>
      <c r="G166">
        <v>2260</v>
      </c>
      <c r="H166">
        <v>2300</v>
      </c>
      <c r="K166" t="s">
        <v>10093</v>
      </c>
      <c r="L166" s="15"/>
      <c r="N166"/>
    </row>
    <row r="167" spans="1:14">
      <c r="A167" t="s">
        <v>61</v>
      </c>
      <c r="B167" t="s">
        <v>14</v>
      </c>
      <c r="C167">
        <v>3</v>
      </c>
      <c r="D167" t="s">
        <v>470</v>
      </c>
      <c r="E167">
        <v>1590</v>
      </c>
      <c r="F167">
        <v>1556</v>
      </c>
      <c r="G167">
        <v>1700</v>
      </c>
      <c r="H167">
        <v>1865</v>
      </c>
      <c r="L167" s="15"/>
      <c r="N167"/>
    </row>
    <row r="168" spans="1:14">
      <c r="A168" t="s">
        <v>67</v>
      </c>
      <c r="B168" t="s">
        <v>14</v>
      </c>
      <c r="C168">
        <v>3</v>
      </c>
      <c r="D168" t="s">
        <v>657</v>
      </c>
      <c r="E168">
        <v>720</v>
      </c>
      <c r="F168">
        <v>810</v>
      </c>
      <c r="G168">
        <v>1040</v>
      </c>
      <c r="H168">
        <v>1195</v>
      </c>
      <c r="J168" t="s">
        <v>10094</v>
      </c>
      <c r="L168" s="15"/>
      <c r="N168"/>
    </row>
    <row r="169" spans="1:14">
      <c r="A169" t="s">
        <v>45</v>
      </c>
      <c r="B169" t="s">
        <v>14</v>
      </c>
      <c r="C169">
        <v>3</v>
      </c>
      <c r="D169" t="s">
        <v>439</v>
      </c>
      <c r="E169">
        <v>657</v>
      </c>
      <c r="F169" t="s">
        <v>2997</v>
      </c>
      <c r="G169" t="s">
        <v>107</v>
      </c>
      <c r="H169" t="s">
        <v>107</v>
      </c>
      <c r="K169" t="s">
        <v>10095</v>
      </c>
      <c r="L169" s="15"/>
      <c r="N169"/>
    </row>
    <row r="170" spans="1:14">
      <c r="A170" t="s">
        <v>57</v>
      </c>
      <c r="B170" t="s">
        <v>14</v>
      </c>
      <c r="C170">
        <v>3</v>
      </c>
      <c r="D170" t="s">
        <v>859</v>
      </c>
      <c r="E170">
        <v>590</v>
      </c>
      <c r="F170">
        <v>650</v>
      </c>
      <c r="G170">
        <v>420</v>
      </c>
      <c r="H170">
        <v>540</v>
      </c>
      <c r="J170" t="s">
        <v>10096</v>
      </c>
      <c r="K170" t="s">
        <v>10097</v>
      </c>
      <c r="L170" s="15"/>
    </row>
    <row r="171" spans="1:14">
      <c r="A171" t="s">
        <v>73</v>
      </c>
      <c r="B171" t="s">
        <v>14</v>
      </c>
      <c r="C171">
        <v>3</v>
      </c>
      <c r="D171" t="s">
        <v>435</v>
      </c>
      <c r="E171" t="s">
        <v>107</v>
      </c>
      <c r="F171">
        <v>865</v>
      </c>
      <c r="G171">
        <v>980</v>
      </c>
      <c r="H171">
        <v>1060</v>
      </c>
      <c r="J171" t="s">
        <v>10082</v>
      </c>
      <c r="L171" s="15"/>
    </row>
    <row r="172" spans="1:14">
      <c r="A172" t="s">
        <v>48</v>
      </c>
      <c r="B172" t="s">
        <v>14</v>
      </c>
      <c r="C172">
        <v>3</v>
      </c>
      <c r="D172" t="s">
        <v>515</v>
      </c>
      <c r="E172" t="s">
        <v>107</v>
      </c>
      <c r="F172">
        <v>495</v>
      </c>
      <c r="G172">
        <v>290</v>
      </c>
      <c r="H172" t="s">
        <v>10091</v>
      </c>
      <c r="K172" t="s">
        <v>10098</v>
      </c>
      <c r="L172" s="15" t="s">
        <v>3796</v>
      </c>
      <c r="N172"/>
    </row>
    <row r="173" spans="1:14">
      <c r="A173" t="s">
        <v>31</v>
      </c>
      <c r="B173" t="s">
        <v>14</v>
      </c>
      <c r="C173">
        <v>4</v>
      </c>
      <c r="D173" t="s">
        <v>806</v>
      </c>
      <c r="E173">
        <v>730</v>
      </c>
      <c r="F173">
        <v>770</v>
      </c>
      <c r="G173" t="s">
        <v>2997</v>
      </c>
      <c r="K173" t="s">
        <v>10099</v>
      </c>
      <c r="L173" s="15"/>
      <c r="N173"/>
    </row>
    <row r="174" spans="1:14">
      <c r="A174" t="s">
        <v>75</v>
      </c>
      <c r="B174" t="s">
        <v>14</v>
      </c>
      <c r="C174">
        <v>4</v>
      </c>
      <c r="D174" t="s">
        <v>515</v>
      </c>
      <c r="E174" t="s">
        <v>107</v>
      </c>
      <c r="F174">
        <v>790</v>
      </c>
      <c r="G174" t="s">
        <v>2997</v>
      </c>
      <c r="K174" t="s">
        <v>3722</v>
      </c>
      <c r="L174" s="15"/>
      <c r="N174"/>
    </row>
    <row r="175" spans="1:14">
      <c r="A175" t="s">
        <v>80</v>
      </c>
      <c r="B175" t="s">
        <v>14</v>
      </c>
      <c r="C175">
        <v>4</v>
      </c>
      <c r="D175" t="s">
        <v>711</v>
      </c>
      <c r="E175" t="s">
        <v>107</v>
      </c>
      <c r="F175">
        <v>735</v>
      </c>
      <c r="G175">
        <v>790</v>
      </c>
      <c r="L175" s="15" t="s">
        <v>10079</v>
      </c>
      <c r="N175"/>
    </row>
    <row r="176" spans="1:14">
      <c r="A176" t="s">
        <v>61</v>
      </c>
      <c r="B176" t="s">
        <v>14</v>
      </c>
      <c r="C176">
        <v>4</v>
      </c>
      <c r="D176" s="5" t="s">
        <v>10100</v>
      </c>
      <c r="E176" t="s">
        <v>107</v>
      </c>
      <c r="F176">
        <v>205</v>
      </c>
      <c r="G176" t="s">
        <v>2997</v>
      </c>
      <c r="H176" t="s">
        <v>2997</v>
      </c>
      <c r="I176" t="s">
        <v>10101</v>
      </c>
      <c r="K176" t="s">
        <v>10102</v>
      </c>
      <c r="L176" s="15"/>
      <c r="N176"/>
    </row>
    <row r="177" spans="1:14">
      <c r="A177" t="s">
        <v>67</v>
      </c>
      <c r="B177" t="s">
        <v>14</v>
      </c>
      <c r="C177">
        <v>4</v>
      </c>
      <c r="D177" t="s">
        <v>400</v>
      </c>
      <c r="E177">
        <v>1690</v>
      </c>
      <c r="F177">
        <v>1850</v>
      </c>
      <c r="G177">
        <v>1820</v>
      </c>
      <c r="H177">
        <v>1910</v>
      </c>
      <c r="J177" t="s">
        <v>10103</v>
      </c>
      <c r="K177" t="s">
        <v>10094</v>
      </c>
      <c r="L177" s="15"/>
    </row>
    <row r="178" spans="1:14">
      <c r="A178" t="s">
        <v>65</v>
      </c>
      <c r="B178" t="s">
        <v>14</v>
      </c>
      <c r="C178">
        <v>4</v>
      </c>
      <c r="D178" t="s">
        <v>435</v>
      </c>
      <c r="E178">
        <v>390</v>
      </c>
      <c r="F178">
        <v>412</v>
      </c>
      <c r="G178">
        <v>512</v>
      </c>
      <c r="H178">
        <v>566</v>
      </c>
      <c r="L178" s="15"/>
      <c r="N178"/>
    </row>
    <row r="179" spans="1:14">
      <c r="A179" t="s">
        <v>45</v>
      </c>
      <c r="B179" t="s">
        <v>14</v>
      </c>
      <c r="C179">
        <v>4</v>
      </c>
      <c r="D179" t="s">
        <v>470</v>
      </c>
      <c r="E179">
        <v>449</v>
      </c>
      <c r="F179">
        <v>444</v>
      </c>
      <c r="G179">
        <v>490</v>
      </c>
      <c r="H179">
        <v>395</v>
      </c>
      <c r="J179" t="s">
        <v>10104</v>
      </c>
      <c r="L179" s="15"/>
      <c r="N179"/>
    </row>
    <row r="180" spans="1:14">
      <c r="A180" t="s">
        <v>73</v>
      </c>
      <c r="B180" t="s">
        <v>14</v>
      </c>
      <c r="C180">
        <v>4</v>
      </c>
      <c r="D180" t="s">
        <v>1277</v>
      </c>
      <c r="E180" t="s">
        <v>107</v>
      </c>
      <c r="F180">
        <v>410</v>
      </c>
      <c r="G180">
        <v>428</v>
      </c>
      <c r="H180" t="s">
        <v>107</v>
      </c>
      <c r="J180" t="s">
        <v>10105</v>
      </c>
      <c r="K180" t="s">
        <v>3105</v>
      </c>
      <c r="L180" s="15" t="s">
        <v>10106</v>
      </c>
      <c r="N180"/>
    </row>
    <row r="181" spans="1:14">
      <c r="A181" t="s">
        <v>57</v>
      </c>
      <c r="B181" t="s">
        <v>14</v>
      </c>
      <c r="C181">
        <v>4</v>
      </c>
      <c r="D181" t="s">
        <v>468</v>
      </c>
      <c r="E181">
        <v>210</v>
      </c>
      <c r="F181">
        <v>265</v>
      </c>
      <c r="G181">
        <v>280</v>
      </c>
      <c r="H181">
        <v>300</v>
      </c>
      <c r="L181" s="15" t="s">
        <v>9347</v>
      </c>
      <c r="N181"/>
    </row>
    <row r="182" spans="1:14">
      <c r="A182" t="s">
        <v>48</v>
      </c>
      <c r="B182" t="s">
        <v>14</v>
      </c>
      <c r="C182">
        <v>4</v>
      </c>
      <c r="D182" t="s">
        <v>515</v>
      </c>
      <c r="E182" t="s">
        <v>107</v>
      </c>
      <c r="F182" t="s">
        <v>107</v>
      </c>
      <c r="G182">
        <v>680</v>
      </c>
      <c r="H182" t="s">
        <v>2997</v>
      </c>
      <c r="N182"/>
    </row>
    <row r="183" spans="1:14">
      <c r="A183" t="s">
        <v>31</v>
      </c>
      <c r="B183" t="s">
        <v>14</v>
      </c>
      <c r="C183">
        <v>5</v>
      </c>
      <c r="D183" t="s">
        <v>389</v>
      </c>
      <c r="E183">
        <v>245</v>
      </c>
      <c r="F183">
        <v>300</v>
      </c>
      <c r="G183" t="s">
        <v>2997</v>
      </c>
      <c r="K183" t="s">
        <v>10107</v>
      </c>
      <c r="L183" s="15"/>
      <c r="N183"/>
    </row>
    <row r="184" spans="1:14">
      <c r="A184" t="s">
        <v>75</v>
      </c>
      <c r="B184" t="s">
        <v>14</v>
      </c>
      <c r="C184">
        <v>5</v>
      </c>
      <c r="D184" t="s">
        <v>515</v>
      </c>
      <c r="E184" t="s">
        <v>107</v>
      </c>
      <c r="F184" t="s">
        <v>107</v>
      </c>
      <c r="G184">
        <v>490</v>
      </c>
      <c r="N184"/>
    </row>
    <row r="185" spans="1:14">
      <c r="A185" t="s">
        <v>65</v>
      </c>
      <c r="B185" t="s">
        <v>14</v>
      </c>
      <c r="C185">
        <v>5</v>
      </c>
      <c r="D185" s="34" t="s">
        <v>416</v>
      </c>
      <c r="E185">
        <v>1320</v>
      </c>
      <c r="F185">
        <v>1500</v>
      </c>
      <c r="G185">
        <v>1720</v>
      </c>
      <c r="H185">
        <v>1990</v>
      </c>
      <c r="L185" s="15"/>
      <c r="N185"/>
    </row>
    <row r="186" spans="1:14">
      <c r="A186" t="s">
        <v>61</v>
      </c>
      <c r="B186" t="s">
        <v>14</v>
      </c>
      <c r="C186">
        <v>5</v>
      </c>
      <c r="D186" t="s">
        <v>457</v>
      </c>
      <c r="E186" t="s">
        <v>107</v>
      </c>
      <c r="F186">
        <v>230</v>
      </c>
      <c r="G186">
        <v>270</v>
      </c>
      <c r="H186">
        <v>250</v>
      </c>
      <c r="L186" s="15"/>
      <c r="N186"/>
    </row>
    <row r="187" spans="1:14">
      <c r="A187" t="s">
        <v>67</v>
      </c>
      <c r="B187" t="s">
        <v>14</v>
      </c>
      <c r="C187">
        <v>5</v>
      </c>
      <c r="D187" t="s">
        <v>399</v>
      </c>
      <c r="E187">
        <v>235</v>
      </c>
      <c r="F187">
        <v>250</v>
      </c>
      <c r="G187">
        <v>270</v>
      </c>
      <c r="H187">
        <v>290</v>
      </c>
      <c r="L187" s="15"/>
      <c r="N187"/>
    </row>
    <row r="188" spans="1:14">
      <c r="A188" t="s">
        <v>45</v>
      </c>
      <c r="B188" t="s">
        <v>14</v>
      </c>
      <c r="C188">
        <v>5</v>
      </c>
      <c r="D188" t="s">
        <v>555</v>
      </c>
      <c r="E188">
        <v>346</v>
      </c>
      <c r="F188" t="s">
        <v>10042</v>
      </c>
      <c r="G188" t="s">
        <v>2989</v>
      </c>
      <c r="H188" t="s">
        <v>2989</v>
      </c>
      <c r="L188" s="15"/>
      <c r="N188"/>
    </row>
    <row r="189" spans="1:14">
      <c r="A189" t="s">
        <v>80</v>
      </c>
      <c r="B189" t="s">
        <v>14</v>
      </c>
      <c r="C189">
        <v>5</v>
      </c>
      <c r="D189" t="s">
        <v>450</v>
      </c>
      <c r="E189" t="s">
        <v>107</v>
      </c>
      <c r="F189" t="s">
        <v>107</v>
      </c>
      <c r="G189">
        <v>272</v>
      </c>
      <c r="K189" t="s">
        <v>10108</v>
      </c>
      <c r="N189"/>
    </row>
    <row r="190" spans="1:14">
      <c r="A190" t="s">
        <v>57</v>
      </c>
      <c r="B190" t="s">
        <v>14</v>
      </c>
      <c r="C190">
        <v>5</v>
      </c>
      <c r="D190" t="s">
        <v>384</v>
      </c>
      <c r="E190" t="s">
        <v>107</v>
      </c>
      <c r="F190" t="s">
        <v>107</v>
      </c>
      <c r="G190">
        <v>625</v>
      </c>
      <c r="H190" t="s">
        <v>2997</v>
      </c>
      <c r="I190">
        <v>610</v>
      </c>
      <c r="J190" t="s">
        <v>10109</v>
      </c>
      <c r="K190" t="s">
        <v>2997</v>
      </c>
      <c r="L190" s="15" t="s">
        <v>10110</v>
      </c>
    </row>
    <row r="191" spans="1:14">
      <c r="A191" t="s">
        <v>48</v>
      </c>
      <c r="B191" t="s">
        <v>14</v>
      </c>
      <c r="C191">
        <v>5</v>
      </c>
      <c r="D191" t="s">
        <v>515</v>
      </c>
      <c r="E191" t="s">
        <v>107</v>
      </c>
      <c r="F191" t="s">
        <v>107</v>
      </c>
      <c r="G191">
        <v>440</v>
      </c>
      <c r="H191">
        <v>375</v>
      </c>
      <c r="J191" t="s">
        <v>10111</v>
      </c>
      <c r="N191"/>
    </row>
    <row r="192" spans="1:14">
      <c r="A192" t="s">
        <v>31</v>
      </c>
      <c r="B192" t="s">
        <v>14</v>
      </c>
      <c r="C192">
        <v>6</v>
      </c>
      <c r="D192" t="s">
        <v>389</v>
      </c>
      <c r="E192">
        <v>244</v>
      </c>
      <c r="F192">
        <v>265</v>
      </c>
      <c r="G192">
        <v>320</v>
      </c>
      <c r="H192">
        <v>365</v>
      </c>
      <c r="L192" s="15"/>
      <c r="N192"/>
    </row>
    <row r="193" spans="1:14">
      <c r="A193" t="s">
        <v>75</v>
      </c>
      <c r="B193" t="s">
        <v>14</v>
      </c>
      <c r="C193">
        <v>6</v>
      </c>
      <c r="D193" t="s">
        <v>515</v>
      </c>
      <c r="E193" t="s">
        <v>107</v>
      </c>
      <c r="F193" t="s">
        <v>107</v>
      </c>
      <c r="G193">
        <v>255</v>
      </c>
      <c r="N193"/>
    </row>
    <row r="194" spans="1:14">
      <c r="A194" t="s">
        <v>65</v>
      </c>
      <c r="B194" t="s">
        <v>14</v>
      </c>
      <c r="C194">
        <v>6</v>
      </c>
      <c r="D194" s="34" t="s">
        <v>416</v>
      </c>
      <c r="E194">
        <v>1300</v>
      </c>
      <c r="F194">
        <v>1665</v>
      </c>
      <c r="G194">
        <v>1790</v>
      </c>
      <c r="H194">
        <v>1880</v>
      </c>
      <c r="L194" s="15"/>
    </row>
    <row r="195" spans="1:14">
      <c r="A195" t="s">
        <v>61</v>
      </c>
      <c r="B195" t="s">
        <v>14</v>
      </c>
      <c r="C195">
        <v>6</v>
      </c>
      <c r="D195" t="s">
        <v>468</v>
      </c>
      <c r="E195" t="s">
        <v>107</v>
      </c>
      <c r="F195">
        <v>200</v>
      </c>
      <c r="G195" t="s">
        <v>2989</v>
      </c>
      <c r="H195" t="s">
        <v>2989</v>
      </c>
      <c r="L195" s="15"/>
    </row>
    <row r="196" spans="1:14">
      <c r="A196" t="s">
        <v>67</v>
      </c>
      <c r="B196" t="s">
        <v>14</v>
      </c>
      <c r="C196">
        <v>6</v>
      </c>
      <c r="D196" t="s">
        <v>454</v>
      </c>
      <c r="E196" t="s">
        <v>107</v>
      </c>
      <c r="F196">
        <v>445</v>
      </c>
      <c r="G196">
        <v>580</v>
      </c>
      <c r="H196">
        <v>625</v>
      </c>
      <c r="L196" s="15" t="s">
        <v>3371</v>
      </c>
    </row>
    <row r="197" spans="1:14">
      <c r="A197" t="s">
        <v>45</v>
      </c>
      <c r="B197" t="s">
        <v>14</v>
      </c>
      <c r="C197">
        <v>6</v>
      </c>
      <c r="D197" t="s">
        <v>452</v>
      </c>
      <c r="E197">
        <v>229</v>
      </c>
      <c r="F197">
        <v>245</v>
      </c>
      <c r="G197">
        <v>265</v>
      </c>
      <c r="H197">
        <v>345</v>
      </c>
      <c r="L197" s="15"/>
    </row>
    <row r="198" spans="1:14">
      <c r="A198" t="s">
        <v>57</v>
      </c>
      <c r="B198" t="s">
        <v>14</v>
      </c>
      <c r="C198">
        <v>6</v>
      </c>
      <c r="D198" t="s">
        <v>384</v>
      </c>
      <c r="E198" t="s">
        <v>107</v>
      </c>
      <c r="F198" t="s">
        <v>107</v>
      </c>
      <c r="G198" t="s">
        <v>107</v>
      </c>
      <c r="H198" t="s">
        <v>107</v>
      </c>
      <c r="K198" t="s">
        <v>10047</v>
      </c>
      <c r="L198" s="15" t="s">
        <v>10110</v>
      </c>
    </row>
    <row r="199" spans="1:14">
      <c r="A199" t="s">
        <v>31</v>
      </c>
      <c r="B199" t="s">
        <v>14</v>
      </c>
      <c r="C199">
        <v>7</v>
      </c>
      <c r="D199" t="s">
        <v>389</v>
      </c>
      <c r="E199">
        <v>710</v>
      </c>
      <c r="F199">
        <v>230</v>
      </c>
      <c r="G199">
        <v>280</v>
      </c>
      <c r="H199" t="s">
        <v>2997</v>
      </c>
      <c r="L199" s="15" t="s">
        <v>10077</v>
      </c>
      <c r="N199"/>
    </row>
    <row r="200" spans="1:14">
      <c r="A200" t="s">
        <v>65</v>
      </c>
      <c r="B200" t="s">
        <v>14</v>
      </c>
      <c r="C200">
        <v>7</v>
      </c>
      <c r="D200" s="34" t="s">
        <v>416</v>
      </c>
      <c r="E200">
        <v>730</v>
      </c>
      <c r="F200">
        <v>860</v>
      </c>
      <c r="G200">
        <v>860</v>
      </c>
      <c r="H200">
        <v>900</v>
      </c>
      <c r="L200" s="15"/>
      <c r="N200"/>
    </row>
    <row r="201" spans="1:14">
      <c r="A201" t="s">
        <v>67</v>
      </c>
      <c r="B201" t="s">
        <v>14</v>
      </c>
      <c r="C201">
        <v>7</v>
      </c>
      <c r="D201" t="s">
        <v>435</v>
      </c>
      <c r="E201" t="s">
        <v>107</v>
      </c>
      <c r="F201">
        <v>220</v>
      </c>
      <c r="G201">
        <v>250</v>
      </c>
      <c r="H201">
        <v>265</v>
      </c>
      <c r="L201" s="15"/>
      <c r="N201"/>
    </row>
    <row r="202" spans="1:14">
      <c r="A202" t="s">
        <v>45</v>
      </c>
      <c r="B202" t="s">
        <v>14</v>
      </c>
      <c r="C202">
        <v>7</v>
      </c>
      <c r="D202" t="s">
        <v>454</v>
      </c>
      <c r="E202">
        <v>249</v>
      </c>
      <c r="F202">
        <v>276</v>
      </c>
      <c r="G202">
        <v>270</v>
      </c>
      <c r="H202">
        <v>320</v>
      </c>
      <c r="L202" s="15"/>
      <c r="N202"/>
    </row>
    <row r="203" spans="1:14">
      <c r="A203" t="s">
        <v>61</v>
      </c>
      <c r="B203" t="s">
        <v>14</v>
      </c>
      <c r="C203">
        <v>7</v>
      </c>
      <c r="D203" t="s">
        <v>468</v>
      </c>
      <c r="E203" t="s">
        <v>107</v>
      </c>
      <c r="F203" t="s">
        <v>107</v>
      </c>
      <c r="G203">
        <v>210</v>
      </c>
      <c r="H203" t="s">
        <v>2989</v>
      </c>
      <c r="N203"/>
    </row>
    <row r="204" spans="1:14">
      <c r="A204" t="s">
        <v>57</v>
      </c>
      <c r="B204" t="s">
        <v>14</v>
      </c>
      <c r="C204">
        <v>7</v>
      </c>
      <c r="D204" t="s">
        <v>399</v>
      </c>
      <c r="E204" t="s">
        <v>107</v>
      </c>
      <c r="F204" t="s">
        <v>107</v>
      </c>
      <c r="G204">
        <v>350</v>
      </c>
      <c r="H204">
        <v>397</v>
      </c>
      <c r="I204">
        <v>285</v>
      </c>
      <c r="J204" t="s">
        <v>3081</v>
      </c>
      <c r="L204" s="15"/>
      <c r="N204"/>
    </row>
    <row r="205" spans="1:14">
      <c r="A205" t="s">
        <v>31</v>
      </c>
      <c r="B205" t="s">
        <v>14</v>
      </c>
      <c r="C205">
        <v>8</v>
      </c>
      <c r="D205" t="s">
        <v>389</v>
      </c>
      <c r="E205">
        <v>540</v>
      </c>
      <c r="F205">
        <v>190</v>
      </c>
      <c r="G205">
        <v>210</v>
      </c>
      <c r="H205">
        <v>230</v>
      </c>
      <c r="L205" s="15" t="s">
        <v>10077</v>
      </c>
      <c r="N205"/>
    </row>
    <row r="206" spans="1:14">
      <c r="A206" t="s">
        <v>45</v>
      </c>
      <c r="B206" t="s">
        <v>14</v>
      </c>
      <c r="C206">
        <v>8</v>
      </c>
      <c r="D206" t="s">
        <v>399</v>
      </c>
      <c r="E206">
        <v>248</v>
      </c>
      <c r="F206">
        <v>340</v>
      </c>
      <c r="G206">
        <v>285</v>
      </c>
      <c r="H206">
        <v>315</v>
      </c>
      <c r="L206" s="15"/>
      <c r="N206"/>
    </row>
    <row r="207" spans="1:14">
      <c r="A207" t="s">
        <v>67</v>
      </c>
      <c r="B207" t="s">
        <v>14</v>
      </c>
      <c r="C207">
        <v>8</v>
      </c>
      <c r="D207" t="s">
        <v>399</v>
      </c>
      <c r="E207" t="s">
        <v>107</v>
      </c>
      <c r="F207">
        <v>335</v>
      </c>
      <c r="G207">
        <v>370</v>
      </c>
      <c r="H207">
        <v>355</v>
      </c>
      <c r="J207" t="s">
        <v>10112</v>
      </c>
      <c r="L207" s="15"/>
      <c r="N207"/>
    </row>
    <row r="208" spans="1:14">
      <c r="A208" t="s">
        <v>57</v>
      </c>
      <c r="B208" t="s">
        <v>14</v>
      </c>
      <c r="C208">
        <v>8</v>
      </c>
      <c r="D208" t="s">
        <v>533</v>
      </c>
      <c r="E208" t="s">
        <v>107</v>
      </c>
      <c r="F208" t="s">
        <v>107</v>
      </c>
      <c r="G208">
        <v>475</v>
      </c>
      <c r="H208">
        <v>460</v>
      </c>
      <c r="J208" t="s">
        <v>3081</v>
      </c>
      <c r="N208"/>
    </row>
    <row r="209" spans="1:14">
      <c r="A209" t="s">
        <v>31</v>
      </c>
      <c r="B209" t="s">
        <v>14</v>
      </c>
      <c r="C209">
        <v>9</v>
      </c>
      <c r="D209" t="s">
        <v>389</v>
      </c>
      <c r="E209" t="s">
        <v>107</v>
      </c>
      <c r="F209">
        <v>280</v>
      </c>
      <c r="G209">
        <v>355</v>
      </c>
      <c r="H209">
        <v>340</v>
      </c>
      <c r="L209" s="15"/>
      <c r="N209"/>
    </row>
    <row r="210" spans="1:14">
      <c r="A210" t="s">
        <v>45</v>
      </c>
      <c r="B210" t="s">
        <v>14</v>
      </c>
      <c r="C210">
        <v>9</v>
      </c>
      <c r="D210" t="s">
        <v>468</v>
      </c>
      <c r="E210" t="s">
        <v>107</v>
      </c>
      <c r="F210">
        <v>205</v>
      </c>
      <c r="G210">
        <v>225</v>
      </c>
      <c r="H210">
        <v>295</v>
      </c>
      <c r="L210" s="15"/>
      <c r="N210"/>
    </row>
    <row r="211" spans="1:14">
      <c r="A211" t="s">
        <v>67</v>
      </c>
      <c r="B211" t="s">
        <v>14</v>
      </c>
      <c r="C211">
        <v>9</v>
      </c>
      <c r="D211" t="s">
        <v>435</v>
      </c>
      <c r="E211" t="s">
        <v>107</v>
      </c>
      <c r="F211" t="s">
        <v>107</v>
      </c>
      <c r="G211">
        <v>1225</v>
      </c>
      <c r="H211">
        <v>1245</v>
      </c>
      <c r="N211"/>
    </row>
    <row r="212" spans="1:14">
      <c r="A212" t="s">
        <v>31</v>
      </c>
      <c r="B212" t="s">
        <v>14</v>
      </c>
      <c r="C212">
        <v>10</v>
      </c>
      <c r="D212" t="s">
        <v>389</v>
      </c>
      <c r="E212" t="s">
        <v>107</v>
      </c>
      <c r="F212" t="s">
        <v>107</v>
      </c>
      <c r="G212">
        <v>200</v>
      </c>
      <c r="H212">
        <v>195</v>
      </c>
      <c r="N212"/>
    </row>
    <row r="213" spans="1:14">
      <c r="A213" t="s">
        <v>45</v>
      </c>
      <c r="B213" t="s">
        <v>14</v>
      </c>
      <c r="C213">
        <v>10</v>
      </c>
      <c r="D213" t="s">
        <v>468</v>
      </c>
      <c r="E213" t="s">
        <v>107</v>
      </c>
      <c r="F213" t="s">
        <v>107</v>
      </c>
      <c r="G213">
        <v>255</v>
      </c>
      <c r="H213">
        <v>245</v>
      </c>
      <c r="N213"/>
    </row>
    <row r="214" spans="1:14">
      <c r="A214" t="s">
        <v>45</v>
      </c>
      <c r="B214" t="s">
        <v>14</v>
      </c>
      <c r="C214">
        <v>11</v>
      </c>
      <c r="D214" t="s">
        <v>510</v>
      </c>
      <c r="E214" t="s">
        <v>107</v>
      </c>
      <c r="F214" t="s">
        <v>107</v>
      </c>
      <c r="G214">
        <v>200</v>
      </c>
      <c r="H214">
        <v>230</v>
      </c>
      <c r="K214" t="s">
        <v>10113</v>
      </c>
      <c r="N214"/>
    </row>
    <row r="215" spans="1:14">
      <c r="A215" t="s">
        <v>45</v>
      </c>
      <c r="B215" t="s">
        <v>14</v>
      </c>
      <c r="C215">
        <v>12</v>
      </c>
      <c r="D215" t="s">
        <v>399</v>
      </c>
      <c r="E215" t="s">
        <v>107</v>
      </c>
      <c r="F215" t="s">
        <v>107</v>
      </c>
      <c r="G215">
        <v>215</v>
      </c>
      <c r="H215">
        <v>200</v>
      </c>
      <c r="N215"/>
    </row>
    <row r="216" spans="1:14">
      <c r="A216" t="s">
        <v>31</v>
      </c>
      <c r="B216" t="s">
        <v>15</v>
      </c>
      <c r="C216">
        <v>1</v>
      </c>
      <c r="D216" t="s">
        <v>389</v>
      </c>
      <c r="E216" s="5">
        <v>108</v>
      </c>
      <c r="F216" t="s">
        <v>10114</v>
      </c>
      <c r="G216" t="s">
        <v>2989</v>
      </c>
      <c r="L216" s="15" t="s">
        <v>10115</v>
      </c>
      <c r="N216"/>
    </row>
    <row r="217" spans="1:14">
      <c r="A217" t="s">
        <v>71</v>
      </c>
      <c r="B217" t="s">
        <v>15</v>
      </c>
      <c r="C217">
        <v>1</v>
      </c>
      <c r="D217" t="s">
        <v>435</v>
      </c>
      <c r="E217">
        <v>870</v>
      </c>
      <c r="F217">
        <v>875</v>
      </c>
      <c r="G217">
        <v>820</v>
      </c>
      <c r="H217">
        <v>835</v>
      </c>
      <c r="J217" t="s">
        <v>531</v>
      </c>
      <c r="K217" t="s">
        <v>10116</v>
      </c>
      <c r="L217" s="15"/>
      <c r="N217"/>
    </row>
    <row r="218" spans="1:14">
      <c r="A218" t="s">
        <v>75</v>
      </c>
      <c r="B218" t="s">
        <v>15</v>
      </c>
      <c r="C218">
        <v>1</v>
      </c>
      <c r="D218" t="s">
        <v>711</v>
      </c>
      <c r="E218" t="s">
        <v>107</v>
      </c>
      <c r="F218">
        <v>260</v>
      </c>
      <c r="G218">
        <v>950</v>
      </c>
      <c r="L218" s="15" t="s">
        <v>10117</v>
      </c>
      <c r="N218"/>
    </row>
    <row r="219" spans="1:14">
      <c r="A219" t="s">
        <v>80</v>
      </c>
      <c r="B219" t="s">
        <v>15</v>
      </c>
      <c r="C219">
        <v>1</v>
      </c>
      <c r="D219" t="s">
        <v>711</v>
      </c>
      <c r="E219">
        <v>210</v>
      </c>
      <c r="F219">
        <v>260</v>
      </c>
      <c r="G219" t="s">
        <v>2997</v>
      </c>
      <c r="L219" s="15"/>
      <c r="N219"/>
    </row>
    <row r="220" spans="1:14">
      <c r="A220" t="s">
        <v>61</v>
      </c>
      <c r="B220" t="s">
        <v>15</v>
      </c>
      <c r="C220">
        <v>1</v>
      </c>
      <c r="D220" t="s">
        <v>435</v>
      </c>
      <c r="E220">
        <v>423</v>
      </c>
      <c r="F220">
        <v>435</v>
      </c>
      <c r="G220" t="s">
        <v>2997</v>
      </c>
      <c r="H220" t="s">
        <v>2997</v>
      </c>
      <c r="K220" t="s">
        <v>10118</v>
      </c>
      <c r="L220" s="15"/>
    </row>
    <row r="221" spans="1:14">
      <c r="A221" t="s">
        <v>67</v>
      </c>
      <c r="B221" t="s">
        <v>15</v>
      </c>
      <c r="C221">
        <v>1</v>
      </c>
      <c r="D221" t="s">
        <v>400</v>
      </c>
      <c r="E221">
        <v>200</v>
      </c>
      <c r="F221">
        <v>200</v>
      </c>
      <c r="G221">
        <v>215</v>
      </c>
      <c r="H221">
        <v>235</v>
      </c>
      <c r="K221" t="s">
        <v>10119</v>
      </c>
      <c r="L221" s="15"/>
    </row>
    <row r="222" spans="1:14">
      <c r="A222" t="s">
        <v>45</v>
      </c>
      <c r="B222" t="s">
        <v>15</v>
      </c>
      <c r="C222">
        <v>1</v>
      </c>
      <c r="D222" t="s">
        <v>468</v>
      </c>
      <c r="E222">
        <v>797</v>
      </c>
      <c r="F222">
        <v>803</v>
      </c>
      <c r="G222">
        <v>1135</v>
      </c>
      <c r="H222">
        <v>1255</v>
      </c>
      <c r="L222" s="15"/>
      <c r="N222"/>
    </row>
    <row r="223" spans="1:14">
      <c r="A223" t="s">
        <v>34</v>
      </c>
      <c r="B223" t="s">
        <v>15</v>
      </c>
      <c r="C223">
        <v>1</v>
      </c>
      <c r="D223" t="s">
        <v>468</v>
      </c>
      <c r="E223" t="s">
        <v>107</v>
      </c>
      <c r="F223">
        <v>290</v>
      </c>
      <c r="G223" t="s">
        <v>2989</v>
      </c>
      <c r="H223" t="s">
        <v>2989</v>
      </c>
      <c r="L223" s="15"/>
      <c r="N223"/>
    </row>
    <row r="224" spans="1:14">
      <c r="A224" t="s">
        <v>73</v>
      </c>
      <c r="B224" t="s">
        <v>15</v>
      </c>
      <c r="C224">
        <v>1</v>
      </c>
      <c r="D224" t="s">
        <v>385</v>
      </c>
      <c r="E224">
        <v>460</v>
      </c>
      <c r="F224">
        <v>660</v>
      </c>
      <c r="G224">
        <v>814</v>
      </c>
      <c r="H224">
        <v>835</v>
      </c>
      <c r="L224" s="15"/>
      <c r="N224"/>
    </row>
    <row r="225" spans="1:14">
      <c r="A225" t="s">
        <v>65</v>
      </c>
      <c r="B225" t="s">
        <v>15</v>
      </c>
      <c r="C225">
        <v>1</v>
      </c>
      <c r="D225" t="s">
        <v>667</v>
      </c>
      <c r="E225">
        <v>410</v>
      </c>
      <c r="F225">
        <v>700</v>
      </c>
      <c r="G225">
        <v>815</v>
      </c>
      <c r="H225">
        <v>950</v>
      </c>
      <c r="L225" s="15"/>
      <c r="N225"/>
    </row>
    <row r="226" spans="1:14">
      <c r="A226" t="s">
        <v>48</v>
      </c>
      <c r="B226" t="s">
        <v>15</v>
      </c>
      <c r="C226">
        <v>1</v>
      </c>
      <c r="D226" t="s">
        <v>504</v>
      </c>
      <c r="E226" t="s">
        <v>107</v>
      </c>
      <c r="F226" t="s">
        <v>107</v>
      </c>
      <c r="G226">
        <v>475</v>
      </c>
      <c r="H226">
        <v>605</v>
      </c>
      <c r="N226"/>
    </row>
    <row r="227" spans="1:14">
      <c r="A227" t="s">
        <v>31</v>
      </c>
      <c r="B227" t="s">
        <v>15</v>
      </c>
      <c r="C227">
        <v>2</v>
      </c>
      <c r="D227" t="s">
        <v>389</v>
      </c>
      <c r="E227">
        <v>210</v>
      </c>
      <c r="F227" t="s">
        <v>10042</v>
      </c>
      <c r="G227" t="s">
        <v>2989</v>
      </c>
      <c r="L227" s="15"/>
      <c r="N227"/>
    </row>
    <row r="228" spans="1:14">
      <c r="A228" t="s">
        <v>75</v>
      </c>
      <c r="B228" t="s">
        <v>15</v>
      </c>
      <c r="C228">
        <v>2</v>
      </c>
      <c r="D228" t="s">
        <v>711</v>
      </c>
      <c r="E228" t="s">
        <v>107</v>
      </c>
      <c r="F228">
        <v>260</v>
      </c>
      <c r="G228" t="s">
        <v>2989</v>
      </c>
      <c r="L228" s="15" t="s">
        <v>10117</v>
      </c>
      <c r="N228"/>
    </row>
    <row r="229" spans="1:14">
      <c r="A229" t="s">
        <v>80</v>
      </c>
      <c r="B229" t="s">
        <v>15</v>
      </c>
      <c r="C229">
        <v>2</v>
      </c>
      <c r="D229" t="s">
        <v>711</v>
      </c>
      <c r="E229">
        <v>410</v>
      </c>
      <c r="F229">
        <v>385</v>
      </c>
      <c r="G229" t="s">
        <v>2997</v>
      </c>
      <c r="L229" s="15"/>
    </row>
    <row r="230" spans="1:14">
      <c r="A230" t="s">
        <v>71</v>
      </c>
      <c r="B230" t="s">
        <v>15</v>
      </c>
      <c r="C230">
        <v>2</v>
      </c>
      <c r="D230" t="s">
        <v>671</v>
      </c>
      <c r="E230">
        <v>330</v>
      </c>
      <c r="F230">
        <v>110</v>
      </c>
      <c r="G230">
        <v>100</v>
      </c>
      <c r="H230" t="s">
        <v>2989</v>
      </c>
      <c r="K230" t="s">
        <v>5290</v>
      </c>
      <c r="L230" s="15" t="s">
        <v>10120</v>
      </c>
    </row>
    <row r="231" spans="1:14">
      <c r="A231" t="s">
        <v>65</v>
      </c>
      <c r="B231" t="s">
        <v>15</v>
      </c>
      <c r="C231">
        <v>2</v>
      </c>
      <c r="D231" t="s">
        <v>452</v>
      </c>
      <c r="E231">
        <v>250</v>
      </c>
      <c r="F231">
        <v>280</v>
      </c>
      <c r="G231">
        <v>260</v>
      </c>
      <c r="H231">
        <v>310</v>
      </c>
      <c r="L231" s="15"/>
      <c r="N231"/>
    </row>
    <row r="232" spans="1:14">
      <c r="A232" t="s">
        <v>67</v>
      </c>
      <c r="B232" t="s">
        <v>15</v>
      </c>
      <c r="C232">
        <v>2</v>
      </c>
      <c r="D232" t="s">
        <v>671</v>
      </c>
      <c r="E232">
        <v>545</v>
      </c>
      <c r="F232">
        <v>570</v>
      </c>
      <c r="G232">
        <v>590</v>
      </c>
      <c r="H232">
        <v>610</v>
      </c>
      <c r="L232" s="15"/>
      <c r="N232"/>
    </row>
    <row r="233" spans="1:14">
      <c r="A233" t="s">
        <v>45</v>
      </c>
      <c r="B233" t="s">
        <v>15</v>
      </c>
      <c r="C233">
        <v>2</v>
      </c>
      <c r="D233" t="s">
        <v>435</v>
      </c>
      <c r="E233" s="5">
        <v>205</v>
      </c>
      <c r="F233">
        <v>172</v>
      </c>
      <c r="G233">
        <v>210</v>
      </c>
      <c r="H233">
        <v>260</v>
      </c>
      <c r="L233" s="15"/>
      <c r="N233"/>
    </row>
    <row r="234" spans="1:14">
      <c r="A234" t="s">
        <v>61</v>
      </c>
      <c r="B234" t="s">
        <v>15</v>
      </c>
      <c r="C234">
        <v>2</v>
      </c>
      <c r="D234" t="s">
        <v>468</v>
      </c>
      <c r="E234">
        <v>222</v>
      </c>
      <c r="F234">
        <v>250</v>
      </c>
      <c r="G234">
        <v>270</v>
      </c>
      <c r="H234">
        <v>280</v>
      </c>
      <c r="L234" s="15"/>
    </row>
    <row r="235" spans="1:14">
      <c r="A235" t="s">
        <v>34</v>
      </c>
      <c r="B235" t="s">
        <v>15</v>
      </c>
      <c r="C235">
        <v>2</v>
      </c>
      <c r="D235" t="s">
        <v>468</v>
      </c>
      <c r="E235" t="s">
        <v>107</v>
      </c>
      <c r="F235">
        <v>256</v>
      </c>
      <c r="G235">
        <v>182</v>
      </c>
      <c r="H235">
        <v>270</v>
      </c>
      <c r="K235" t="s">
        <v>10121</v>
      </c>
      <c r="L235" s="15"/>
    </row>
    <row r="236" spans="1:14">
      <c r="A236" t="s">
        <v>73</v>
      </c>
      <c r="B236" t="s">
        <v>15</v>
      </c>
      <c r="C236">
        <v>2</v>
      </c>
      <c r="D236" t="s">
        <v>385</v>
      </c>
      <c r="E236">
        <v>355</v>
      </c>
      <c r="F236">
        <v>385</v>
      </c>
      <c r="G236">
        <v>510</v>
      </c>
      <c r="H236">
        <v>600</v>
      </c>
      <c r="L236" s="15"/>
      <c r="N236"/>
    </row>
    <row r="237" spans="1:14">
      <c r="A237" t="s">
        <v>75</v>
      </c>
      <c r="B237" t="s">
        <v>15</v>
      </c>
      <c r="C237">
        <v>3</v>
      </c>
      <c r="D237" t="s">
        <v>711</v>
      </c>
      <c r="E237" t="s">
        <v>107</v>
      </c>
      <c r="F237">
        <v>270</v>
      </c>
      <c r="G237" t="s">
        <v>2989</v>
      </c>
      <c r="L237" s="15" t="s">
        <v>10117</v>
      </c>
      <c r="N237"/>
    </row>
    <row r="238" spans="1:14">
      <c r="A238" t="s">
        <v>80</v>
      </c>
      <c r="B238" t="s">
        <v>15</v>
      </c>
      <c r="C238">
        <v>3</v>
      </c>
      <c r="D238" t="s">
        <v>711</v>
      </c>
      <c r="E238" t="s">
        <v>107</v>
      </c>
      <c r="F238">
        <v>220</v>
      </c>
      <c r="G238" t="s">
        <v>2997</v>
      </c>
      <c r="L238" s="15"/>
      <c r="N238"/>
    </row>
    <row r="239" spans="1:14">
      <c r="A239" t="s">
        <v>71</v>
      </c>
      <c r="B239" t="s">
        <v>15</v>
      </c>
      <c r="C239">
        <v>3</v>
      </c>
      <c r="D239" t="s">
        <v>435</v>
      </c>
      <c r="E239">
        <v>560</v>
      </c>
      <c r="F239">
        <v>400</v>
      </c>
      <c r="G239">
        <v>420</v>
      </c>
      <c r="H239">
        <v>430</v>
      </c>
      <c r="K239" t="s">
        <v>10122</v>
      </c>
      <c r="L239" s="15" t="s">
        <v>10123</v>
      </c>
      <c r="N239"/>
    </row>
    <row r="240" spans="1:14">
      <c r="A240" t="s">
        <v>67</v>
      </c>
      <c r="B240" t="s">
        <v>15</v>
      </c>
      <c r="C240">
        <v>3</v>
      </c>
      <c r="D240" t="s">
        <v>470</v>
      </c>
      <c r="E240">
        <v>1055</v>
      </c>
      <c r="F240">
        <v>1030</v>
      </c>
      <c r="G240">
        <v>1050</v>
      </c>
      <c r="H240">
        <v>1065</v>
      </c>
      <c r="L240" s="15"/>
      <c r="N240"/>
    </row>
    <row r="241" spans="1:14">
      <c r="A241" t="s">
        <v>61</v>
      </c>
      <c r="B241" t="s">
        <v>15</v>
      </c>
      <c r="C241">
        <v>3</v>
      </c>
      <c r="D241" t="s">
        <v>457</v>
      </c>
      <c r="E241">
        <v>920</v>
      </c>
      <c r="F241">
        <v>880</v>
      </c>
      <c r="G241">
        <v>890</v>
      </c>
      <c r="H241">
        <v>980</v>
      </c>
      <c r="K241" t="s">
        <v>10124</v>
      </c>
      <c r="L241" s="15"/>
      <c r="N241"/>
    </row>
    <row r="242" spans="1:14">
      <c r="A242" t="s">
        <v>31</v>
      </c>
      <c r="B242" t="s">
        <v>15</v>
      </c>
      <c r="C242">
        <v>3</v>
      </c>
      <c r="D242" t="s">
        <v>457</v>
      </c>
      <c r="E242">
        <v>533</v>
      </c>
      <c r="F242">
        <v>647</v>
      </c>
      <c r="G242">
        <v>840</v>
      </c>
      <c r="H242">
        <v>995</v>
      </c>
      <c r="J242" t="s">
        <v>10125</v>
      </c>
      <c r="L242" s="15"/>
      <c r="N242"/>
    </row>
    <row r="243" spans="1:14">
      <c r="A243" t="s">
        <v>34</v>
      </c>
      <c r="B243" t="s">
        <v>15</v>
      </c>
      <c r="C243">
        <v>3</v>
      </c>
      <c r="D243" t="s">
        <v>468</v>
      </c>
      <c r="E243" t="s">
        <v>107</v>
      </c>
      <c r="F243">
        <v>230</v>
      </c>
      <c r="G243">
        <v>47</v>
      </c>
      <c r="H243">
        <v>160</v>
      </c>
      <c r="K243" t="s">
        <v>10126</v>
      </c>
      <c r="L243" s="15"/>
      <c r="N243"/>
    </row>
    <row r="244" spans="1:14">
      <c r="A244" t="s">
        <v>65</v>
      </c>
      <c r="B244" t="s">
        <v>15</v>
      </c>
      <c r="C244">
        <v>3</v>
      </c>
      <c r="D244" t="s">
        <v>468</v>
      </c>
      <c r="E244">
        <v>2010</v>
      </c>
      <c r="F244">
        <f>1590+910</f>
        <v>2500</v>
      </c>
      <c r="G244" t="s">
        <v>10069</v>
      </c>
      <c r="L244" s="15" t="s">
        <v>10127</v>
      </c>
    </row>
    <row r="245" spans="1:14">
      <c r="A245" t="s">
        <v>45</v>
      </c>
      <c r="B245" t="s">
        <v>15</v>
      </c>
      <c r="C245">
        <v>3</v>
      </c>
      <c r="D245" t="s">
        <v>435</v>
      </c>
      <c r="E245">
        <v>694</v>
      </c>
      <c r="F245">
        <v>680</v>
      </c>
      <c r="G245">
        <v>740</v>
      </c>
      <c r="H245">
        <v>800</v>
      </c>
      <c r="L245" s="15"/>
      <c r="N245"/>
    </row>
    <row r="246" spans="1:14">
      <c r="A246" t="s">
        <v>73</v>
      </c>
      <c r="B246" t="s">
        <v>15</v>
      </c>
      <c r="C246">
        <v>3</v>
      </c>
      <c r="D246" t="s">
        <v>385</v>
      </c>
      <c r="E246">
        <v>965</v>
      </c>
      <c r="F246">
        <v>435</v>
      </c>
      <c r="G246">
        <v>657</v>
      </c>
      <c r="H246">
        <v>775</v>
      </c>
      <c r="K246" t="s">
        <v>4238</v>
      </c>
      <c r="L246" s="15" t="s">
        <v>4370</v>
      </c>
    </row>
    <row r="247" spans="1:14">
      <c r="A247" t="s">
        <v>31</v>
      </c>
      <c r="B247" t="s">
        <v>15</v>
      </c>
      <c r="C247">
        <v>4</v>
      </c>
      <c r="D247" t="s">
        <v>399</v>
      </c>
      <c r="E247">
        <v>270</v>
      </c>
      <c r="F247">
        <v>235</v>
      </c>
      <c r="G247">
        <v>245</v>
      </c>
      <c r="H247">
        <v>320</v>
      </c>
      <c r="L247" s="15"/>
      <c r="N247"/>
    </row>
    <row r="248" spans="1:14">
      <c r="A248" t="s">
        <v>75</v>
      </c>
      <c r="B248" t="s">
        <v>15</v>
      </c>
      <c r="C248">
        <v>4</v>
      </c>
      <c r="D248" t="s">
        <v>711</v>
      </c>
      <c r="E248" t="s">
        <v>107</v>
      </c>
      <c r="F248" t="s">
        <v>107</v>
      </c>
      <c r="G248">
        <v>230</v>
      </c>
      <c r="N248"/>
    </row>
    <row r="249" spans="1:14">
      <c r="A249" t="s">
        <v>65</v>
      </c>
      <c r="B249" t="s">
        <v>15</v>
      </c>
      <c r="C249">
        <v>4</v>
      </c>
      <c r="D249" t="s">
        <v>435</v>
      </c>
      <c r="E249" t="s">
        <v>107</v>
      </c>
      <c r="F249" t="s">
        <v>107</v>
      </c>
      <c r="G249">
        <v>370</v>
      </c>
      <c r="H249">
        <v>495</v>
      </c>
      <c r="N249"/>
    </row>
    <row r="250" spans="1:14">
      <c r="A250" t="s">
        <v>67</v>
      </c>
      <c r="B250" t="s">
        <v>15</v>
      </c>
      <c r="C250">
        <v>4</v>
      </c>
      <c r="D250" t="s">
        <v>389</v>
      </c>
      <c r="E250">
        <v>300</v>
      </c>
      <c r="F250">
        <v>335</v>
      </c>
      <c r="G250">
        <v>335</v>
      </c>
      <c r="H250">
        <v>360</v>
      </c>
      <c r="L250" s="15"/>
    </row>
    <row r="251" spans="1:14">
      <c r="A251" t="s">
        <v>61</v>
      </c>
      <c r="B251" t="s">
        <v>15</v>
      </c>
      <c r="C251">
        <v>4</v>
      </c>
      <c r="D251" t="s">
        <v>435</v>
      </c>
      <c r="E251">
        <v>480</v>
      </c>
      <c r="F251">
        <v>335</v>
      </c>
      <c r="G251">
        <v>310</v>
      </c>
      <c r="H251">
        <v>265</v>
      </c>
      <c r="J251" t="s">
        <v>10128</v>
      </c>
      <c r="K251" t="s">
        <v>5503</v>
      </c>
      <c r="L251" s="15" t="s">
        <v>10129</v>
      </c>
      <c r="N251"/>
    </row>
    <row r="252" spans="1:14">
      <c r="A252" t="s">
        <v>34</v>
      </c>
      <c r="B252" t="s">
        <v>15</v>
      </c>
      <c r="C252">
        <v>4</v>
      </c>
      <c r="D252" t="s">
        <v>435</v>
      </c>
      <c r="E252" t="s">
        <v>107</v>
      </c>
      <c r="F252">
        <v>200</v>
      </c>
      <c r="G252">
        <v>259</v>
      </c>
      <c r="H252">
        <v>260</v>
      </c>
      <c r="K252" t="s">
        <v>2143</v>
      </c>
      <c r="L252" s="15"/>
      <c r="N252"/>
    </row>
    <row r="253" spans="1:14">
      <c r="A253" t="s">
        <v>45</v>
      </c>
      <c r="B253" t="s">
        <v>15</v>
      </c>
      <c r="C253">
        <v>4</v>
      </c>
      <c r="D253" t="s">
        <v>435</v>
      </c>
      <c r="E253">
        <v>390</v>
      </c>
      <c r="F253">
        <v>437</v>
      </c>
      <c r="G253">
        <v>460</v>
      </c>
      <c r="H253">
        <v>525</v>
      </c>
      <c r="K253" t="s">
        <v>10130</v>
      </c>
      <c r="L253" s="15"/>
    </row>
    <row r="254" spans="1:14">
      <c r="A254" t="s">
        <v>71</v>
      </c>
      <c r="B254" t="s">
        <v>15</v>
      </c>
      <c r="C254">
        <v>4</v>
      </c>
      <c r="D254" t="s">
        <v>859</v>
      </c>
      <c r="E254" t="s">
        <v>107</v>
      </c>
      <c r="F254">
        <v>230</v>
      </c>
      <c r="G254">
        <v>280</v>
      </c>
      <c r="H254">
        <v>340</v>
      </c>
      <c r="I254" t="s">
        <v>10131</v>
      </c>
      <c r="K254" t="s">
        <v>10132</v>
      </c>
      <c r="L254" s="15" t="s">
        <v>10133</v>
      </c>
      <c r="N254"/>
    </row>
    <row r="255" spans="1:14">
      <c r="A255" t="s">
        <v>31</v>
      </c>
      <c r="B255" t="s">
        <v>15</v>
      </c>
      <c r="C255">
        <v>5</v>
      </c>
      <c r="D255" t="s">
        <v>399</v>
      </c>
      <c r="E255">
        <v>250</v>
      </c>
      <c r="F255">
        <v>279</v>
      </c>
      <c r="G255">
        <v>295</v>
      </c>
      <c r="H255">
        <v>315</v>
      </c>
      <c r="L255" s="15"/>
      <c r="N255"/>
    </row>
    <row r="256" spans="1:14">
      <c r="A256" t="s">
        <v>75</v>
      </c>
      <c r="B256" t="s">
        <v>15</v>
      </c>
      <c r="C256">
        <v>5</v>
      </c>
      <c r="D256" t="s">
        <v>711</v>
      </c>
      <c r="E256" t="s">
        <v>107</v>
      </c>
      <c r="F256" t="s">
        <v>107</v>
      </c>
      <c r="G256">
        <v>1300</v>
      </c>
      <c r="N256"/>
    </row>
    <row r="257" spans="1:14">
      <c r="A257" t="s">
        <v>67</v>
      </c>
      <c r="B257" t="s">
        <v>15</v>
      </c>
      <c r="C257">
        <v>5</v>
      </c>
      <c r="D257" t="s">
        <v>389</v>
      </c>
      <c r="E257">
        <v>335</v>
      </c>
      <c r="F257">
        <v>340</v>
      </c>
      <c r="G257">
        <v>290</v>
      </c>
      <c r="H257">
        <v>340</v>
      </c>
      <c r="K257" t="s">
        <v>10134</v>
      </c>
      <c r="L257" s="15"/>
      <c r="N257"/>
    </row>
    <row r="258" spans="1:14">
      <c r="A258" t="s">
        <v>61</v>
      </c>
      <c r="B258" t="s">
        <v>15</v>
      </c>
      <c r="C258">
        <v>5</v>
      </c>
      <c r="D258" t="s">
        <v>454</v>
      </c>
      <c r="E258">
        <v>245</v>
      </c>
      <c r="F258">
        <v>100</v>
      </c>
      <c r="G258" t="s">
        <v>2997</v>
      </c>
      <c r="H258" t="s">
        <v>2997</v>
      </c>
      <c r="K258" t="s">
        <v>10135</v>
      </c>
      <c r="L258" s="15" t="s">
        <v>10136</v>
      </c>
      <c r="N258"/>
    </row>
    <row r="259" spans="1:14">
      <c r="A259" t="s">
        <v>34</v>
      </c>
      <c r="B259" t="s">
        <v>15</v>
      </c>
      <c r="C259">
        <v>5</v>
      </c>
      <c r="D259" t="s">
        <v>510</v>
      </c>
      <c r="E259" t="s">
        <v>107</v>
      </c>
      <c r="F259" t="s">
        <v>107</v>
      </c>
      <c r="G259">
        <v>212</v>
      </c>
      <c r="H259">
        <v>240</v>
      </c>
      <c r="N259"/>
    </row>
    <row r="260" spans="1:14">
      <c r="A260" t="s">
        <v>45</v>
      </c>
      <c r="B260" t="s">
        <v>15</v>
      </c>
      <c r="C260">
        <v>5</v>
      </c>
      <c r="D260" t="s">
        <v>435</v>
      </c>
      <c r="E260">
        <v>430</v>
      </c>
      <c r="F260">
        <v>455</v>
      </c>
      <c r="G260">
        <v>485</v>
      </c>
      <c r="H260">
        <v>505</v>
      </c>
      <c r="L260" s="15" t="s">
        <v>10137</v>
      </c>
      <c r="N260"/>
    </row>
    <row r="261" spans="1:14">
      <c r="A261" t="s">
        <v>71</v>
      </c>
      <c r="B261" t="s">
        <v>15</v>
      </c>
      <c r="C261">
        <v>5</v>
      </c>
      <c r="D261" t="s">
        <v>1180</v>
      </c>
      <c r="E261" t="s">
        <v>107</v>
      </c>
      <c r="F261">
        <v>250</v>
      </c>
      <c r="G261">
        <v>380</v>
      </c>
      <c r="H261">
        <v>405</v>
      </c>
      <c r="L261" s="15"/>
      <c r="N261"/>
    </row>
    <row r="262" spans="1:14">
      <c r="A262" t="s">
        <v>31</v>
      </c>
      <c r="B262" t="s">
        <v>15</v>
      </c>
      <c r="C262">
        <v>6</v>
      </c>
      <c r="D262" t="s">
        <v>389</v>
      </c>
      <c r="E262">
        <v>840</v>
      </c>
      <c r="F262">
        <v>1335</v>
      </c>
      <c r="G262">
        <v>1175</v>
      </c>
      <c r="H262">
        <v>1475</v>
      </c>
      <c r="K262" t="s">
        <v>10138</v>
      </c>
      <c r="L262" s="15"/>
      <c r="N262"/>
    </row>
    <row r="263" spans="1:14">
      <c r="A263" t="s">
        <v>75</v>
      </c>
      <c r="B263" t="s">
        <v>15</v>
      </c>
      <c r="C263">
        <v>6</v>
      </c>
      <c r="D263" t="s">
        <v>711</v>
      </c>
      <c r="E263" t="s">
        <v>107</v>
      </c>
      <c r="F263" t="s">
        <v>107</v>
      </c>
      <c r="G263">
        <v>730</v>
      </c>
      <c r="N263"/>
    </row>
    <row r="264" spans="1:14">
      <c r="A264" t="s">
        <v>61</v>
      </c>
      <c r="B264" t="s">
        <v>15</v>
      </c>
      <c r="C264">
        <v>6</v>
      </c>
      <c r="D264" t="s">
        <v>435</v>
      </c>
      <c r="E264">
        <v>220</v>
      </c>
      <c r="F264" t="s">
        <v>2997</v>
      </c>
      <c r="G264" t="s">
        <v>2989</v>
      </c>
      <c r="H264" t="s">
        <v>2989</v>
      </c>
      <c r="L264" s="15" t="s">
        <v>10139</v>
      </c>
      <c r="N264"/>
    </row>
    <row r="265" spans="1:14" s="5" customFormat="1">
      <c r="A265" t="s">
        <v>34</v>
      </c>
      <c r="B265" t="s">
        <v>15</v>
      </c>
      <c r="C265">
        <v>6</v>
      </c>
      <c r="D265" t="s">
        <v>468</v>
      </c>
      <c r="E265" t="s">
        <v>107</v>
      </c>
      <c r="F265" t="s">
        <v>107</v>
      </c>
      <c r="G265">
        <v>208</v>
      </c>
      <c r="H265" t="s">
        <v>2989</v>
      </c>
      <c r="I265"/>
      <c r="J265"/>
      <c r="K265"/>
      <c r="L265"/>
      <c r="M265"/>
      <c r="N265"/>
    </row>
    <row r="266" spans="1:14">
      <c r="A266" t="s">
        <v>67</v>
      </c>
      <c r="B266" t="s">
        <v>15</v>
      </c>
      <c r="C266">
        <v>6</v>
      </c>
      <c r="D266" t="s">
        <v>655</v>
      </c>
      <c r="E266">
        <v>325</v>
      </c>
      <c r="F266">
        <v>380</v>
      </c>
      <c r="G266">
        <v>381</v>
      </c>
      <c r="H266">
        <v>465</v>
      </c>
      <c r="L266" s="15"/>
      <c r="N266"/>
    </row>
    <row r="267" spans="1:14">
      <c r="A267" t="s">
        <v>45</v>
      </c>
      <c r="B267" t="s">
        <v>15</v>
      </c>
      <c r="C267">
        <v>6</v>
      </c>
      <c r="D267" t="s">
        <v>454</v>
      </c>
      <c r="E267">
        <v>220</v>
      </c>
      <c r="F267">
        <v>320</v>
      </c>
      <c r="G267">
        <v>310</v>
      </c>
      <c r="H267">
        <v>365</v>
      </c>
      <c r="L267" s="15"/>
      <c r="N267"/>
    </row>
    <row r="268" spans="1:14">
      <c r="A268" t="s">
        <v>31</v>
      </c>
      <c r="B268" t="s">
        <v>15</v>
      </c>
      <c r="C268">
        <v>7</v>
      </c>
      <c r="D268" t="s">
        <v>389</v>
      </c>
      <c r="E268">
        <v>295</v>
      </c>
      <c r="F268">
        <v>280</v>
      </c>
      <c r="G268">
        <v>262</v>
      </c>
      <c r="H268">
        <v>290</v>
      </c>
      <c r="L268" s="15"/>
      <c r="N268"/>
    </row>
    <row r="269" spans="1:14">
      <c r="A269" t="s">
        <v>75</v>
      </c>
      <c r="B269" t="s">
        <v>15</v>
      </c>
      <c r="C269">
        <v>7</v>
      </c>
      <c r="D269" t="s">
        <v>711</v>
      </c>
      <c r="E269" t="s">
        <v>107</v>
      </c>
      <c r="F269" t="s">
        <v>107</v>
      </c>
      <c r="G269">
        <v>420</v>
      </c>
      <c r="N269"/>
    </row>
    <row r="270" spans="1:14">
      <c r="A270" t="s">
        <v>61</v>
      </c>
      <c r="B270" t="s">
        <v>15</v>
      </c>
      <c r="C270">
        <v>7</v>
      </c>
      <c r="D270" t="s">
        <v>435</v>
      </c>
      <c r="E270">
        <v>490</v>
      </c>
      <c r="F270">
        <v>425</v>
      </c>
      <c r="G270">
        <v>285</v>
      </c>
      <c r="H270">
        <v>110</v>
      </c>
      <c r="K270" t="s">
        <v>5503</v>
      </c>
      <c r="L270" s="15"/>
      <c r="N270"/>
    </row>
    <row r="271" spans="1:14">
      <c r="A271" t="s">
        <v>67</v>
      </c>
      <c r="B271" t="s">
        <v>15</v>
      </c>
      <c r="C271">
        <v>7</v>
      </c>
      <c r="D271" t="s">
        <v>389</v>
      </c>
      <c r="E271">
        <v>250</v>
      </c>
      <c r="F271">
        <v>155</v>
      </c>
      <c r="G271" t="s">
        <v>2997</v>
      </c>
      <c r="H271" t="s">
        <v>2997</v>
      </c>
      <c r="K271" t="s">
        <v>10140</v>
      </c>
      <c r="L271" s="15" t="s">
        <v>10141</v>
      </c>
      <c r="N271"/>
    </row>
    <row r="272" spans="1:14">
      <c r="A272" t="s">
        <v>45</v>
      </c>
      <c r="B272" t="s">
        <v>15</v>
      </c>
      <c r="C272">
        <v>7</v>
      </c>
      <c r="D272" t="s">
        <v>435</v>
      </c>
      <c r="E272">
        <v>250</v>
      </c>
      <c r="F272" t="s">
        <v>10042</v>
      </c>
      <c r="G272" t="s">
        <v>2989</v>
      </c>
      <c r="H272" t="s">
        <v>2989</v>
      </c>
      <c r="L272" s="15"/>
      <c r="N272"/>
    </row>
    <row r="273" spans="1:14">
      <c r="A273" t="s">
        <v>34</v>
      </c>
      <c r="B273" t="s">
        <v>15</v>
      </c>
      <c r="C273">
        <v>7</v>
      </c>
      <c r="D273" t="s">
        <v>468</v>
      </c>
      <c r="E273" t="s">
        <v>107</v>
      </c>
      <c r="F273" t="s">
        <v>107</v>
      </c>
      <c r="G273">
        <v>211</v>
      </c>
      <c r="H273" t="s">
        <v>2989</v>
      </c>
      <c r="K273" t="s">
        <v>3014</v>
      </c>
      <c r="N273"/>
    </row>
    <row r="274" spans="1:14">
      <c r="A274" t="s">
        <v>61</v>
      </c>
      <c r="B274" t="s">
        <v>15</v>
      </c>
      <c r="C274">
        <v>8</v>
      </c>
      <c r="D274" t="s">
        <v>435</v>
      </c>
      <c r="E274" t="s">
        <v>107</v>
      </c>
      <c r="F274">
        <v>260</v>
      </c>
      <c r="G274">
        <v>260</v>
      </c>
      <c r="H274">
        <v>275</v>
      </c>
      <c r="K274" t="s">
        <v>5503</v>
      </c>
      <c r="L274" s="15"/>
      <c r="N274"/>
    </row>
    <row r="275" spans="1:14">
      <c r="A275" t="s">
        <v>67</v>
      </c>
      <c r="B275" t="s">
        <v>15</v>
      </c>
      <c r="C275">
        <v>8</v>
      </c>
      <c r="D275" t="s">
        <v>399</v>
      </c>
      <c r="E275">
        <v>260</v>
      </c>
      <c r="F275">
        <v>230</v>
      </c>
      <c r="G275">
        <v>245</v>
      </c>
      <c r="H275">
        <v>250</v>
      </c>
      <c r="L275" s="15"/>
      <c r="N275"/>
    </row>
    <row r="276" spans="1:14">
      <c r="A276" t="s">
        <v>45</v>
      </c>
      <c r="B276" t="s">
        <v>15</v>
      </c>
      <c r="C276">
        <v>8</v>
      </c>
      <c r="D276" t="s">
        <v>399</v>
      </c>
      <c r="E276" t="s">
        <v>107</v>
      </c>
      <c r="F276">
        <v>205</v>
      </c>
      <c r="G276">
        <v>222</v>
      </c>
      <c r="H276" t="s">
        <v>2989</v>
      </c>
      <c r="K276" t="s">
        <v>10142</v>
      </c>
      <c r="L276" s="15"/>
      <c r="N276"/>
    </row>
    <row r="277" spans="1:14">
      <c r="A277" t="s">
        <v>61</v>
      </c>
      <c r="B277" t="s">
        <v>15</v>
      </c>
      <c r="C277">
        <v>9</v>
      </c>
      <c r="D277" t="s">
        <v>468</v>
      </c>
      <c r="E277" t="s">
        <v>107</v>
      </c>
      <c r="F277" t="s">
        <v>107</v>
      </c>
      <c r="G277">
        <v>203</v>
      </c>
      <c r="H277" t="s">
        <v>2989</v>
      </c>
      <c r="M277" s="5"/>
      <c r="N277" s="29"/>
    </row>
    <row r="278" spans="1:14">
      <c r="A278" t="s">
        <v>45</v>
      </c>
      <c r="B278" t="s">
        <v>15</v>
      </c>
      <c r="C278">
        <v>9</v>
      </c>
      <c r="D278" t="s">
        <v>435</v>
      </c>
      <c r="E278" t="s">
        <v>107</v>
      </c>
      <c r="F278">
        <v>266</v>
      </c>
      <c r="G278">
        <v>270</v>
      </c>
      <c r="H278">
        <v>305</v>
      </c>
      <c r="K278" t="s">
        <v>3105</v>
      </c>
      <c r="L278" s="15" t="s">
        <v>4370</v>
      </c>
      <c r="N278"/>
    </row>
    <row r="279" spans="1:14">
      <c r="A279" t="s">
        <v>67</v>
      </c>
      <c r="B279" t="s">
        <v>15</v>
      </c>
      <c r="C279">
        <v>9</v>
      </c>
      <c r="D279" t="s">
        <v>419</v>
      </c>
      <c r="E279">
        <v>570</v>
      </c>
      <c r="F279">
        <v>580</v>
      </c>
      <c r="G279">
        <v>595</v>
      </c>
      <c r="H279">
        <v>560</v>
      </c>
      <c r="L279" s="15" t="s">
        <v>10143</v>
      </c>
    </row>
    <row r="280" spans="1:14">
      <c r="A280" t="s">
        <v>67</v>
      </c>
      <c r="B280" t="s">
        <v>15</v>
      </c>
      <c r="C280">
        <v>10</v>
      </c>
      <c r="D280" t="s">
        <v>389</v>
      </c>
      <c r="E280">
        <v>490</v>
      </c>
      <c r="F280">
        <v>470</v>
      </c>
      <c r="G280">
        <v>475</v>
      </c>
      <c r="H280">
        <v>530</v>
      </c>
      <c r="K280" t="s">
        <v>3014</v>
      </c>
      <c r="L280" s="15"/>
    </row>
    <row r="281" spans="1:14">
      <c r="A281" t="s">
        <v>67</v>
      </c>
      <c r="B281" t="s">
        <v>15</v>
      </c>
      <c r="C281">
        <v>11</v>
      </c>
      <c r="D281" t="s">
        <v>399</v>
      </c>
      <c r="E281">
        <v>205</v>
      </c>
      <c r="F281">
        <v>205</v>
      </c>
      <c r="G281">
        <v>205</v>
      </c>
      <c r="H281">
        <v>215</v>
      </c>
      <c r="L281" s="15"/>
    </row>
    <row r="282" spans="1:14">
      <c r="A282" t="s">
        <v>67</v>
      </c>
      <c r="B282" t="s">
        <v>15</v>
      </c>
      <c r="C282">
        <v>12</v>
      </c>
      <c r="D282" t="s">
        <v>389</v>
      </c>
      <c r="E282" t="s">
        <v>107</v>
      </c>
      <c r="F282">
        <v>235</v>
      </c>
      <c r="G282">
        <v>240</v>
      </c>
      <c r="H282">
        <v>240</v>
      </c>
      <c r="L282" s="15"/>
    </row>
  </sheetData>
  <autoFilter ref="A1:L282" xr:uid="{00000000-0009-0000-0000-000007000000}">
    <sortState xmlns:xlrd2="http://schemas.microsoft.com/office/spreadsheetml/2017/richdata2" ref="A2:L282">
      <sortCondition ref="B2"/>
    </sortState>
  </autoFilter>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55"/>
  <sheetViews>
    <sheetView topLeftCell="A282" zoomScale="150" zoomScaleNormal="150" zoomScalePageLayoutView="150" workbookViewId="0">
      <selection activeCell="A308" sqref="A308"/>
    </sheetView>
  </sheetViews>
  <sheetFormatPr defaultColWidth="8.85546875" defaultRowHeight="15"/>
  <cols>
    <col min="1" max="1" width="40.28515625" bestFit="1" customWidth="1"/>
    <col min="2" max="3" width="14.85546875" bestFit="1" customWidth="1"/>
    <col min="4" max="4" width="16" bestFit="1" customWidth="1"/>
    <col min="5" max="5" width="17.28515625" bestFit="1" customWidth="1"/>
    <col min="7" max="7" width="17.42578125" bestFit="1" customWidth="1"/>
  </cols>
  <sheetData>
    <row r="1" spans="1:8">
      <c r="A1" s="12" t="s">
        <v>373</v>
      </c>
      <c r="B1" s="12" t="s">
        <v>10144</v>
      </c>
      <c r="C1" s="12" t="s">
        <v>10145</v>
      </c>
      <c r="D1" s="12" t="s">
        <v>10146</v>
      </c>
      <c r="E1" s="12" t="s">
        <v>10147</v>
      </c>
      <c r="F1" s="12" t="s">
        <v>10148</v>
      </c>
      <c r="G1" s="12" t="s">
        <v>10149</v>
      </c>
      <c r="H1" s="12" t="s">
        <v>10150</v>
      </c>
    </row>
    <row r="2" spans="1:8">
      <c r="A2" t="s">
        <v>10151</v>
      </c>
      <c r="B2" t="s">
        <v>10152</v>
      </c>
      <c r="C2" t="s">
        <v>10153</v>
      </c>
      <c r="D2" t="s">
        <v>10154</v>
      </c>
      <c r="E2" t="s">
        <v>10155</v>
      </c>
      <c r="F2" t="s">
        <v>10156</v>
      </c>
      <c r="G2" t="s">
        <v>10157</v>
      </c>
      <c r="H2" t="s">
        <v>415</v>
      </c>
    </row>
    <row r="3" spans="1:8">
      <c r="A3" t="s">
        <v>382</v>
      </c>
      <c r="B3" t="s">
        <v>10152</v>
      </c>
      <c r="C3" t="s">
        <v>10153</v>
      </c>
      <c r="D3" t="s">
        <v>10158</v>
      </c>
      <c r="E3" t="s">
        <v>10159</v>
      </c>
      <c r="F3" t="s">
        <v>10156</v>
      </c>
      <c r="G3" t="s">
        <v>10157</v>
      </c>
      <c r="H3" t="s">
        <v>1170</v>
      </c>
    </row>
    <row r="4" spans="1:8">
      <c r="A4" t="s">
        <v>2908</v>
      </c>
      <c r="B4" t="s">
        <v>10152</v>
      </c>
      <c r="C4" t="s">
        <v>10153</v>
      </c>
      <c r="D4" t="s">
        <v>10154</v>
      </c>
      <c r="E4" t="s">
        <v>10155</v>
      </c>
      <c r="F4" t="s">
        <v>10156</v>
      </c>
      <c r="G4" t="s">
        <v>10160</v>
      </c>
      <c r="H4" t="s">
        <v>1170</v>
      </c>
    </row>
    <row r="5" spans="1:8">
      <c r="A5" t="s">
        <v>862</v>
      </c>
      <c r="B5" t="s">
        <v>10161</v>
      </c>
      <c r="C5" t="s">
        <v>10162</v>
      </c>
      <c r="D5" t="s">
        <v>10163</v>
      </c>
      <c r="E5" t="s">
        <v>10164</v>
      </c>
      <c r="F5" t="s">
        <v>10165</v>
      </c>
      <c r="G5" t="s">
        <v>10166</v>
      </c>
      <c r="H5" t="s">
        <v>10167</v>
      </c>
    </row>
    <row r="6" spans="1:8">
      <c r="A6" t="s">
        <v>1659</v>
      </c>
      <c r="B6" t="s">
        <v>10152</v>
      </c>
      <c r="C6" t="s">
        <v>10153</v>
      </c>
      <c r="D6" t="s">
        <v>10168</v>
      </c>
      <c r="E6" t="s">
        <v>10169</v>
      </c>
      <c r="F6" t="s">
        <v>10156</v>
      </c>
      <c r="G6" t="s">
        <v>10170</v>
      </c>
      <c r="H6" t="s">
        <v>1170</v>
      </c>
    </row>
    <row r="7" spans="1:8">
      <c r="A7" t="s">
        <v>1173</v>
      </c>
      <c r="B7" t="s">
        <v>10152</v>
      </c>
      <c r="C7" t="s">
        <v>10153</v>
      </c>
      <c r="D7" t="s">
        <v>10171</v>
      </c>
      <c r="E7" t="s">
        <v>10172</v>
      </c>
      <c r="F7" t="s">
        <v>10156</v>
      </c>
      <c r="G7" t="s">
        <v>10160</v>
      </c>
      <c r="H7" t="s">
        <v>415</v>
      </c>
    </row>
    <row r="8" spans="1:8">
      <c r="A8" t="s">
        <v>561</v>
      </c>
      <c r="B8" t="s">
        <v>10152</v>
      </c>
      <c r="C8" t="s">
        <v>10153</v>
      </c>
      <c r="D8" t="s">
        <v>10171</v>
      </c>
      <c r="E8" t="s">
        <v>10172</v>
      </c>
      <c r="F8" t="s">
        <v>10156</v>
      </c>
      <c r="G8" t="s">
        <v>10173</v>
      </c>
      <c r="H8" t="s">
        <v>415</v>
      </c>
    </row>
    <row r="9" spans="1:8">
      <c r="A9" t="s">
        <v>10174</v>
      </c>
      <c r="B9" t="s">
        <v>10152</v>
      </c>
      <c r="C9" t="s">
        <v>10153</v>
      </c>
      <c r="D9" t="s">
        <v>10175</v>
      </c>
      <c r="E9" t="s">
        <v>10176</v>
      </c>
      <c r="F9" t="s">
        <v>10156</v>
      </c>
      <c r="G9" t="s">
        <v>10173</v>
      </c>
      <c r="H9" t="s">
        <v>1170</v>
      </c>
    </row>
    <row r="10" spans="1:8">
      <c r="A10" t="s">
        <v>684</v>
      </c>
      <c r="B10" t="s">
        <v>10152</v>
      </c>
      <c r="C10" t="s">
        <v>10153</v>
      </c>
      <c r="D10" t="s">
        <v>10177</v>
      </c>
      <c r="E10" t="s">
        <v>10178</v>
      </c>
      <c r="F10" t="s">
        <v>10156</v>
      </c>
      <c r="G10" t="s">
        <v>10170</v>
      </c>
      <c r="H10" t="s">
        <v>1170</v>
      </c>
    </row>
    <row r="11" spans="1:8">
      <c r="A11" t="s">
        <v>10179</v>
      </c>
      <c r="B11" t="s">
        <v>10152</v>
      </c>
      <c r="C11" t="s">
        <v>10153</v>
      </c>
      <c r="D11" t="s">
        <v>10177</v>
      </c>
      <c r="E11" t="s">
        <v>10178</v>
      </c>
      <c r="F11" t="s">
        <v>10156</v>
      </c>
      <c r="G11" t="s">
        <v>10180</v>
      </c>
      <c r="H11" t="s">
        <v>1170</v>
      </c>
    </row>
    <row r="12" spans="1:8">
      <c r="A12" t="s">
        <v>2203</v>
      </c>
      <c r="B12" t="s">
        <v>10152</v>
      </c>
      <c r="C12" t="s">
        <v>10153</v>
      </c>
      <c r="D12" t="s">
        <v>10181</v>
      </c>
      <c r="E12" t="s">
        <v>10182</v>
      </c>
      <c r="F12" t="s">
        <v>10156</v>
      </c>
      <c r="G12" t="s">
        <v>10173</v>
      </c>
      <c r="H12" t="s">
        <v>415</v>
      </c>
    </row>
    <row r="13" spans="1:8">
      <c r="A13" t="s">
        <v>499</v>
      </c>
      <c r="B13" t="s">
        <v>10152</v>
      </c>
      <c r="C13" t="s">
        <v>10153</v>
      </c>
      <c r="D13" t="s">
        <v>10181</v>
      </c>
      <c r="E13" t="s">
        <v>10182</v>
      </c>
      <c r="F13" t="s">
        <v>10156</v>
      </c>
      <c r="G13" t="s">
        <v>10160</v>
      </c>
      <c r="H13" t="s">
        <v>1170</v>
      </c>
    </row>
    <row r="14" spans="1:8">
      <c r="A14" t="s">
        <v>867</v>
      </c>
      <c r="B14" t="s">
        <v>10152</v>
      </c>
      <c r="C14" t="s">
        <v>10153</v>
      </c>
      <c r="D14" t="s">
        <v>10183</v>
      </c>
      <c r="E14" t="s">
        <v>1237</v>
      </c>
      <c r="F14" t="s">
        <v>10156</v>
      </c>
      <c r="G14" t="s">
        <v>10170</v>
      </c>
      <c r="H14" t="s">
        <v>10167</v>
      </c>
    </row>
    <row r="15" spans="1:8">
      <c r="A15" t="s">
        <v>963</v>
      </c>
      <c r="B15" t="s">
        <v>10152</v>
      </c>
      <c r="C15" t="s">
        <v>10153</v>
      </c>
      <c r="D15" t="s">
        <v>10158</v>
      </c>
      <c r="E15" t="s">
        <v>10159</v>
      </c>
      <c r="F15" t="s">
        <v>10156</v>
      </c>
      <c r="G15" t="s">
        <v>10157</v>
      </c>
      <c r="H15" t="s">
        <v>1170</v>
      </c>
    </row>
    <row r="16" spans="1:8">
      <c r="A16" t="s">
        <v>384</v>
      </c>
      <c r="B16" t="s">
        <v>10152</v>
      </c>
      <c r="C16" t="s">
        <v>10153</v>
      </c>
      <c r="D16" t="s">
        <v>10181</v>
      </c>
      <c r="E16" t="s">
        <v>10184</v>
      </c>
      <c r="F16" t="s">
        <v>10156</v>
      </c>
      <c r="G16" t="s">
        <v>10170</v>
      </c>
      <c r="H16" t="s">
        <v>1170</v>
      </c>
    </row>
    <row r="17" spans="1:8">
      <c r="A17" t="s">
        <v>1743</v>
      </c>
      <c r="B17" t="s">
        <v>10152</v>
      </c>
      <c r="C17" t="s">
        <v>10153</v>
      </c>
      <c r="D17" t="s">
        <v>10181</v>
      </c>
      <c r="E17" t="s">
        <v>10184</v>
      </c>
      <c r="F17" t="s">
        <v>10156</v>
      </c>
      <c r="G17" t="s">
        <v>10170</v>
      </c>
      <c r="H17" t="s">
        <v>415</v>
      </c>
    </row>
    <row r="18" spans="1:8">
      <c r="A18" t="s">
        <v>964</v>
      </c>
      <c r="B18" t="s">
        <v>10152</v>
      </c>
      <c r="C18" t="s">
        <v>10153</v>
      </c>
      <c r="D18" t="s">
        <v>10185</v>
      </c>
      <c r="E18" t="s">
        <v>10186</v>
      </c>
      <c r="F18" t="s">
        <v>10156</v>
      </c>
      <c r="G18" t="s">
        <v>10170</v>
      </c>
      <c r="H18" t="s">
        <v>10167</v>
      </c>
    </row>
    <row r="19" spans="1:8">
      <c r="A19" t="s">
        <v>1660</v>
      </c>
      <c r="B19" t="s">
        <v>10152</v>
      </c>
      <c r="C19" t="s">
        <v>10153</v>
      </c>
      <c r="D19" t="s">
        <v>10187</v>
      </c>
      <c r="E19" t="s">
        <v>10188</v>
      </c>
      <c r="F19" t="s">
        <v>10156</v>
      </c>
      <c r="G19" t="s">
        <v>10189</v>
      </c>
      <c r="H19" t="s">
        <v>415</v>
      </c>
    </row>
    <row r="20" spans="1:8">
      <c r="A20" t="s">
        <v>686</v>
      </c>
      <c r="B20" t="s">
        <v>10152</v>
      </c>
      <c r="C20" t="s">
        <v>10153</v>
      </c>
      <c r="D20" t="s">
        <v>10187</v>
      </c>
      <c r="E20" t="s">
        <v>10188</v>
      </c>
      <c r="F20" t="s">
        <v>10156</v>
      </c>
      <c r="G20" t="s">
        <v>10189</v>
      </c>
      <c r="H20" t="s">
        <v>415</v>
      </c>
    </row>
    <row r="21" spans="1:8">
      <c r="A21" t="s">
        <v>10190</v>
      </c>
      <c r="B21" t="s">
        <v>10152</v>
      </c>
      <c r="C21" t="s">
        <v>10153</v>
      </c>
      <c r="D21" t="s">
        <v>10183</v>
      </c>
      <c r="E21" t="s">
        <v>1237</v>
      </c>
      <c r="F21" t="s">
        <v>10156</v>
      </c>
      <c r="G21" t="s">
        <v>10191</v>
      </c>
      <c r="H21" t="s">
        <v>415</v>
      </c>
    </row>
    <row r="22" spans="1:8">
      <c r="A22" t="s">
        <v>385</v>
      </c>
      <c r="B22" t="s">
        <v>10152</v>
      </c>
      <c r="C22" t="s">
        <v>10153</v>
      </c>
      <c r="D22" t="s">
        <v>10192</v>
      </c>
      <c r="E22" t="s">
        <v>10193</v>
      </c>
      <c r="F22" t="s">
        <v>10156</v>
      </c>
      <c r="G22" t="s">
        <v>10170</v>
      </c>
      <c r="H22" t="s">
        <v>10194</v>
      </c>
    </row>
    <row r="23" spans="1:8">
      <c r="A23" t="s">
        <v>562</v>
      </c>
      <c r="B23" t="s">
        <v>10152</v>
      </c>
      <c r="C23" t="s">
        <v>10153</v>
      </c>
      <c r="D23" t="s">
        <v>10181</v>
      </c>
      <c r="E23" t="s">
        <v>10184</v>
      </c>
      <c r="F23" t="s">
        <v>10156</v>
      </c>
      <c r="G23" t="s">
        <v>10173</v>
      </c>
      <c r="H23" t="s">
        <v>415</v>
      </c>
    </row>
    <row r="24" spans="1:8">
      <c r="A24" t="s">
        <v>10195</v>
      </c>
      <c r="B24" t="s">
        <v>10152</v>
      </c>
      <c r="C24" t="s">
        <v>10153</v>
      </c>
      <c r="D24" t="s">
        <v>10177</v>
      </c>
      <c r="E24" t="s">
        <v>10196</v>
      </c>
      <c r="F24" t="s">
        <v>10156</v>
      </c>
      <c r="G24" t="s">
        <v>10160</v>
      </c>
      <c r="H24" t="s">
        <v>1170</v>
      </c>
    </row>
    <row r="25" spans="1:8">
      <c r="A25" t="s">
        <v>5019</v>
      </c>
      <c r="B25" t="s">
        <v>10152</v>
      </c>
      <c r="C25" t="s">
        <v>10153</v>
      </c>
      <c r="D25" t="s">
        <v>10177</v>
      </c>
      <c r="E25" t="s">
        <v>10196</v>
      </c>
      <c r="F25" t="s">
        <v>10156</v>
      </c>
      <c r="G25" t="s">
        <v>10170</v>
      </c>
      <c r="H25" t="s">
        <v>1170</v>
      </c>
    </row>
    <row r="26" spans="1:8">
      <c r="A26" t="s">
        <v>2107</v>
      </c>
      <c r="B26" t="s">
        <v>10152</v>
      </c>
      <c r="C26" t="s">
        <v>10153</v>
      </c>
      <c r="D26" t="s">
        <v>10177</v>
      </c>
      <c r="E26" t="s">
        <v>10196</v>
      </c>
      <c r="F26" t="s">
        <v>10156</v>
      </c>
      <c r="G26" t="s">
        <v>10189</v>
      </c>
      <c r="H26" t="s">
        <v>1170</v>
      </c>
    </row>
    <row r="27" spans="1:8">
      <c r="A27" t="s">
        <v>386</v>
      </c>
      <c r="B27" t="s">
        <v>10152</v>
      </c>
      <c r="C27" t="s">
        <v>10153</v>
      </c>
      <c r="D27" t="s">
        <v>10177</v>
      </c>
      <c r="E27" t="s">
        <v>10196</v>
      </c>
      <c r="F27" t="s">
        <v>10156</v>
      </c>
      <c r="G27" t="s">
        <v>10170</v>
      </c>
      <c r="H27" t="s">
        <v>1170</v>
      </c>
    </row>
    <row r="28" spans="1:8">
      <c r="A28" t="s">
        <v>1621</v>
      </c>
      <c r="B28" t="s">
        <v>10152</v>
      </c>
      <c r="C28" t="s">
        <v>10153</v>
      </c>
      <c r="D28" t="s">
        <v>10177</v>
      </c>
      <c r="E28" t="s">
        <v>10196</v>
      </c>
      <c r="F28" t="s">
        <v>10156</v>
      </c>
      <c r="G28" t="s">
        <v>10173</v>
      </c>
      <c r="H28" t="s">
        <v>1170</v>
      </c>
    </row>
    <row r="29" spans="1:8">
      <c r="A29" t="s">
        <v>4789</v>
      </c>
      <c r="B29" t="s">
        <v>10152</v>
      </c>
      <c r="C29" t="s">
        <v>10153</v>
      </c>
      <c r="D29" t="s">
        <v>10177</v>
      </c>
      <c r="E29" t="s">
        <v>10196</v>
      </c>
      <c r="F29" t="s">
        <v>10156</v>
      </c>
      <c r="G29" t="s">
        <v>10173</v>
      </c>
      <c r="H29" t="s">
        <v>1170</v>
      </c>
    </row>
    <row r="30" spans="1:8">
      <c r="A30" t="s">
        <v>564</v>
      </c>
      <c r="B30" t="s">
        <v>10152</v>
      </c>
      <c r="C30" t="s">
        <v>10153</v>
      </c>
      <c r="D30" t="s">
        <v>10177</v>
      </c>
      <c r="E30" t="s">
        <v>10196</v>
      </c>
      <c r="F30" t="s">
        <v>10156</v>
      </c>
      <c r="G30" t="s">
        <v>10160</v>
      </c>
      <c r="H30" t="s">
        <v>1170</v>
      </c>
    </row>
    <row r="31" spans="1:8">
      <c r="A31" t="s">
        <v>569</v>
      </c>
      <c r="B31" t="s">
        <v>10152</v>
      </c>
      <c r="C31" t="s">
        <v>10153</v>
      </c>
      <c r="D31" t="s">
        <v>10197</v>
      </c>
      <c r="E31" t="s">
        <v>10198</v>
      </c>
      <c r="F31" t="s">
        <v>10156</v>
      </c>
      <c r="G31" t="s">
        <v>10160</v>
      </c>
      <c r="H31" t="s">
        <v>1170</v>
      </c>
    </row>
    <row r="32" spans="1:8">
      <c r="A32" t="s">
        <v>389</v>
      </c>
      <c r="B32" t="s">
        <v>10152</v>
      </c>
      <c r="C32" t="s">
        <v>10153</v>
      </c>
      <c r="D32" t="s">
        <v>10154</v>
      </c>
      <c r="E32" t="s">
        <v>10155</v>
      </c>
      <c r="F32" t="s">
        <v>10156</v>
      </c>
      <c r="G32" t="s">
        <v>10170</v>
      </c>
      <c r="H32" t="s">
        <v>1170</v>
      </c>
    </row>
    <row r="33" spans="1:8">
      <c r="A33" t="s">
        <v>1910</v>
      </c>
      <c r="B33" t="s">
        <v>10152</v>
      </c>
      <c r="C33" t="s">
        <v>10153</v>
      </c>
      <c r="D33" t="s">
        <v>10154</v>
      </c>
      <c r="E33" t="s">
        <v>10155</v>
      </c>
      <c r="F33" t="s">
        <v>10156</v>
      </c>
      <c r="G33" t="s">
        <v>10160</v>
      </c>
      <c r="H33" t="s">
        <v>1170</v>
      </c>
    </row>
    <row r="34" spans="1:8">
      <c r="A34" t="s">
        <v>570</v>
      </c>
      <c r="B34" t="s">
        <v>10152</v>
      </c>
      <c r="C34" t="s">
        <v>10153</v>
      </c>
      <c r="D34" t="s">
        <v>10154</v>
      </c>
      <c r="E34" t="s">
        <v>10155</v>
      </c>
      <c r="F34" t="s">
        <v>10156</v>
      </c>
      <c r="G34" t="s">
        <v>10189</v>
      </c>
      <c r="H34" t="s">
        <v>1170</v>
      </c>
    </row>
    <row r="35" spans="1:8">
      <c r="A35" t="s">
        <v>10199</v>
      </c>
      <c r="B35" t="s">
        <v>10152</v>
      </c>
      <c r="C35" t="s">
        <v>10153</v>
      </c>
      <c r="D35" t="s">
        <v>10168</v>
      </c>
      <c r="E35" t="s">
        <v>10200</v>
      </c>
      <c r="F35" t="s">
        <v>10156</v>
      </c>
      <c r="G35" t="s">
        <v>10170</v>
      </c>
      <c r="H35" t="s">
        <v>10194</v>
      </c>
    </row>
    <row r="36" spans="1:8">
      <c r="A36" t="s">
        <v>623</v>
      </c>
      <c r="B36" t="s">
        <v>10152</v>
      </c>
      <c r="C36" t="s">
        <v>10153</v>
      </c>
      <c r="D36" t="s">
        <v>10168</v>
      </c>
      <c r="E36" t="s">
        <v>10200</v>
      </c>
      <c r="F36" t="s">
        <v>10156</v>
      </c>
      <c r="G36" t="s">
        <v>10189</v>
      </c>
      <c r="H36" t="s">
        <v>10194</v>
      </c>
    </row>
    <row r="37" spans="1:8">
      <c r="A37" t="s">
        <v>10201</v>
      </c>
      <c r="B37" t="s">
        <v>10152</v>
      </c>
      <c r="C37" t="s">
        <v>10153</v>
      </c>
      <c r="D37" t="s">
        <v>10202</v>
      </c>
      <c r="E37" t="s">
        <v>10203</v>
      </c>
      <c r="F37" t="s">
        <v>10156</v>
      </c>
      <c r="G37" t="s">
        <v>10173</v>
      </c>
      <c r="H37" t="s">
        <v>415</v>
      </c>
    </row>
    <row r="38" spans="1:8">
      <c r="A38" t="s">
        <v>1550</v>
      </c>
      <c r="B38" t="s">
        <v>10152</v>
      </c>
      <c r="C38" t="s">
        <v>10153</v>
      </c>
      <c r="D38" t="s">
        <v>10202</v>
      </c>
      <c r="E38" t="s">
        <v>10203</v>
      </c>
      <c r="F38" t="s">
        <v>10156</v>
      </c>
      <c r="G38" t="s">
        <v>10173</v>
      </c>
      <c r="H38" t="s">
        <v>415</v>
      </c>
    </row>
    <row r="39" spans="1:8">
      <c r="A39" t="s">
        <v>6731</v>
      </c>
      <c r="B39" t="s">
        <v>10152</v>
      </c>
      <c r="C39" t="s">
        <v>10153</v>
      </c>
      <c r="D39" t="s">
        <v>10202</v>
      </c>
      <c r="E39" t="s">
        <v>10203</v>
      </c>
      <c r="F39" t="s">
        <v>10156</v>
      </c>
      <c r="G39" t="s">
        <v>10189</v>
      </c>
      <c r="H39" t="s">
        <v>415</v>
      </c>
    </row>
    <row r="40" spans="1:8">
      <c r="A40" t="s">
        <v>504</v>
      </c>
      <c r="B40" t="s">
        <v>10152</v>
      </c>
      <c r="C40" t="s">
        <v>10153</v>
      </c>
      <c r="D40" t="s">
        <v>10204</v>
      </c>
      <c r="E40" t="s">
        <v>10205</v>
      </c>
      <c r="F40" t="s">
        <v>10156</v>
      </c>
      <c r="G40" t="s">
        <v>10170</v>
      </c>
      <c r="H40" t="s">
        <v>1170</v>
      </c>
    </row>
    <row r="41" spans="1:8">
      <c r="A41" t="s">
        <v>505</v>
      </c>
      <c r="B41" t="s">
        <v>10152</v>
      </c>
      <c r="C41" t="s">
        <v>10153</v>
      </c>
      <c r="D41" t="s">
        <v>10206</v>
      </c>
      <c r="E41" t="s">
        <v>10207</v>
      </c>
      <c r="F41" t="s">
        <v>10156</v>
      </c>
      <c r="G41" t="s">
        <v>10170</v>
      </c>
      <c r="H41" t="s">
        <v>1170</v>
      </c>
    </row>
    <row r="42" spans="1:8">
      <c r="A42" t="s">
        <v>1793</v>
      </c>
      <c r="B42" t="s">
        <v>10152</v>
      </c>
      <c r="C42" t="s">
        <v>10153</v>
      </c>
      <c r="D42" t="s">
        <v>10206</v>
      </c>
      <c r="E42" t="s">
        <v>10207</v>
      </c>
      <c r="F42" t="s">
        <v>10165</v>
      </c>
      <c r="G42" t="s">
        <v>10208</v>
      </c>
      <c r="H42" t="s">
        <v>1170</v>
      </c>
    </row>
    <row r="43" spans="1:8">
      <c r="A43" t="s">
        <v>2732</v>
      </c>
      <c r="B43" t="s">
        <v>10152</v>
      </c>
      <c r="C43" t="s">
        <v>10153</v>
      </c>
      <c r="D43" t="s">
        <v>10206</v>
      </c>
      <c r="E43" t="s">
        <v>10207</v>
      </c>
      <c r="F43" t="s">
        <v>10156</v>
      </c>
      <c r="G43" t="s">
        <v>10189</v>
      </c>
      <c r="H43" t="s">
        <v>1170</v>
      </c>
    </row>
    <row r="44" spans="1:8">
      <c r="A44" t="s">
        <v>1424</v>
      </c>
      <c r="B44" t="s">
        <v>10152</v>
      </c>
      <c r="C44" t="s">
        <v>10153</v>
      </c>
      <c r="D44" t="s">
        <v>10206</v>
      </c>
      <c r="E44" t="s">
        <v>10207</v>
      </c>
      <c r="F44" t="s">
        <v>10156</v>
      </c>
      <c r="G44" t="s">
        <v>10173</v>
      </c>
      <c r="H44" t="s">
        <v>1170</v>
      </c>
    </row>
    <row r="45" spans="1:8">
      <c r="A45" t="s">
        <v>506</v>
      </c>
      <c r="B45" t="s">
        <v>10152</v>
      </c>
      <c r="C45" t="s">
        <v>10153</v>
      </c>
      <c r="D45" t="s">
        <v>10177</v>
      </c>
      <c r="E45" t="s">
        <v>10209</v>
      </c>
      <c r="F45" t="s">
        <v>10156</v>
      </c>
      <c r="G45" t="s">
        <v>10189</v>
      </c>
      <c r="H45" t="s">
        <v>415</v>
      </c>
    </row>
    <row r="46" spans="1:8">
      <c r="A46" t="s">
        <v>937</v>
      </c>
      <c r="B46" t="s">
        <v>10161</v>
      </c>
      <c r="C46" t="s">
        <v>10162</v>
      </c>
      <c r="D46" t="s">
        <v>10163</v>
      </c>
      <c r="E46" t="s">
        <v>10210</v>
      </c>
      <c r="F46" t="s">
        <v>10156</v>
      </c>
      <c r="G46" t="s">
        <v>10170</v>
      </c>
      <c r="H46" t="s">
        <v>10211</v>
      </c>
    </row>
    <row r="47" spans="1:8">
      <c r="A47" t="s">
        <v>2733</v>
      </c>
      <c r="B47" t="s">
        <v>10152</v>
      </c>
      <c r="C47" t="s">
        <v>10153</v>
      </c>
      <c r="D47" t="s">
        <v>10177</v>
      </c>
      <c r="E47" t="s">
        <v>10196</v>
      </c>
      <c r="F47" t="s">
        <v>10156</v>
      </c>
      <c r="G47" t="s">
        <v>10173</v>
      </c>
      <c r="H47" t="s">
        <v>1170</v>
      </c>
    </row>
    <row r="48" spans="1:8">
      <c r="A48" t="s">
        <v>10212</v>
      </c>
      <c r="B48" t="s">
        <v>10152</v>
      </c>
      <c r="C48" t="s">
        <v>10153</v>
      </c>
      <c r="D48" t="s">
        <v>10177</v>
      </c>
      <c r="E48" t="s">
        <v>10196</v>
      </c>
      <c r="F48" t="s">
        <v>10156</v>
      </c>
      <c r="G48" t="s">
        <v>10157</v>
      </c>
      <c r="H48" t="s">
        <v>1170</v>
      </c>
    </row>
    <row r="49" spans="1:8">
      <c r="A49" t="s">
        <v>1860</v>
      </c>
      <c r="B49" t="s">
        <v>10152</v>
      </c>
      <c r="C49" t="s">
        <v>10153</v>
      </c>
      <c r="D49" t="s">
        <v>10177</v>
      </c>
      <c r="E49" t="s">
        <v>10196</v>
      </c>
      <c r="F49" t="s">
        <v>10156</v>
      </c>
      <c r="G49" t="s">
        <v>10173</v>
      </c>
      <c r="H49" t="s">
        <v>1170</v>
      </c>
    </row>
    <row r="50" spans="1:8">
      <c r="A50" t="s">
        <v>573</v>
      </c>
      <c r="B50" t="s">
        <v>10152</v>
      </c>
      <c r="C50" t="s">
        <v>10153</v>
      </c>
      <c r="D50" t="s">
        <v>10177</v>
      </c>
      <c r="E50" t="s">
        <v>10196</v>
      </c>
      <c r="F50" t="s">
        <v>10156</v>
      </c>
      <c r="G50" t="s">
        <v>10170</v>
      </c>
      <c r="H50" t="s">
        <v>1170</v>
      </c>
    </row>
    <row r="51" spans="1:8">
      <c r="A51" t="s">
        <v>2734</v>
      </c>
      <c r="B51" t="s">
        <v>10152</v>
      </c>
      <c r="C51" t="s">
        <v>10153</v>
      </c>
      <c r="D51" t="s">
        <v>10177</v>
      </c>
      <c r="E51" t="s">
        <v>10196</v>
      </c>
      <c r="F51" t="s">
        <v>10156</v>
      </c>
      <c r="G51" t="s">
        <v>10189</v>
      </c>
      <c r="H51" t="s">
        <v>1170</v>
      </c>
    </row>
    <row r="52" spans="1:8">
      <c r="A52" t="s">
        <v>1554</v>
      </c>
      <c r="B52" t="s">
        <v>10152</v>
      </c>
      <c r="C52" t="s">
        <v>10153</v>
      </c>
      <c r="D52" t="s">
        <v>10177</v>
      </c>
      <c r="E52" t="s">
        <v>10196</v>
      </c>
      <c r="F52" t="s">
        <v>10156</v>
      </c>
      <c r="G52" t="s">
        <v>10189</v>
      </c>
      <c r="H52" t="s">
        <v>1170</v>
      </c>
    </row>
    <row r="53" spans="1:8">
      <c r="A53" t="s">
        <v>1920</v>
      </c>
      <c r="B53" t="s">
        <v>10152</v>
      </c>
      <c r="C53" t="s">
        <v>10153</v>
      </c>
      <c r="D53" t="s">
        <v>10177</v>
      </c>
      <c r="E53" t="s">
        <v>10196</v>
      </c>
      <c r="F53" t="s">
        <v>10156</v>
      </c>
      <c r="G53" t="s">
        <v>10160</v>
      </c>
      <c r="H53" t="s">
        <v>1170</v>
      </c>
    </row>
    <row r="54" spans="1:8">
      <c r="A54" t="s">
        <v>1356</v>
      </c>
      <c r="B54" t="s">
        <v>10152</v>
      </c>
      <c r="C54" t="s">
        <v>10153</v>
      </c>
      <c r="D54" t="s">
        <v>10154</v>
      </c>
      <c r="E54" t="s">
        <v>10155</v>
      </c>
      <c r="F54" t="s">
        <v>10156</v>
      </c>
      <c r="G54" t="s">
        <v>10160</v>
      </c>
      <c r="H54" t="s">
        <v>415</v>
      </c>
    </row>
    <row r="55" spans="1:8">
      <c r="A55" t="s">
        <v>390</v>
      </c>
      <c r="B55" t="s">
        <v>10152</v>
      </c>
      <c r="C55" t="s">
        <v>10153</v>
      </c>
      <c r="D55" t="s">
        <v>10158</v>
      </c>
      <c r="E55" t="s">
        <v>10159</v>
      </c>
      <c r="F55" t="s">
        <v>10156</v>
      </c>
      <c r="G55" t="s">
        <v>10189</v>
      </c>
      <c r="H55" t="s">
        <v>1170</v>
      </c>
    </row>
    <row r="56" spans="1:8">
      <c r="A56" t="s">
        <v>2325</v>
      </c>
      <c r="B56" t="s">
        <v>10152</v>
      </c>
      <c r="C56" t="s">
        <v>10153</v>
      </c>
      <c r="D56" t="s">
        <v>10177</v>
      </c>
      <c r="E56" t="s">
        <v>10213</v>
      </c>
      <c r="F56" t="s">
        <v>10156</v>
      </c>
      <c r="G56" t="s">
        <v>10170</v>
      </c>
      <c r="H56" t="s">
        <v>1170</v>
      </c>
    </row>
    <row r="57" spans="1:8">
      <c r="A57" t="s">
        <v>1555</v>
      </c>
      <c r="B57" t="s">
        <v>10152</v>
      </c>
      <c r="C57" t="s">
        <v>10153</v>
      </c>
      <c r="D57" t="s">
        <v>10177</v>
      </c>
      <c r="E57" t="s">
        <v>10213</v>
      </c>
      <c r="F57" t="s">
        <v>10156</v>
      </c>
      <c r="G57" t="s">
        <v>10160</v>
      </c>
      <c r="H57" t="s">
        <v>1170</v>
      </c>
    </row>
    <row r="58" spans="1:8">
      <c r="A58" t="s">
        <v>1239</v>
      </c>
      <c r="B58" t="s">
        <v>10161</v>
      </c>
      <c r="C58" t="s">
        <v>10162</v>
      </c>
      <c r="D58" t="s">
        <v>10163</v>
      </c>
      <c r="E58" t="s">
        <v>10214</v>
      </c>
      <c r="F58" t="s">
        <v>10156</v>
      </c>
      <c r="G58" t="s">
        <v>10160</v>
      </c>
      <c r="H58" t="s">
        <v>10167</v>
      </c>
    </row>
    <row r="59" spans="1:8">
      <c r="A59" t="s">
        <v>1673</v>
      </c>
      <c r="B59" t="s">
        <v>10152</v>
      </c>
      <c r="C59" t="s">
        <v>10153</v>
      </c>
      <c r="D59" t="s">
        <v>10177</v>
      </c>
      <c r="E59" t="s">
        <v>10196</v>
      </c>
      <c r="F59" t="s">
        <v>10156</v>
      </c>
      <c r="G59" t="s">
        <v>10173</v>
      </c>
      <c r="H59" t="s">
        <v>1170</v>
      </c>
    </row>
    <row r="60" spans="1:8">
      <c r="A60" t="s">
        <v>1557</v>
      </c>
      <c r="B60" t="s">
        <v>10152</v>
      </c>
      <c r="C60" t="s">
        <v>10153</v>
      </c>
      <c r="D60" t="s">
        <v>10175</v>
      </c>
      <c r="E60" t="s">
        <v>10215</v>
      </c>
      <c r="F60" t="s">
        <v>10156</v>
      </c>
      <c r="G60" t="s">
        <v>10160</v>
      </c>
      <c r="H60" t="s">
        <v>1170</v>
      </c>
    </row>
    <row r="61" spans="1:8">
      <c r="A61" t="s">
        <v>986</v>
      </c>
      <c r="B61" t="s">
        <v>10152</v>
      </c>
      <c r="C61" t="s">
        <v>10153</v>
      </c>
      <c r="D61" t="s">
        <v>10197</v>
      </c>
      <c r="E61" t="s">
        <v>10216</v>
      </c>
      <c r="F61" t="s">
        <v>10156</v>
      </c>
      <c r="G61" t="s">
        <v>10173</v>
      </c>
      <c r="H61" t="s">
        <v>415</v>
      </c>
    </row>
    <row r="62" spans="1:8">
      <c r="A62" t="s">
        <v>398</v>
      </c>
      <c r="B62" t="s">
        <v>10152</v>
      </c>
      <c r="C62" t="s">
        <v>10153</v>
      </c>
      <c r="D62" t="s">
        <v>10177</v>
      </c>
      <c r="E62" t="s">
        <v>10217</v>
      </c>
      <c r="F62" t="s">
        <v>10156</v>
      </c>
      <c r="G62" t="s">
        <v>10170</v>
      </c>
      <c r="H62" t="s">
        <v>1170</v>
      </c>
    </row>
    <row r="63" spans="1:8">
      <c r="A63" t="s">
        <v>10218</v>
      </c>
      <c r="B63" t="s">
        <v>10152</v>
      </c>
      <c r="C63" t="s">
        <v>10153</v>
      </c>
      <c r="D63" t="s">
        <v>10177</v>
      </c>
      <c r="E63" t="s">
        <v>10217</v>
      </c>
      <c r="F63" t="s">
        <v>10156</v>
      </c>
      <c r="G63" t="s">
        <v>10189</v>
      </c>
      <c r="H63" t="s">
        <v>1170</v>
      </c>
    </row>
    <row r="64" spans="1:8">
      <c r="A64" t="s">
        <v>1357</v>
      </c>
      <c r="B64" t="s">
        <v>10152</v>
      </c>
      <c r="C64" t="s">
        <v>10153</v>
      </c>
      <c r="D64" t="s">
        <v>10177</v>
      </c>
      <c r="E64" t="s">
        <v>10217</v>
      </c>
      <c r="F64" t="s">
        <v>10156</v>
      </c>
      <c r="G64" t="s">
        <v>10173</v>
      </c>
      <c r="H64" t="s">
        <v>1170</v>
      </c>
    </row>
    <row r="65" spans="1:8">
      <c r="A65" t="s">
        <v>399</v>
      </c>
      <c r="B65" t="s">
        <v>10152</v>
      </c>
      <c r="C65" t="s">
        <v>10153</v>
      </c>
      <c r="D65" t="s">
        <v>10177</v>
      </c>
      <c r="E65" t="s">
        <v>10217</v>
      </c>
      <c r="F65" t="s">
        <v>10156</v>
      </c>
      <c r="G65" t="s">
        <v>10170</v>
      </c>
      <c r="H65" t="s">
        <v>1170</v>
      </c>
    </row>
    <row r="66" spans="1:8">
      <c r="A66" t="s">
        <v>1797</v>
      </c>
      <c r="B66" t="s">
        <v>10152</v>
      </c>
      <c r="C66" t="s">
        <v>10153</v>
      </c>
      <c r="D66" t="s">
        <v>10177</v>
      </c>
      <c r="E66" t="s">
        <v>10217</v>
      </c>
      <c r="F66" t="s">
        <v>10156</v>
      </c>
      <c r="G66" t="s">
        <v>10189</v>
      </c>
      <c r="H66" t="s">
        <v>1170</v>
      </c>
    </row>
    <row r="67" spans="1:8">
      <c r="A67" t="s">
        <v>509</v>
      </c>
      <c r="B67" t="s">
        <v>10152</v>
      </c>
      <c r="C67" t="s">
        <v>10153</v>
      </c>
      <c r="D67" t="s">
        <v>10177</v>
      </c>
      <c r="E67" t="s">
        <v>10217</v>
      </c>
      <c r="F67" t="s">
        <v>10156</v>
      </c>
      <c r="G67" t="s">
        <v>10189</v>
      </c>
      <c r="H67" t="s">
        <v>1170</v>
      </c>
    </row>
    <row r="68" spans="1:8">
      <c r="A68" t="s">
        <v>1431</v>
      </c>
      <c r="B68" t="s">
        <v>10152</v>
      </c>
      <c r="C68" t="s">
        <v>10153</v>
      </c>
      <c r="D68" t="s">
        <v>10177</v>
      </c>
      <c r="E68" t="s">
        <v>10217</v>
      </c>
      <c r="F68" t="s">
        <v>10156</v>
      </c>
      <c r="G68" t="s">
        <v>10160</v>
      </c>
      <c r="H68" t="s">
        <v>1170</v>
      </c>
    </row>
    <row r="69" spans="1:8">
      <c r="A69" t="s">
        <v>400</v>
      </c>
      <c r="B69" t="s">
        <v>10152</v>
      </c>
      <c r="C69" t="s">
        <v>10153</v>
      </c>
      <c r="D69" t="s">
        <v>10177</v>
      </c>
      <c r="E69" t="s">
        <v>10217</v>
      </c>
      <c r="F69" t="s">
        <v>10156</v>
      </c>
      <c r="G69" t="s">
        <v>10160</v>
      </c>
      <c r="H69" t="s">
        <v>1170</v>
      </c>
    </row>
    <row r="70" spans="1:8">
      <c r="A70" t="s">
        <v>403</v>
      </c>
      <c r="B70" t="s">
        <v>10152</v>
      </c>
      <c r="C70" t="s">
        <v>10153</v>
      </c>
      <c r="D70" t="s">
        <v>10177</v>
      </c>
      <c r="E70" t="s">
        <v>10217</v>
      </c>
      <c r="F70" t="s">
        <v>10156</v>
      </c>
      <c r="G70" t="s">
        <v>10160</v>
      </c>
      <c r="H70" t="s">
        <v>1170</v>
      </c>
    </row>
    <row r="71" spans="1:8">
      <c r="A71" t="s">
        <v>10219</v>
      </c>
      <c r="B71" t="s">
        <v>10152</v>
      </c>
      <c r="C71" t="s">
        <v>10153</v>
      </c>
      <c r="D71" t="s">
        <v>10175</v>
      </c>
      <c r="E71" t="s">
        <v>10215</v>
      </c>
      <c r="F71" t="s">
        <v>10156</v>
      </c>
      <c r="G71" t="s">
        <v>10170</v>
      </c>
      <c r="H71" t="s">
        <v>1170</v>
      </c>
    </row>
    <row r="72" spans="1:8">
      <c r="A72" t="s">
        <v>806</v>
      </c>
      <c r="B72" t="s">
        <v>10152</v>
      </c>
      <c r="C72" t="s">
        <v>10153</v>
      </c>
      <c r="D72" t="s">
        <v>10175</v>
      </c>
      <c r="E72" t="s">
        <v>10215</v>
      </c>
      <c r="F72" t="s">
        <v>10156</v>
      </c>
      <c r="G72" t="s">
        <v>10170</v>
      </c>
      <c r="H72" t="s">
        <v>1170</v>
      </c>
    </row>
    <row r="73" spans="1:8">
      <c r="A73" t="s">
        <v>807</v>
      </c>
      <c r="B73" t="s">
        <v>10152</v>
      </c>
      <c r="C73" t="s">
        <v>10153</v>
      </c>
      <c r="D73" t="s">
        <v>10175</v>
      </c>
      <c r="E73" t="s">
        <v>10220</v>
      </c>
      <c r="F73" t="s">
        <v>10156</v>
      </c>
      <c r="G73" t="s">
        <v>10170</v>
      </c>
      <c r="H73" t="s">
        <v>1170</v>
      </c>
    </row>
    <row r="74" spans="1:8">
      <c r="A74" t="s">
        <v>1922</v>
      </c>
      <c r="B74" t="s">
        <v>10152</v>
      </c>
      <c r="C74" t="s">
        <v>10153</v>
      </c>
      <c r="D74" t="s">
        <v>10175</v>
      </c>
      <c r="E74" t="s">
        <v>10220</v>
      </c>
      <c r="F74" t="s">
        <v>10156</v>
      </c>
      <c r="G74" t="s">
        <v>10189</v>
      </c>
      <c r="H74" t="s">
        <v>1170</v>
      </c>
    </row>
    <row r="75" spans="1:8">
      <c r="A75" t="s">
        <v>405</v>
      </c>
      <c r="B75" t="s">
        <v>10152</v>
      </c>
      <c r="C75" t="s">
        <v>10153</v>
      </c>
      <c r="D75" t="s">
        <v>10175</v>
      </c>
      <c r="E75" t="s">
        <v>10220</v>
      </c>
      <c r="F75" t="s">
        <v>10156</v>
      </c>
      <c r="G75" t="s">
        <v>10189</v>
      </c>
      <c r="H75" t="s">
        <v>1170</v>
      </c>
    </row>
    <row r="76" spans="1:8">
      <c r="A76" t="s">
        <v>2385</v>
      </c>
      <c r="B76" t="s">
        <v>10152</v>
      </c>
      <c r="C76" t="s">
        <v>10153</v>
      </c>
      <c r="D76" t="s">
        <v>10181</v>
      </c>
      <c r="E76" t="s">
        <v>10182</v>
      </c>
      <c r="F76" t="s">
        <v>10156</v>
      </c>
      <c r="G76" t="s">
        <v>10189</v>
      </c>
      <c r="H76" t="s">
        <v>1170</v>
      </c>
    </row>
    <row r="77" spans="1:8">
      <c r="A77" t="s">
        <v>2922</v>
      </c>
      <c r="B77" t="s">
        <v>10152</v>
      </c>
      <c r="C77" t="s">
        <v>10153</v>
      </c>
      <c r="D77" t="s">
        <v>10181</v>
      </c>
      <c r="E77" t="s">
        <v>10182</v>
      </c>
      <c r="F77" t="s">
        <v>10156</v>
      </c>
      <c r="G77" t="s">
        <v>10189</v>
      </c>
      <c r="H77" t="s">
        <v>10194</v>
      </c>
    </row>
    <row r="78" spans="1:8">
      <c r="A78" t="s">
        <v>1180</v>
      </c>
      <c r="B78" t="s">
        <v>10152</v>
      </c>
      <c r="C78" t="s">
        <v>10153</v>
      </c>
      <c r="D78" t="s">
        <v>10177</v>
      </c>
      <c r="E78" t="s">
        <v>10221</v>
      </c>
      <c r="F78" t="s">
        <v>10156</v>
      </c>
      <c r="G78" t="s">
        <v>10189</v>
      </c>
      <c r="H78" t="s">
        <v>1170</v>
      </c>
    </row>
    <row r="79" spans="1:8">
      <c r="A79" t="s">
        <v>406</v>
      </c>
      <c r="B79" t="s">
        <v>10152</v>
      </c>
      <c r="C79" t="s">
        <v>10153</v>
      </c>
      <c r="D79" t="s">
        <v>10222</v>
      </c>
      <c r="E79" t="s">
        <v>10223</v>
      </c>
      <c r="F79" t="s">
        <v>10156</v>
      </c>
      <c r="G79" t="s">
        <v>10170</v>
      </c>
      <c r="H79" t="s">
        <v>1170</v>
      </c>
    </row>
    <row r="80" spans="1:8">
      <c r="A80" t="s">
        <v>1362</v>
      </c>
      <c r="B80" t="s">
        <v>10152</v>
      </c>
      <c r="C80" t="s">
        <v>10153</v>
      </c>
      <c r="D80" t="s">
        <v>10177</v>
      </c>
      <c r="E80" t="s">
        <v>10224</v>
      </c>
      <c r="F80" t="s">
        <v>10156</v>
      </c>
      <c r="G80" t="s">
        <v>10173</v>
      </c>
      <c r="H80" t="s">
        <v>10194</v>
      </c>
    </row>
    <row r="81" spans="1:8">
      <c r="A81" t="s">
        <v>8682</v>
      </c>
      <c r="B81" t="s">
        <v>10152</v>
      </c>
      <c r="C81" t="s">
        <v>10153</v>
      </c>
      <c r="D81" t="s">
        <v>10225</v>
      </c>
      <c r="E81" t="s">
        <v>10226</v>
      </c>
      <c r="F81" t="s">
        <v>10156</v>
      </c>
      <c r="G81" t="s">
        <v>10173</v>
      </c>
      <c r="H81" t="s">
        <v>1170</v>
      </c>
    </row>
    <row r="82" spans="1:8">
      <c r="A82" t="s">
        <v>10227</v>
      </c>
      <c r="B82" t="s">
        <v>10152</v>
      </c>
      <c r="C82" t="s">
        <v>10153</v>
      </c>
      <c r="D82" t="s">
        <v>10225</v>
      </c>
      <c r="E82" t="s">
        <v>10226</v>
      </c>
      <c r="F82" t="s">
        <v>10156</v>
      </c>
      <c r="G82" t="s">
        <v>10173</v>
      </c>
      <c r="H82" t="s">
        <v>1170</v>
      </c>
    </row>
    <row r="83" spans="1:8">
      <c r="A83" t="s">
        <v>1684</v>
      </c>
      <c r="B83" t="s">
        <v>10152</v>
      </c>
      <c r="C83" t="s">
        <v>10153</v>
      </c>
      <c r="D83" t="s">
        <v>10228</v>
      </c>
      <c r="E83" t="s">
        <v>10229</v>
      </c>
      <c r="F83" t="s">
        <v>10156</v>
      </c>
      <c r="G83" t="s">
        <v>10170</v>
      </c>
      <c r="H83" t="s">
        <v>1170</v>
      </c>
    </row>
    <row r="84" spans="1:8">
      <c r="A84" t="s">
        <v>408</v>
      </c>
      <c r="B84" t="s">
        <v>10152</v>
      </c>
      <c r="C84" t="s">
        <v>10153</v>
      </c>
      <c r="D84" t="s">
        <v>10158</v>
      </c>
      <c r="E84" t="s">
        <v>10159</v>
      </c>
      <c r="F84" t="s">
        <v>10156</v>
      </c>
      <c r="G84" t="s">
        <v>10170</v>
      </c>
      <c r="H84" t="s">
        <v>1170</v>
      </c>
    </row>
    <row r="85" spans="1:8">
      <c r="A85" t="s">
        <v>1801</v>
      </c>
      <c r="B85" t="s">
        <v>10152</v>
      </c>
      <c r="C85" t="s">
        <v>10153</v>
      </c>
      <c r="D85" t="s">
        <v>10175</v>
      </c>
      <c r="E85" t="s">
        <v>10230</v>
      </c>
      <c r="F85" t="s">
        <v>10156</v>
      </c>
      <c r="G85" t="s">
        <v>10170</v>
      </c>
      <c r="H85" t="s">
        <v>10194</v>
      </c>
    </row>
    <row r="86" spans="1:8">
      <c r="A86" t="s">
        <v>701</v>
      </c>
      <c r="B86" t="s">
        <v>10152</v>
      </c>
      <c r="C86" t="s">
        <v>10153</v>
      </c>
      <c r="D86" t="s">
        <v>10231</v>
      </c>
      <c r="E86" t="s">
        <v>10232</v>
      </c>
      <c r="F86" t="s">
        <v>10156</v>
      </c>
      <c r="G86" t="s">
        <v>10160</v>
      </c>
      <c r="H86" t="s">
        <v>10194</v>
      </c>
    </row>
    <row r="87" spans="1:8">
      <c r="A87" t="s">
        <v>10233</v>
      </c>
      <c r="B87" t="s">
        <v>10152</v>
      </c>
      <c r="C87" t="s">
        <v>10153</v>
      </c>
      <c r="D87" t="s">
        <v>10231</v>
      </c>
      <c r="E87" t="s">
        <v>10232</v>
      </c>
      <c r="F87" t="s">
        <v>10156</v>
      </c>
      <c r="G87" t="s">
        <v>10170</v>
      </c>
      <c r="H87" t="s">
        <v>10194</v>
      </c>
    </row>
    <row r="88" spans="1:8">
      <c r="A88" t="s">
        <v>515</v>
      </c>
      <c r="B88" t="s">
        <v>10152</v>
      </c>
      <c r="C88" t="s">
        <v>10153</v>
      </c>
      <c r="D88" t="s">
        <v>10234</v>
      </c>
      <c r="E88" t="s">
        <v>10235</v>
      </c>
      <c r="F88" t="s">
        <v>10165</v>
      </c>
      <c r="G88" t="s">
        <v>10166</v>
      </c>
      <c r="H88" t="s">
        <v>10194</v>
      </c>
    </row>
    <row r="89" spans="1:8">
      <c r="A89" t="s">
        <v>2123</v>
      </c>
      <c r="B89" t="s">
        <v>10152</v>
      </c>
      <c r="C89" t="s">
        <v>10153</v>
      </c>
      <c r="D89" t="s">
        <v>10181</v>
      </c>
      <c r="E89" t="s">
        <v>10182</v>
      </c>
      <c r="F89" t="s">
        <v>10156</v>
      </c>
      <c r="G89" t="s">
        <v>10173</v>
      </c>
      <c r="H89" t="s">
        <v>415</v>
      </c>
    </row>
    <row r="90" spans="1:8">
      <c r="A90" t="s">
        <v>519</v>
      </c>
      <c r="B90" t="s">
        <v>10152</v>
      </c>
      <c r="C90" t="s">
        <v>10153</v>
      </c>
      <c r="D90" t="s">
        <v>10234</v>
      </c>
      <c r="E90" t="s">
        <v>10236</v>
      </c>
      <c r="F90" t="s">
        <v>10156</v>
      </c>
      <c r="G90" t="s">
        <v>10160</v>
      </c>
      <c r="H90" t="s">
        <v>415</v>
      </c>
    </row>
    <row r="91" spans="1:8">
      <c r="A91" t="s">
        <v>520</v>
      </c>
      <c r="B91" t="s">
        <v>10152</v>
      </c>
      <c r="C91" t="s">
        <v>10153</v>
      </c>
      <c r="D91" t="s">
        <v>10171</v>
      </c>
      <c r="E91" t="s">
        <v>10172</v>
      </c>
      <c r="F91" t="s">
        <v>10156</v>
      </c>
      <c r="G91" t="s">
        <v>10173</v>
      </c>
      <c r="H91" t="s">
        <v>415</v>
      </c>
    </row>
    <row r="92" spans="1:8">
      <c r="A92" t="s">
        <v>1688</v>
      </c>
      <c r="B92" t="s">
        <v>10152</v>
      </c>
      <c r="C92" t="s">
        <v>10153</v>
      </c>
      <c r="D92" t="s">
        <v>10177</v>
      </c>
      <c r="E92" t="s">
        <v>10237</v>
      </c>
      <c r="F92" t="s">
        <v>10156</v>
      </c>
      <c r="G92" t="s">
        <v>10189</v>
      </c>
      <c r="H92" t="s">
        <v>1170</v>
      </c>
    </row>
    <row r="93" spans="1:8">
      <c r="A93" t="s">
        <v>8125</v>
      </c>
      <c r="B93" t="s">
        <v>10152</v>
      </c>
      <c r="C93" t="s">
        <v>10153</v>
      </c>
      <c r="D93" t="s">
        <v>10177</v>
      </c>
      <c r="E93" t="s">
        <v>10237</v>
      </c>
      <c r="F93" t="s">
        <v>10156</v>
      </c>
      <c r="G93" t="s">
        <v>10173</v>
      </c>
      <c r="H93" t="s">
        <v>1170</v>
      </c>
    </row>
    <row r="94" spans="1:8">
      <c r="A94" t="s">
        <v>2795</v>
      </c>
      <c r="B94" t="s">
        <v>10152</v>
      </c>
      <c r="C94" t="s">
        <v>10153</v>
      </c>
      <c r="D94" t="s">
        <v>10177</v>
      </c>
      <c r="E94" t="s">
        <v>10178</v>
      </c>
      <c r="F94" t="s">
        <v>10156</v>
      </c>
      <c r="G94" t="s">
        <v>10191</v>
      </c>
      <c r="H94" t="s">
        <v>1170</v>
      </c>
    </row>
    <row r="95" spans="1:8">
      <c r="A95" t="s">
        <v>707</v>
      </c>
      <c r="B95" t="s">
        <v>10152</v>
      </c>
      <c r="C95" t="s">
        <v>10153</v>
      </c>
      <c r="D95" t="s">
        <v>10177</v>
      </c>
      <c r="E95" t="s">
        <v>10178</v>
      </c>
      <c r="F95" t="s">
        <v>10156</v>
      </c>
      <c r="G95" t="s">
        <v>10189</v>
      </c>
      <c r="H95" t="s">
        <v>1170</v>
      </c>
    </row>
    <row r="96" spans="1:8">
      <c r="A96" t="s">
        <v>8407</v>
      </c>
      <c r="B96" t="s">
        <v>10152</v>
      </c>
      <c r="C96" t="s">
        <v>10153</v>
      </c>
      <c r="D96" t="s">
        <v>10158</v>
      </c>
      <c r="E96" t="s">
        <v>10159</v>
      </c>
      <c r="F96" t="s">
        <v>10156</v>
      </c>
      <c r="G96" t="s">
        <v>10173</v>
      </c>
      <c r="H96" t="s">
        <v>1170</v>
      </c>
    </row>
    <row r="97" spans="1:8">
      <c r="A97" t="s">
        <v>998</v>
      </c>
      <c r="B97" t="s">
        <v>10161</v>
      </c>
      <c r="C97" t="s">
        <v>10162</v>
      </c>
      <c r="D97" t="s">
        <v>10238</v>
      </c>
      <c r="E97" t="s">
        <v>10239</v>
      </c>
      <c r="F97" t="s">
        <v>10156</v>
      </c>
      <c r="G97" t="s">
        <v>107</v>
      </c>
      <c r="H97" t="s">
        <v>1170</v>
      </c>
    </row>
    <row r="98" spans="1:8">
      <c r="A98" t="s">
        <v>10240</v>
      </c>
      <c r="B98" t="s">
        <v>10152</v>
      </c>
      <c r="C98" t="s">
        <v>10153</v>
      </c>
      <c r="D98" t="s">
        <v>10202</v>
      </c>
      <c r="E98" t="s">
        <v>10203</v>
      </c>
      <c r="F98" t="s">
        <v>10156</v>
      </c>
      <c r="G98" t="s">
        <v>10170</v>
      </c>
      <c r="H98" t="s">
        <v>1170</v>
      </c>
    </row>
    <row r="99" spans="1:8">
      <c r="A99" t="s">
        <v>7020</v>
      </c>
      <c r="B99" t="s">
        <v>10152</v>
      </c>
      <c r="C99" t="s">
        <v>10153</v>
      </c>
      <c r="D99" t="s">
        <v>10175</v>
      </c>
      <c r="E99" t="s">
        <v>10220</v>
      </c>
      <c r="F99" t="s">
        <v>10156</v>
      </c>
      <c r="G99" t="s">
        <v>10191</v>
      </c>
      <c r="H99" t="s">
        <v>1170</v>
      </c>
    </row>
    <row r="100" spans="1:8">
      <c r="A100" t="s">
        <v>2270</v>
      </c>
      <c r="B100" t="s">
        <v>10152</v>
      </c>
      <c r="C100" t="s">
        <v>10153</v>
      </c>
      <c r="D100" t="s">
        <v>10175</v>
      </c>
      <c r="E100" t="s">
        <v>10220</v>
      </c>
      <c r="F100" t="s">
        <v>10156</v>
      </c>
      <c r="G100" t="s">
        <v>10160</v>
      </c>
      <c r="H100" t="s">
        <v>1170</v>
      </c>
    </row>
    <row r="101" spans="1:8">
      <c r="A101" t="s">
        <v>636</v>
      </c>
      <c r="B101" t="s">
        <v>10152</v>
      </c>
      <c r="C101" t="s">
        <v>10153</v>
      </c>
      <c r="D101" t="s">
        <v>10154</v>
      </c>
      <c r="E101" t="s">
        <v>10155</v>
      </c>
      <c r="F101" t="s">
        <v>10156</v>
      </c>
      <c r="G101" t="s">
        <v>10173</v>
      </c>
      <c r="H101" t="s">
        <v>415</v>
      </c>
    </row>
    <row r="102" spans="1:8">
      <c r="A102" t="s">
        <v>10241</v>
      </c>
      <c r="B102" t="s">
        <v>10152</v>
      </c>
      <c r="C102" t="s">
        <v>10153</v>
      </c>
      <c r="D102" t="s">
        <v>10154</v>
      </c>
      <c r="E102" t="s">
        <v>10155</v>
      </c>
      <c r="F102" t="s">
        <v>10156</v>
      </c>
      <c r="G102" t="s">
        <v>10157</v>
      </c>
      <c r="H102" t="s">
        <v>415</v>
      </c>
    </row>
    <row r="103" spans="1:8">
      <c r="A103" t="s">
        <v>6430</v>
      </c>
      <c r="B103" t="s">
        <v>10152</v>
      </c>
      <c r="C103" t="s">
        <v>10153</v>
      </c>
      <c r="D103" t="s">
        <v>10154</v>
      </c>
      <c r="E103" t="s">
        <v>10155</v>
      </c>
      <c r="F103" t="s">
        <v>10156</v>
      </c>
      <c r="G103" t="s">
        <v>10170</v>
      </c>
      <c r="H103" t="s">
        <v>415</v>
      </c>
    </row>
    <row r="104" spans="1:8">
      <c r="A104" t="s">
        <v>521</v>
      </c>
      <c r="B104" t="s">
        <v>10152</v>
      </c>
      <c r="C104" t="s">
        <v>10153</v>
      </c>
      <c r="D104" t="s">
        <v>10154</v>
      </c>
      <c r="E104" t="s">
        <v>10155</v>
      </c>
      <c r="F104" t="s">
        <v>10156</v>
      </c>
      <c r="G104" t="s">
        <v>10173</v>
      </c>
      <c r="H104" t="s">
        <v>415</v>
      </c>
    </row>
    <row r="105" spans="1:8">
      <c r="A105" t="s">
        <v>2555</v>
      </c>
      <c r="B105" t="s">
        <v>10152</v>
      </c>
      <c r="C105" t="s">
        <v>10153</v>
      </c>
      <c r="D105" t="s">
        <v>10242</v>
      </c>
      <c r="E105" t="s">
        <v>10243</v>
      </c>
      <c r="F105" t="s">
        <v>10156</v>
      </c>
      <c r="G105" t="s">
        <v>10173</v>
      </c>
      <c r="H105" t="s">
        <v>1170</v>
      </c>
    </row>
    <row r="106" spans="1:8">
      <c r="A106" t="s">
        <v>1256</v>
      </c>
      <c r="B106" t="s">
        <v>10152</v>
      </c>
      <c r="C106" t="s">
        <v>10153</v>
      </c>
      <c r="D106" t="s">
        <v>10202</v>
      </c>
      <c r="E106" t="s">
        <v>10203</v>
      </c>
      <c r="F106" t="s">
        <v>10156</v>
      </c>
      <c r="G106" t="s">
        <v>10173</v>
      </c>
      <c r="H106" t="s">
        <v>10194</v>
      </c>
    </row>
    <row r="107" spans="1:8">
      <c r="A107" t="s">
        <v>522</v>
      </c>
      <c r="B107" t="s">
        <v>10152</v>
      </c>
      <c r="C107" t="s">
        <v>10153</v>
      </c>
      <c r="D107" t="s">
        <v>10154</v>
      </c>
      <c r="E107" t="s">
        <v>10155</v>
      </c>
      <c r="F107" t="s">
        <v>10156</v>
      </c>
      <c r="G107" t="s">
        <v>10160</v>
      </c>
      <c r="H107" t="s">
        <v>415</v>
      </c>
    </row>
    <row r="108" spans="1:8">
      <c r="A108" t="s">
        <v>1494</v>
      </c>
      <c r="B108" t="s">
        <v>10152</v>
      </c>
      <c r="C108" t="s">
        <v>10153</v>
      </c>
      <c r="D108" t="s">
        <v>10154</v>
      </c>
      <c r="E108" t="s">
        <v>10155</v>
      </c>
      <c r="F108" t="s">
        <v>10156</v>
      </c>
      <c r="G108" t="s">
        <v>10173</v>
      </c>
      <c r="H108" t="s">
        <v>1170</v>
      </c>
    </row>
    <row r="109" spans="1:8">
      <c r="A109" t="s">
        <v>413</v>
      </c>
      <c r="B109" t="s">
        <v>10152</v>
      </c>
      <c r="C109" t="s">
        <v>10153</v>
      </c>
      <c r="D109" t="s">
        <v>10177</v>
      </c>
      <c r="E109" t="s">
        <v>10244</v>
      </c>
      <c r="F109" t="s">
        <v>10156</v>
      </c>
      <c r="G109" t="s">
        <v>10157</v>
      </c>
      <c r="H109" t="s">
        <v>415</v>
      </c>
    </row>
    <row r="110" spans="1:8">
      <c r="A110" t="s">
        <v>1267</v>
      </c>
      <c r="B110" t="s">
        <v>10152</v>
      </c>
      <c r="C110" t="s">
        <v>10153</v>
      </c>
      <c r="D110" t="s">
        <v>10177</v>
      </c>
      <c r="E110" t="s">
        <v>10244</v>
      </c>
      <c r="F110" t="s">
        <v>10156</v>
      </c>
      <c r="G110" t="s">
        <v>107</v>
      </c>
      <c r="H110" t="s">
        <v>415</v>
      </c>
    </row>
    <row r="111" spans="1:8">
      <c r="A111" t="s">
        <v>709</v>
      </c>
      <c r="B111" t="s">
        <v>10161</v>
      </c>
      <c r="C111" t="s">
        <v>10162</v>
      </c>
      <c r="D111" t="s">
        <v>10245</v>
      </c>
      <c r="E111" t="s">
        <v>10246</v>
      </c>
      <c r="F111" t="s">
        <v>10156</v>
      </c>
      <c r="G111" t="s">
        <v>10170</v>
      </c>
      <c r="H111" t="s">
        <v>415</v>
      </c>
    </row>
    <row r="112" spans="1:8">
      <c r="A112" t="s">
        <v>9173</v>
      </c>
      <c r="B112" t="s">
        <v>10152</v>
      </c>
      <c r="C112" t="s">
        <v>10153</v>
      </c>
      <c r="D112" t="s">
        <v>10247</v>
      </c>
      <c r="E112" t="s">
        <v>10248</v>
      </c>
      <c r="F112" t="s">
        <v>10156</v>
      </c>
      <c r="G112" t="s">
        <v>10189</v>
      </c>
      <c r="H112" t="s">
        <v>1170</v>
      </c>
    </row>
    <row r="113" spans="1:8">
      <c r="A113" t="s">
        <v>711</v>
      </c>
      <c r="B113" t="s">
        <v>10152</v>
      </c>
      <c r="C113" t="s">
        <v>10153</v>
      </c>
      <c r="D113" t="s">
        <v>10247</v>
      </c>
      <c r="E113" t="s">
        <v>10248</v>
      </c>
      <c r="F113" t="s">
        <v>10156</v>
      </c>
      <c r="G113" t="s">
        <v>10170</v>
      </c>
      <c r="H113" t="s">
        <v>10194</v>
      </c>
    </row>
    <row r="114" spans="1:8">
      <c r="A114" t="s">
        <v>2009</v>
      </c>
      <c r="B114" t="s">
        <v>10152</v>
      </c>
      <c r="C114" t="s">
        <v>10153</v>
      </c>
      <c r="D114" t="s">
        <v>10249</v>
      </c>
      <c r="E114" t="s">
        <v>10250</v>
      </c>
      <c r="F114" t="s">
        <v>10156</v>
      </c>
      <c r="G114" t="s">
        <v>10173</v>
      </c>
      <c r="H114" t="s">
        <v>415</v>
      </c>
    </row>
    <row r="115" spans="1:8">
      <c r="A115" t="s">
        <v>584</v>
      </c>
      <c r="B115" t="s">
        <v>10152</v>
      </c>
      <c r="C115" t="s">
        <v>10153</v>
      </c>
      <c r="D115" t="s">
        <v>10249</v>
      </c>
      <c r="E115" t="s">
        <v>10250</v>
      </c>
      <c r="F115" t="s">
        <v>10156</v>
      </c>
      <c r="G115" t="s">
        <v>10170</v>
      </c>
      <c r="H115" t="s">
        <v>415</v>
      </c>
    </row>
    <row r="116" spans="1:8">
      <c r="A116" t="s">
        <v>10251</v>
      </c>
      <c r="B116" t="s">
        <v>10152</v>
      </c>
      <c r="C116" t="s">
        <v>10153</v>
      </c>
      <c r="D116" t="s">
        <v>10168</v>
      </c>
      <c r="E116" t="s">
        <v>10252</v>
      </c>
      <c r="F116" t="s">
        <v>10156</v>
      </c>
      <c r="G116" t="s">
        <v>10170</v>
      </c>
      <c r="H116" t="s">
        <v>1170</v>
      </c>
    </row>
    <row r="117" spans="1:8">
      <c r="A117" t="s">
        <v>3667</v>
      </c>
      <c r="B117" t="s">
        <v>10152</v>
      </c>
      <c r="C117" t="s">
        <v>10153</v>
      </c>
      <c r="D117" t="s">
        <v>10168</v>
      </c>
      <c r="E117" t="s">
        <v>10252</v>
      </c>
      <c r="F117" t="s">
        <v>10156</v>
      </c>
      <c r="G117" t="s">
        <v>10160</v>
      </c>
      <c r="H117" t="s">
        <v>1170</v>
      </c>
    </row>
    <row r="118" spans="1:8">
      <c r="A118" t="s">
        <v>715</v>
      </c>
      <c r="B118" t="s">
        <v>10152</v>
      </c>
      <c r="C118" t="s">
        <v>10153</v>
      </c>
      <c r="D118" t="s">
        <v>10181</v>
      </c>
      <c r="E118" t="s">
        <v>10182</v>
      </c>
      <c r="F118" t="s">
        <v>10156</v>
      </c>
      <c r="G118" t="s">
        <v>10173</v>
      </c>
      <c r="H118" t="s">
        <v>1170</v>
      </c>
    </row>
    <row r="119" spans="1:8">
      <c r="A119" t="s">
        <v>4463</v>
      </c>
      <c r="B119" t="s">
        <v>10152</v>
      </c>
      <c r="C119" t="s">
        <v>10153</v>
      </c>
      <c r="D119" t="s">
        <v>10234</v>
      </c>
      <c r="E119" t="s">
        <v>10235</v>
      </c>
      <c r="F119" t="s">
        <v>10156</v>
      </c>
      <c r="G119" t="s">
        <v>10160</v>
      </c>
      <c r="H119" t="s">
        <v>415</v>
      </c>
    </row>
    <row r="120" spans="1:8">
      <c r="A120" t="s">
        <v>1496</v>
      </c>
      <c r="B120" t="s">
        <v>10152</v>
      </c>
      <c r="C120" t="s">
        <v>10153</v>
      </c>
      <c r="D120" t="s">
        <v>10253</v>
      </c>
      <c r="E120" t="s">
        <v>10254</v>
      </c>
      <c r="F120" t="s">
        <v>10156</v>
      </c>
      <c r="G120" t="s">
        <v>10160</v>
      </c>
      <c r="H120" t="s">
        <v>10194</v>
      </c>
    </row>
    <row r="121" spans="1:8">
      <c r="A121" t="s">
        <v>2214</v>
      </c>
      <c r="B121" t="s">
        <v>10152</v>
      </c>
      <c r="C121" t="s">
        <v>10153</v>
      </c>
      <c r="D121" t="s">
        <v>10253</v>
      </c>
      <c r="E121" t="s">
        <v>10254</v>
      </c>
      <c r="F121" t="s">
        <v>10156</v>
      </c>
      <c r="G121" t="s">
        <v>10170</v>
      </c>
      <c r="H121" t="s">
        <v>10194</v>
      </c>
    </row>
    <row r="122" spans="1:8">
      <c r="A122" t="s">
        <v>1574</v>
      </c>
      <c r="B122" t="s">
        <v>10152</v>
      </c>
      <c r="C122" t="s">
        <v>10153</v>
      </c>
      <c r="D122" t="s">
        <v>10181</v>
      </c>
      <c r="E122" t="s">
        <v>10184</v>
      </c>
      <c r="F122" t="s">
        <v>10156</v>
      </c>
      <c r="G122" t="s">
        <v>10170</v>
      </c>
      <c r="H122" t="s">
        <v>1170</v>
      </c>
    </row>
    <row r="123" spans="1:8">
      <c r="A123" t="s">
        <v>815</v>
      </c>
      <c r="B123" t="s">
        <v>10152</v>
      </c>
      <c r="C123" t="s">
        <v>10153</v>
      </c>
      <c r="D123" t="s">
        <v>10175</v>
      </c>
      <c r="E123" t="s">
        <v>10176</v>
      </c>
      <c r="F123" t="s">
        <v>10156</v>
      </c>
      <c r="G123" t="s">
        <v>10160</v>
      </c>
      <c r="H123" t="s">
        <v>1170</v>
      </c>
    </row>
    <row r="124" spans="1:8">
      <c r="A124" t="s">
        <v>817</v>
      </c>
      <c r="B124" t="s">
        <v>10152</v>
      </c>
      <c r="C124" t="s">
        <v>10153</v>
      </c>
      <c r="D124" t="s">
        <v>10175</v>
      </c>
      <c r="E124" t="s">
        <v>10176</v>
      </c>
      <c r="F124" t="s">
        <v>10156</v>
      </c>
      <c r="G124" t="s">
        <v>10173</v>
      </c>
      <c r="H124" t="s">
        <v>1170</v>
      </c>
    </row>
    <row r="125" spans="1:8">
      <c r="A125" t="s">
        <v>524</v>
      </c>
      <c r="B125" t="s">
        <v>10152</v>
      </c>
      <c r="C125" t="s">
        <v>10153</v>
      </c>
      <c r="D125" t="s">
        <v>10171</v>
      </c>
      <c r="E125" t="s">
        <v>10255</v>
      </c>
      <c r="F125" t="s">
        <v>10156</v>
      </c>
      <c r="G125" t="s">
        <v>10170</v>
      </c>
      <c r="H125" t="s">
        <v>1170</v>
      </c>
    </row>
    <row r="126" spans="1:8">
      <c r="A126" t="s">
        <v>419</v>
      </c>
      <c r="B126" t="s">
        <v>10152</v>
      </c>
      <c r="C126" t="s">
        <v>10153</v>
      </c>
      <c r="D126" t="s">
        <v>10171</v>
      </c>
      <c r="E126" t="s">
        <v>10255</v>
      </c>
      <c r="F126" t="s">
        <v>10156</v>
      </c>
      <c r="G126" t="s">
        <v>10170</v>
      </c>
      <c r="H126" t="s">
        <v>1170</v>
      </c>
    </row>
    <row r="127" spans="1:8">
      <c r="A127" t="s">
        <v>421</v>
      </c>
      <c r="B127" t="s">
        <v>10152</v>
      </c>
      <c r="C127" t="s">
        <v>10153</v>
      </c>
      <c r="D127" t="s">
        <v>10171</v>
      </c>
      <c r="E127" t="s">
        <v>10255</v>
      </c>
      <c r="F127" t="s">
        <v>10156</v>
      </c>
      <c r="G127" t="s">
        <v>10170</v>
      </c>
      <c r="H127" t="s">
        <v>1170</v>
      </c>
    </row>
    <row r="128" spans="1:8">
      <c r="A128" t="s">
        <v>422</v>
      </c>
      <c r="B128" t="s">
        <v>10152</v>
      </c>
      <c r="C128" t="s">
        <v>10153</v>
      </c>
      <c r="D128" t="s">
        <v>10171</v>
      </c>
      <c r="E128" t="s">
        <v>10255</v>
      </c>
      <c r="F128" t="s">
        <v>10156</v>
      </c>
      <c r="G128" t="s">
        <v>10160</v>
      </c>
      <c r="H128" t="s">
        <v>1170</v>
      </c>
    </row>
    <row r="129" spans="1:8">
      <c r="A129" t="s">
        <v>645</v>
      </c>
      <c r="B129" t="s">
        <v>10152</v>
      </c>
      <c r="C129" t="s">
        <v>10153</v>
      </c>
      <c r="D129" t="s">
        <v>10171</v>
      </c>
      <c r="E129" t="s">
        <v>10255</v>
      </c>
      <c r="F129" t="s">
        <v>10156</v>
      </c>
      <c r="G129" t="s">
        <v>10160</v>
      </c>
      <c r="H129" t="s">
        <v>1170</v>
      </c>
    </row>
    <row r="130" spans="1:8">
      <c r="A130" t="s">
        <v>1188</v>
      </c>
      <c r="B130" t="s">
        <v>10152</v>
      </c>
      <c r="C130" t="s">
        <v>10153</v>
      </c>
      <c r="D130" t="s">
        <v>10197</v>
      </c>
      <c r="E130" t="s">
        <v>10198</v>
      </c>
      <c r="F130" t="s">
        <v>10156</v>
      </c>
      <c r="G130" t="s">
        <v>10173</v>
      </c>
      <c r="H130" t="s">
        <v>415</v>
      </c>
    </row>
    <row r="131" spans="1:8">
      <c r="A131" t="s">
        <v>1131</v>
      </c>
      <c r="B131" t="s">
        <v>10152</v>
      </c>
      <c r="C131" t="s">
        <v>10153</v>
      </c>
      <c r="D131" t="s">
        <v>10154</v>
      </c>
      <c r="E131" t="s">
        <v>10155</v>
      </c>
      <c r="F131" t="s">
        <v>10156</v>
      </c>
      <c r="G131" t="s">
        <v>10170</v>
      </c>
      <c r="H131" t="s">
        <v>415</v>
      </c>
    </row>
    <row r="132" spans="1:8">
      <c r="A132" t="s">
        <v>526</v>
      </c>
      <c r="B132" t="s">
        <v>10152</v>
      </c>
      <c r="C132" t="s">
        <v>10153</v>
      </c>
      <c r="D132" t="s">
        <v>10256</v>
      </c>
      <c r="E132" t="s">
        <v>10257</v>
      </c>
      <c r="F132" t="s">
        <v>922</v>
      </c>
      <c r="G132" t="s">
        <v>10258</v>
      </c>
      <c r="H132" t="s">
        <v>415</v>
      </c>
    </row>
    <row r="133" spans="1:8">
      <c r="A133" t="s">
        <v>423</v>
      </c>
      <c r="B133" t="s">
        <v>10152</v>
      </c>
      <c r="C133" t="s">
        <v>10153</v>
      </c>
      <c r="D133" t="s">
        <v>10256</v>
      </c>
      <c r="E133" t="s">
        <v>10257</v>
      </c>
      <c r="F133" t="s">
        <v>10156</v>
      </c>
      <c r="G133" t="s">
        <v>10170</v>
      </c>
      <c r="H133" t="s">
        <v>415</v>
      </c>
    </row>
    <row r="134" spans="1:8">
      <c r="A134" t="s">
        <v>821</v>
      </c>
      <c r="B134" t="s">
        <v>10152</v>
      </c>
      <c r="C134" t="s">
        <v>10153</v>
      </c>
      <c r="D134" t="s">
        <v>10175</v>
      </c>
      <c r="E134" t="s">
        <v>10259</v>
      </c>
      <c r="F134" t="s">
        <v>10156</v>
      </c>
      <c r="G134" t="s">
        <v>10173</v>
      </c>
      <c r="H134" t="s">
        <v>1170</v>
      </c>
    </row>
    <row r="135" spans="1:8">
      <c r="A135" t="s">
        <v>424</v>
      </c>
      <c r="B135" t="s">
        <v>10152</v>
      </c>
      <c r="C135" t="s">
        <v>10153</v>
      </c>
      <c r="D135" t="s">
        <v>10260</v>
      </c>
      <c r="E135" t="s">
        <v>10261</v>
      </c>
      <c r="F135" t="s">
        <v>10156</v>
      </c>
      <c r="G135" t="s">
        <v>10170</v>
      </c>
      <c r="H135" t="s">
        <v>415</v>
      </c>
    </row>
    <row r="136" spans="1:8">
      <c r="A136" t="s">
        <v>1806</v>
      </c>
      <c r="B136" t="s">
        <v>10152</v>
      </c>
      <c r="C136" t="s">
        <v>10153</v>
      </c>
      <c r="D136" t="s">
        <v>10206</v>
      </c>
      <c r="E136" t="s">
        <v>10207</v>
      </c>
      <c r="F136" t="s">
        <v>10156</v>
      </c>
      <c r="G136" t="s">
        <v>10189</v>
      </c>
      <c r="H136" t="s">
        <v>415</v>
      </c>
    </row>
    <row r="137" spans="1:8">
      <c r="A137" t="s">
        <v>590</v>
      </c>
      <c r="B137" t="s">
        <v>10152</v>
      </c>
      <c r="C137" t="s">
        <v>10153</v>
      </c>
      <c r="D137" t="s">
        <v>10206</v>
      </c>
      <c r="E137" t="s">
        <v>10207</v>
      </c>
      <c r="F137" t="s">
        <v>10156</v>
      </c>
      <c r="G137" t="s">
        <v>10160</v>
      </c>
      <c r="H137" t="s">
        <v>1170</v>
      </c>
    </row>
    <row r="138" spans="1:8">
      <c r="A138" t="s">
        <v>1808</v>
      </c>
      <c r="B138" t="s">
        <v>10152</v>
      </c>
      <c r="C138" t="s">
        <v>10153</v>
      </c>
      <c r="D138" t="s">
        <v>10206</v>
      </c>
      <c r="E138" t="s">
        <v>10207</v>
      </c>
      <c r="F138" t="s">
        <v>10156</v>
      </c>
      <c r="G138" t="s">
        <v>10160</v>
      </c>
      <c r="H138" t="s">
        <v>10194</v>
      </c>
    </row>
    <row r="139" spans="1:8">
      <c r="A139" t="s">
        <v>528</v>
      </c>
      <c r="B139" t="s">
        <v>10152</v>
      </c>
      <c r="C139" t="s">
        <v>10153</v>
      </c>
      <c r="D139" t="s">
        <v>10206</v>
      </c>
      <c r="E139" t="s">
        <v>10207</v>
      </c>
      <c r="F139" t="s">
        <v>10156</v>
      </c>
      <c r="G139" t="s">
        <v>10170</v>
      </c>
      <c r="H139" t="s">
        <v>1170</v>
      </c>
    </row>
    <row r="140" spans="1:8">
      <c r="A140" t="s">
        <v>529</v>
      </c>
      <c r="B140" t="s">
        <v>10152</v>
      </c>
      <c r="C140" t="s">
        <v>10153</v>
      </c>
      <c r="D140" t="s">
        <v>10206</v>
      </c>
      <c r="E140" t="s">
        <v>10207</v>
      </c>
      <c r="F140" t="s">
        <v>10156</v>
      </c>
      <c r="G140" t="s">
        <v>10189</v>
      </c>
      <c r="H140" t="s">
        <v>10194</v>
      </c>
    </row>
    <row r="141" spans="1:8">
      <c r="A141" t="s">
        <v>2453</v>
      </c>
      <c r="B141" t="s">
        <v>10152</v>
      </c>
      <c r="C141" t="s">
        <v>10153</v>
      </c>
      <c r="D141" t="s">
        <v>10206</v>
      </c>
      <c r="E141" t="s">
        <v>10207</v>
      </c>
      <c r="F141" t="s">
        <v>10156</v>
      </c>
      <c r="G141" t="s">
        <v>10170</v>
      </c>
      <c r="H141" t="s">
        <v>10262</v>
      </c>
    </row>
    <row r="142" spans="1:8">
      <c r="A142" t="s">
        <v>1699</v>
      </c>
      <c r="B142" t="s">
        <v>10152</v>
      </c>
      <c r="C142" t="s">
        <v>10153</v>
      </c>
      <c r="D142" t="s">
        <v>10206</v>
      </c>
      <c r="E142" t="s">
        <v>10207</v>
      </c>
      <c r="F142" t="s">
        <v>10156</v>
      </c>
      <c r="G142" t="s">
        <v>10170</v>
      </c>
      <c r="H142" t="s">
        <v>415</v>
      </c>
    </row>
    <row r="143" spans="1:8">
      <c r="A143" t="s">
        <v>5236</v>
      </c>
      <c r="B143" t="s">
        <v>10152</v>
      </c>
      <c r="C143" t="s">
        <v>10153</v>
      </c>
      <c r="D143" t="s">
        <v>10206</v>
      </c>
      <c r="E143" t="s">
        <v>10207</v>
      </c>
      <c r="F143" t="s">
        <v>10156</v>
      </c>
      <c r="G143" t="s">
        <v>10189</v>
      </c>
      <c r="H143" t="s">
        <v>1170</v>
      </c>
    </row>
    <row r="144" spans="1:8">
      <c r="A144" t="s">
        <v>425</v>
      </c>
      <c r="B144" t="s">
        <v>10152</v>
      </c>
      <c r="C144" t="s">
        <v>10153</v>
      </c>
      <c r="D144" t="s">
        <v>10202</v>
      </c>
      <c r="E144" t="s">
        <v>10203</v>
      </c>
      <c r="F144" t="s">
        <v>10156</v>
      </c>
      <c r="G144" t="s">
        <v>10160</v>
      </c>
      <c r="H144" t="s">
        <v>415</v>
      </c>
    </row>
    <row r="145" spans="1:8">
      <c r="A145" t="s">
        <v>6090</v>
      </c>
      <c r="B145" t="s">
        <v>10152</v>
      </c>
      <c r="C145" t="s">
        <v>10153</v>
      </c>
      <c r="D145" t="s">
        <v>10202</v>
      </c>
      <c r="E145" t="s">
        <v>10203</v>
      </c>
      <c r="F145" t="s">
        <v>10156</v>
      </c>
      <c r="G145" t="s">
        <v>107</v>
      </c>
      <c r="H145" t="s">
        <v>415</v>
      </c>
    </row>
    <row r="146" spans="1:8">
      <c r="A146" t="s">
        <v>1502</v>
      </c>
      <c r="B146" t="s">
        <v>10152</v>
      </c>
      <c r="C146" t="s">
        <v>10153</v>
      </c>
      <c r="D146" t="s">
        <v>10202</v>
      </c>
      <c r="E146" t="s">
        <v>10203</v>
      </c>
      <c r="F146" t="s">
        <v>10156</v>
      </c>
      <c r="G146" t="s">
        <v>10160</v>
      </c>
      <c r="H146" t="s">
        <v>415</v>
      </c>
    </row>
    <row r="147" spans="1:8">
      <c r="A147" t="s">
        <v>1809</v>
      </c>
      <c r="B147" t="s">
        <v>10152</v>
      </c>
      <c r="C147" t="s">
        <v>10153</v>
      </c>
      <c r="D147" t="s">
        <v>10202</v>
      </c>
      <c r="E147" t="s">
        <v>10203</v>
      </c>
      <c r="F147" t="s">
        <v>10156</v>
      </c>
      <c r="G147" t="s">
        <v>10160</v>
      </c>
      <c r="H147" t="s">
        <v>415</v>
      </c>
    </row>
    <row r="148" spans="1:8">
      <c r="A148" t="s">
        <v>1700</v>
      </c>
      <c r="B148" t="s">
        <v>10152</v>
      </c>
      <c r="C148" t="s">
        <v>10153</v>
      </c>
      <c r="D148" t="s">
        <v>10263</v>
      </c>
      <c r="E148" t="s">
        <v>10264</v>
      </c>
      <c r="F148" t="s">
        <v>10156</v>
      </c>
      <c r="G148" t="s">
        <v>10170</v>
      </c>
      <c r="H148" t="s">
        <v>415</v>
      </c>
    </row>
    <row r="149" spans="1:8">
      <c r="A149" t="s">
        <v>1271</v>
      </c>
      <c r="B149" t="s">
        <v>10152</v>
      </c>
      <c r="C149" t="s">
        <v>10153</v>
      </c>
      <c r="D149" t="s">
        <v>10202</v>
      </c>
      <c r="E149" t="s">
        <v>10203</v>
      </c>
      <c r="F149" t="s">
        <v>10156</v>
      </c>
      <c r="G149" t="s">
        <v>10160</v>
      </c>
      <c r="H149" t="s">
        <v>415</v>
      </c>
    </row>
    <row r="150" spans="1:8">
      <c r="A150" t="s">
        <v>428</v>
      </c>
      <c r="B150" t="s">
        <v>10152</v>
      </c>
      <c r="C150" t="s">
        <v>10153</v>
      </c>
      <c r="D150" t="s">
        <v>10202</v>
      </c>
      <c r="E150" t="s">
        <v>10203</v>
      </c>
      <c r="F150" t="s">
        <v>10156</v>
      </c>
      <c r="G150" t="s">
        <v>10170</v>
      </c>
      <c r="H150" t="s">
        <v>415</v>
      </c>
    </row>
    <row r="151" spans="1:8">
      <c r="A151" t="s">
        <v>2139</v>
      </c>
      <c r="B151" t="s">
        <v>10152</v>
      </c>
      <c r="C151" t="s">
        <v>10153</v>
      </c>
      <c r="D151" t="s">
        <v>10181</v>
      </c>
      <c r="E151" t="s">
        <v>10182</v>
      </c>
      <c r="F151" t="s">
        <v>10156</v>
      </c>
      <c r="G151" t="s">
        <v>10189</v>
      </c>
      <c r="H151" t="s">
        <v>10194</v>
      </c>
    </row>
    <row r="152" spans="1:8">
      <c r="A152" t="s">
        <v>1015</v>
      </c>
      <c r="B152" t="s">
        <v>10152</v>
      </c>
      <c r="C152" t="s">
        <v>10153</v>
      </c>
      <c r="D152" t="s">
        <v>10177</v>
      </c>
      <c r="E152" t="s">
        <v>10265</v>
      </c>
      <c r="F152" t="s">
        <v>10156</v>
      </c>
      <c r="G152" t="s">
        <v>10160</v>
      </c>
      <c r="H152" t="s">
        <v>1170</v>
      </c>
    </row>
    <row r="153" spans="1:8">
      <c r="A153" t="s">
        <v>10266</v>
      </c>
      <c r="B153" t="s">
        <v>10152</v>
      </c>
      <c r="C153" t="s">
        <v>10153</v>
      </c>
      <c r="D153" t="s">
        <v>10177</v>
      </c>
      <c r="E153" t="s">
        <v>10267</v>
      </c>
      <c r="F153" t="s">
        <v>10156</v>
      </c>
      <c r="G153" t="s">
        <v>10160</v>
      </c>
      <c r="H153" t="s">
        <v>1170</v>
      </c>
    </row>
    <row r="154" spans="1:8">
      <c r="A154" t="s">
        <v>3158</v>
      </c>
      <c r="B154" t="s">
        <v>10152</v>
      </c>
      <c r="C154" t="s">
        <v>10153</v>
      </c>
      <c r="D154" t="s">
        <v>10177</v>
      </c>
      <c r="E154" t="s">
        <v>10267</v>
      </c>
      <c r="F154" t="s">
        <v>10156</v>
      </c>
      <c r="G154" t="s">
        <v>10173</v>
      </c>
      <c r="H154" t="s">
        <v>1170</v>
      </c>
    </row>
    <row r="155" spans="1:8">
      <c r="A155" t="s">
        <v>1813</v>
      </c>
      <c r="B155" t="s">
        <v>10152</v>
      </c>
      <c r="C155" t="s">
        <v>10153</v>
      </c>
      <c r="D155" t="s">
        <v>10177</v>
      </c>
      <c r="E155" t="s">
        <v>10267</v>
      </c>
      <c r="F155" t="s">
        <v>10156</v>
      </c>
      <c r="G155" t="s">
        <v>10189</v>
      </c>
      <c r="H155" t="s">
        <v>1170</v>
      </c>
    </row>
    <row r="156" spans="1:8">
      <c r="A156" t="s">
        <v>826</v>
      </c>
      <c r="B156" t="s">
        <v>10152</v>
      </c>
      <c r="C156" t="s">
        <v>10153</v>
      </c>
      <c r="D156" t="s">
        <v>10177</v>
      </c>
      <c r="E156" t="s">
        <v>10267</v>
      </c>
      <c r="F156" t="s">
        <v>10156</v>
      </c>
      <c r="G156" t="s">
        <v>10173</v>
      </c>
      <c r="H156" t="s">
        <v>1170</v>
      </c>
    </row>
    <row r="157" spans="1:8">
      <c r="A157" t="s">
        <v>6300</v>
      </c>
      <c r="B157" t="s">
        <v>10152</v>
      </c>
      <c r="C157" t="s">
        <v>10153</v>
      </c>
      <c r="D157" t="s">
        <v>10177</v>
      </c>
      <c r="E157" t="s">
        <v>10267</v>
      </c>
      <c r="F157" t="s">
        <v>10156</v>
      </c>
      <c r="G157" t="s">
        <v>10170</v>
      </c>
      <c r="H157" t="s">
        <v>1170</v>
      </c>
    </row>
    <row r="158" spans="1:8">
      <c r="A158" t="s">
        <v>10268</v>
      </c>
      <c r="B158" t="s">
        <v>10152</v>
      </c>
      <c r="C158" t="s">
        <v>10153</v>
      </c>
      <c r="D158" t="s">
        <v>10177</v>
      </c>
      <c r="E158" t="s">
        <v>10267</v>
      </c>
      <c r="F158" t="s">
        <v>10156</v>
      </c>
      <c r="G158" t="s">
        <v>10173</v>
      </c>
      <c r="H158" t="s">
        <v>1170</v>
      </c>
    </row>
    <row r="159" spans="1:8">
      <c r="A159" t="s">
        <v>594</v>
      </c>
      <c r="B159" t="s">
        <v>10152</v>
      </c>
      <c r="C159" t="s">
        <v>10153</v>
      </c>
      <c r="D159" t="s">
        <v>10177</v>
      </c>
      <c r="E159" t="s">
        <v>10267</v>
      </c>
      <c r="F159" t="s">
        <v>10156</v>
      </c>
      <c r="G159" t="s">
        <v>10173</v>
      </c>
      <c r="H159" t="s">
        <v>1170</v>
      </c>
    </row>
    <row r="160" spans="1:8">
      <c r="A160" t="s">
        <v>439</v>
      </c>
      <c r="B160" t="s">
        <v>10152</v>
      </c>
      <c r="C160" t="s">
        <v>10153</v>
      </c>
      <c r="D160" t="s">
        <v>10206</v>
      </c>
      <c r="E160" t="s">
        <v>10269</v>
      </c>
      <c r="F160" t="s">
        <v>10156</v>
      </c>
      <c r="G160" t="s">
        <v>10170</v>
      </c>
      <c r="H160" t="s">
        <v>1170</v>
      </c>
    </row>
    <row r="161" spans="1:8">
      <c r="A161" t="s">
        <v>646</v>
      </c>
      <c r="B161" t="s">
        <v>10152</v>
      </c>
      <c r="C161" t="s">
        <v>10153</v>
      </c>
      <c r="D161" t="s">
        <v>10206</v>
      </c>
      <c r="E161" t="s">
        <v>10269</v>
      </c>
      <c r="F161" t="s">
        <v>10156</v>
      </c>
      <c r="G161" t="s">
        <v>10189</v>
      </c>
      <c r="H161" t="s">
        <v>1170</v>
      </c>
    </row>
    <row r="162" spans="1:8">
      <c r="A162" t="s">
        <v>2525</v>
      </c>
      <c r="B162" t="s">
        <v>10161</v>
      </c>
      <c r="C162" t="s">
        <v>10162</v>
      </c>
      <c r="D162" t="s">
        <v>10245</v>
      </c>
      <c r="E162" t="s">
        <v>10246</v>
      </c>
      <c r="F162" t="s">
        <v>10156</v>
      </c>
      <c r="G162" t="s">
        <v>10160</v>
      </c>
      <c r="H162" t="s">
        <v>415</v>
      </c>
    </row>
    <row r="163" spans="1:8">
      <c r="A163" t="s">
        <v>5211</v>
      </c>
      <c r="B163" t="s">
        <v>10152</v>
      </c>
      <c r="C163" t="s">
        <v>10153</v>
      </c>
      <c r="D163" t="s">
        <v>10177</v>
      </c>
      <c r="E163" t="s">
        <v>10196</v>
      </c>
      <c r="F163" t="s">
        <v>10156</v>
      </c>
      <c r="G163" t="s">
        <v>10173</v>
      </c>
      <c r="H163" t="s">
        <v>10194</v>
      </c>
    </row>
    <row r="164" spans="1:8">
      <c r="A164" t="s">
        <v>1703</v>
      </c>
      <c r="B164" t="s">
        <v>10152</v>
      </c>
      <c r="C164" t="s">
        <v>10153</v>
      </c>
      <c r="D164" t="s">
        <v>10177</v>
      </c>
      <c r="E164" t="s">
        <v>10196</v>
      </c>
      <c r="F164" t="s">
        <v>10156</v>
      </c>
      <c r="G164" t="s">
        <v>107</v>
      </c>
      <c r="H164" t="s">
        <v>10194</v>
      </c>
    </row>
    <row r="165" spans="1:8">
      <c r="A165" t="s">
        <v>887</v>
      </c>
      <c r="B165" t="s">
        <v>10152</v>
      </c>
      <c r="C165" t="s">
        <v>10153</v>
      </c>
      <c r="D165" t="s">
        <v>10175</v>
      </c>
      <c r="E165" t="s">
        <v>10230</v>
      </c>
      <c r="F165" t="s">
        <v>10156</v>
      </c>
      <c r="G165" t="s">
        <v>10160</v>
      </c>
      <c r="H165" t="s">
        <v>10194</v>
      </c>
    </row>
    <row r="166" spans="1:8">
      <c r="A166" t="s">
        <v>443</v>
      </c>
      <c r="B166" t="s">
        <v>10152</v>
      </c>
      <c r="C166" t="s">
        <v>10270</v>
      </c>
      <c r="D166" t="s">
        <v>10271</v>
      </c>
      <c r="E166" t="s">
        <v>10272</v>
      </c>
      <c r="F166" t="s">
        <v>10156</v>
      </c>
      <c r="G166" t="s">
        <v>10173</v>
      </c>
      <c r="H166" t="s">
        <v>1170</v>
      </c>
    </row>
    <row r="167" spans="1:8">
      <c r="A167" t="s">
        <v>1630</v>
      </c>
      <c r="B167" t="s">
        <v>10152</v>
      </c>
      <c r="C167" t="s">
        <v>10270</v>
      </c>
      <c r="D167" t="s">
        <v>10271</v>
      </c>
      <c r="E167" t="s">
        <v>10272</v>
      </c>
      <c r="F167" t="s">
        <v>10156</v>
      </c>
      <c r="G167" t="s">
        <v>10173</v>
      </c>
      <c r="H167" t="s">
        <v>415</v>
      </c>
    </row>
    <row r="168" spans="1:8">
      <c r="A168" t="s">
        <v>3275</v>
      </c>
      <c r="B168" t="s">
        <v>10152</v>
      </c>
      <c r="C168" t="s">
        <v>10270</v>
      </c>
      <c r="D168" t="s">
        <v>10271</v>
      </c>
      <c r="E168" t="s">
        <v>10272</v>
      </c>
      <c r="F168" t="s">
        <v>10156</v>
      </c>
      <c r="G168" t="s">
        <v>10173</v>
      </c>
      <c r="H168" t="s">
        <v>415</v>
      </c>
    </row>
    <row r="169" spans="1:8">
      <c r="A169" t="s">
        <v>5095</v>
      </c>
      <c r="B169" t="s">
        <v>10152</v>
      </c>
      <c r="C169" t="s">
        <v>10270</v>
      </c>
      <c r="D169" t="s">
        <v>10271</v>
      </c>
      <c r="E169" t="s">
        <v>10272</v>
      </c>
      <c r="F169" t="s">
        <v>10156</v>
      </c>
      <c r="G169" t="s">
        <v>10173</v>
      </c>
      <c r="H169" t="s">
        <v>415</v>
      </c>
    </row>
    <row r="170" spans="1:8">
      <c r="A170" t="s">
        <v>728</v>
      </c>
      <c r="B170" t="s">
        <v>10152</v>
      </c>
      <c r="C170" t="s">
        <v>10153</v>
      </c>
      <c r="D170" t="s">
        <v>10273</v>
      </c>
      <c r="E170" t="s">
        <v>10274</v>
      </c>
      <c r="F170" t="s">
        <v>10156</v>
      </c>
      <c r="G170" t="s">
        <v>10160</v>
      </c>
      <c r="H170" t="s">
        <v>10194</v>
      </c>
    </row>
    <row r="171" spans="1:8">
      <c r="A171" t="s">
        <v>445</v>
      </c>
      <c r="B171" t="s">
        <v>10152</v>
      </c>
      <c r="C171" t="s">
        <v>10153</v>
      </c>
      <c r="D171" t="s">
        <v>10197</v>
      </c>
      <c r="E171" t="s">
        <v>10198</v>
      </c>
      <c r="F171" t="s">
        <v>10156</v>
      </c>
      <c r="G171" t="s">
        <v>10189</v>
      </c>
      <c r="H171" t="s">
        <v>1170</v>
      </c>
    </row>
    <row r="172" spans="1:8">
      <c r="A172" t="s">
        <v>10275</v>
      </c>
      <c r="B172" t="s">
        <v>10152</v>
      </c>
      <c r="C172" t="s">
        <v>10153</v>
      </c>
      <c r="D172" t="s">
        <v>10168</v>
      </c>
      <c r="E172" t="s">
        <v>10276</v>
      </c>
      <c r="F172" t="s">
        <v>10156</v>
      </c>
      <c r="G172" t="s">
        <v>10189</v>
      </c>
      <c r="H172" t="s">
        <v>1170</v>
      </c>
    </row>
    <row r="173" spans="1:8">
      <c r="A173" t="s">
        <v>446</v>
      </c>
      <c r="B173" t="s">
        <v>10152</v>
      </c>
      <c r="C173" t="s">
        <v>10153</v>
      </c>
      <c r="D173" t="s">
        <v>10168</v>
      </c>
      <c r="E173" t="s">
        <v>10200</v>
      </c>
      <c r="F173" t="s">
        <v>10156</v>
      </c>
      <c r="G173" t="s">
        <v>10157</v>
      </c>
      <c r="H173" t="s">
        <v>415</v>
      </c>
    </row>
    <row r="174" spans="1:8">
      <c r="A174" t="s">
        <v>942</v>
      </c>
      <c r="B174" t="s">
        <v>10152</v>
      </c>
      <c r="C174" t="s">
        <v>10153</v>
      </c>
      <c r="D174" t="s">
        <v>10197</v>
      </c>
      <c r="E174" t="s">
        <v>10216</v>
      </c>
      <c r="F174" t="s">
        <v>10156</v>
      </c>
      <c r="G174" t="s">
        <v>10160</v>
      </c>
      <c r="H174" t="s">
        <v>415</v>
      </c>
    </row>
    <row r="175" spans="1:8">
      <c r="A175" t="s">
        <v>447</v>
      </c>
      <c r="B175" t="s">
        <v>10152</v>
      </c>
      <c r="C175" t="s">
        <v>10153</v>
      </c>
      <c r="D175" t="s">
        <v>10175</v>
      </c>
      <c r="E175" t="s">
        <v>10277</v>
      </c>
      <c r="F175" t="s">
        <v>10156</v>
      </c>
      <c r="G175" t="s">
        <v>10160</v>
      </c>
      <c r="H175" t="s">
        <v>1170</v>
      </c>
    </row>
    <row r="176" spans="1:8">
      <c r="A176" t="s">
        <v>589</v>
      </c>
      <c r="B176" t="s">
        <v>10152</v>
      </c>
      <c r="C176" t="s">
        <v>10153</v>
      </c>
      <c r="D176" t="s">
        <v>10175</v>
      </c>
      <c r="E176" t="s">
        <v>10277</v>
      </c>
      <c r="F176" t="s">
        <v>10156</v>
      </c>
      <c r="G176" t="s">
        <v>10160</v>
      </c>
      <c r="H176" t="s">
        <v>1170</v>
      </c>
    </row>
    <row r="177" spans="1:8">
      <c r="A177" t="s">
        <v>2865</v>
      </c>
      <c r="B177" t="s">
        <v>10152</v>
      </c>
      <c r="C177" t="s">
        <v>10153</v>
      </c>
      <c r="D177" t="s">
        <v>10202</v>
      </c>
      <c r="E177" t="s">
        <v>10278</v>
      </c>
      <c r="F177" t="s">
        <v>10156</v>
      </c>
      <c r="G177" t="s">
        <v>10173</v>
      </c>
      <c r="H177" t="s">
        <v>1170</v>
      </c>
    </row>
    <row r="178" spans="1:8">
      <c r="A178" t="s">
        <v>533</v>
      </c>
      <c r="B178" t="s">
        <v>10152</v>
      </c>
      <c r="C178" t="s">
        <v>10153</v>
      </c>
      <c r="D178" t="s">
        <v>10181</v>
      </c>
      <c r="E178" t="s">
        <v>10182</v>
      </c>
      <c r="F178" t="s">
        <v>10156</v>
      </c>
      <c r="G178" t="s">
        <v>10160</v>
      </c>
      <c r="H178" t="s">
        <v>415</v>
      </c>
    </row>
    <row r="179" spans="1:8">
      <c r="A179" t="s">
        <v>1194</v>
      </c>
      <c r="B179" t="s">
        <v>10152</v>
      </c>
      <c r="C179" t="s">
        <v>10153</v>
      </c>
      <c r="D179" t="s">
        <v>10181</v>
      </c>
      <c r="E179" t="s">
        <v>10182</v>
      </c>
      <c r="F179" t="s">
        <v>10156</v>
      </c>
      <c r="G179" t="s">
        <v>10170</v>
      </c>
      <c r="H179" t="s">
        <v>415</v>
      </c>
    </row>
    <row r="180" spans="1:8">
      <c r="A180" t="s">
        <v>536</v>
      </c>
      <c r="B180" t="s">
        <v>10152</v>
      </c>
      <c r="C180" t="s">
        <v>10153</v>
      </c>
      <c r="D180" t="s">
        <v>10177</v>
      </c>
      <c r="E180" t="s">
        <v>10221</v>
      </c>
      <c r="F180" t="s">
        <v>10156</v>
      </c>
      <c r="G180" t="s">
        <v>10170</v>
      </c>
      <c r="H180" t="s">
        <v>1170</v>
      </c>
    </row>
    <row r="181" spans="1:8">
      <c r="A181" t="s">
        <v>8062</v>
      </c>
      <c r="B181" t="s">
        <v>10152</v>
      </c>
      <c r="C181" t="s">
        <v>10153</v>
      </c>
      <c r="D181" t="s">
        <v>10197</v>
      </c>
      <c r="E181" t="s">
        <v>10216</v>
      </c>
      <c r="F181" t="s">
        <v>10156</v>
      </c>
      <c r="G181" t="s">
        <v>10189</v>
      </c>
      <c r="H181" t="s">
        <v>1170</v>
      </c>
    </row>
    <row r="182" spans="1:8">
      <c r="A182" t="s">
        <v>6707</v>
      </c>
      <c r="B182" t="s">
        <v>10152</v>
      </c>
      <c r="C182" t="s">
        <v>10153</v>
      </c>
      <c r="D182" t="s">
        <v>10197</v>
      </c>
      <c r="E182" t="s">
        <v>10216</v>
      </c>
      <c r="F182" t="s">
        <v>10156</v>
      </c>
      <c r="G182" t="s">
        <v>10173</v>
      </c>
      <c r="H182" t="s">
        <v>1170</v>
      </c>
    </row>
    <row r="183" spans="1:8">
      <c r="A183" t="s">
        <v>602</v>
      </c>
      <c r="B183" t="s">
        <v>10152</v>
      </c>
      <c r="C183" t="s">
        <v>10153</v>
      </c>
      <c r="D183" t="s">
        <v>10177</v>
      </c>
      <c r="E183" t="s">
        <v>10178</v>
      </c>
      <c r="F183" t="s">
        <v>10165</v>
      </c>
      <c r="G183" t="s">
        <v>10166</v>
      </c>
      <c r="H183" t="s">
        <v>1170</v>
      </c>
    </row>
    <row r="184" spans="1:8">
      <c r="A184" t="s">
        <v>1023</v>
      </c>
      <c r="B184" t="s">
        <v>10152</v>
      </c>
      <c r="C184" t="s">
        <v>10153</v>
      </c>
      <c r="D184" t="s">
        <v>10197</v>
      </c>
      <c r="E184" t="s">
        <v>10279</v>
      </c>
      <c r="F184" t="s">
        <v>10156</v>
      </c>
      <c r="G184" t="s">
        <v>10191</v>
      </c>
      <c r="H184" t="s">
        <v>1170</v>
      </c>
    </row>
    <row r="185" spans="1:8">
      <c r="A185" t="s">
        <v>1822</v>
      </c>
      <c r="B185" t="s">
        <v>10152</v>
      </c>
      <c r="C185" t="s">
        <v>10153</v>
      </c>
      <c r="D185" t="s">
        <v>10202</v>
      </c>
      <c r="E185" t="s">
        <v>10278</v>
      </c>
      <c r="F185" t="s">
        <v>10156</v>
      </c>
      <c r="G185" t="s">
        <v>107</v>
      </c>
      <c r="H185" t="s">
        <v>1170</v>
      </c>
    </row>
    <row r="186" spans="1:8">
      <c r="A186" t="s">
        <v>10280</v>
      </c>
      <c r="B186" t="s">
        <v>10152</v>
      </c>
      <c r="C186" t="s">
        <v>10153</v>
      </c>
      <c r="D186" t="s">
        <v>10202</v>
      </c>
      <c r="E186" t="s">
        <v>10278</v>
      </c>
      <c r="F186" t="s">
        <v>10156</v>
      </c>
      <c r="G186" t="s">
        <v>10160</v>
      </c>
      <c r="H186" t="s">
        <v>1170</v>
      </c>
    </row>
    <row r="187" spans="1:8">
      <c r="A187" t="s">
        <v>10281</v>
      </c>
      <c r="B187" t="s">
        <v>10152</v>
      </c>
      <c r="C187" t="s">
        <v>10153</v>
      </c>
      <c r="D187" t="s">
        <v>10202</v>
      </c>
      <c r="E187" t="s">
        <v>10278</v>
      </c>
      <c r="F187" t="s">
        <v>10156</v>
      </c>
      <c r="G187" t="s">
        <v>10160</v>
      </c>
      <c r="H187" t="s">
        <v>1170</v>
      </c>
    </row>
    <row r="188" spans="1:8">
      <c r="A188" t="s">
        <v>1277</v>
      </c>
      <c r="B188" t="s">
        <v>10152</v>
      </c>
      <c r="C188" t="s">
        <v>10153</v>
      </c>
      <c r="D188" t="s">
        <v>10202</v>
      </c>
      <c r="E188" t="s">
        <v>10278</v>
      </c>
      <c r="F188" t="s">
        <v>10156</v>
      </c>
      <c r="G188" t="s">
        <v>10173</v>
      </c>
      <c r="H188" t="s">
        <v>1170</v>
      </c>
    </row>
    <row r="189" spans="1:8">
      <c r="A189" t="s">
        <v>734</v>
      </c>
      <c r="B189" t="s">
        <v>10152</v>
      </c>
      <c r="C189" t="s">
        <v>10153</v>
      </c>
      <c r="D189" t="s">
        <v>10202</v>
      </c>
      <c r="E189" t="s">
        <v>10278</v>
      </c>
      <c r="F189" t="s">
        <v>10156</v>
      </c>
      <c r="G189" t="s">
        <v>10173</v>
      </c>
      <c r="H189" t="s">
        <v>1170</v>
      </c>
    </row>
    <row r="190" spans="1:8">
      <c r="A190" t="s">
        <v>1025</v>
      </c>
      <c r="B190" t="s">
        <v>10152</v>
      </c>
      <c r="C190" t="s">
        <v>10153</v>
      </c>
      <c r="D190" t="s">
        <v>10181</v>
      </c>
      <c r="E190" t="s">
        <v>10184</v>
      </c>
      <c r="F190" t="s">
        <v>10156</v>
      </c>
      <c r="G190" t="s">
        <v>10189</v>
      </c>
      <c r="H190" t="s">
        <v>10211</v>
      </c>
    </row>
    <row r="191" spans="1:8">
      <c r="A191" t="s">
        <v>1772</v>
      </c>
      <c r="B191" t="s">
        <v>10152</v>
      </c>
      <c r="C191" t="s">
        <v>10153</v>
      </c>
      <c r="D191" t="s">
        <v>10181</v>
      </c>
      <c r="E191" t="s">
        <v>10184</v>
      </c>
      <c r="F191" t="s">
        <v>10156</v>
      </c>
      <c r="G191" t="s">
        <v>10170</v>
      </c>
      <c r="H191" t="s">
        <v>10211</v>
      </c>
    </row>
    <row r="192" spans="1:8">
      <c r="A192" t="s">
        <v>945</v>
      </c>
      <c r="B192" t="s">
        <v>10152</v>
      </c>
      <c r="C192" t="s">
        <v>10153</v>
      </c>
      <c r="D192" t="s">
        <v>10177</v>
      </c>
      <c r="E192" t="s">
        <v>10282</v>
      </c>
      <c r="F192" t="s">
        <v>10156</v>
      </c>
      <c r="G192" t="s">
        <v>10170</v>
      </c>
      <c r="H192" t="s">
        <v>415</v>
      </c>
    </row>
    <row r="193" spans="1:8">
      <c r="A193" t="s">
        <v>1026</v>
      </c>
      <c r="B193" t="s">
        <v>10152</v>
      </c>
      <c r="C193" t="s">
        <v>10153</v>
      </c>
      <c r="D193" t="s">
        <v>10283</v>
      </c>
      <c r="E193" t="s">
        <v>10284</v>
      </c>
      <c r="F193" t="s">
        <v>10156</v>
      </c>
      <c r="G193" t="s">
        <v>10189</v>
      </c>
      <c r="H193" t="s">
        <v>415</v>
      </c>
    </row>
    <row r="194" spans="1:8">
      <c r="A194" t="s">
        <v>449</v>
      </c>
      <c r="B194" t="s">
        <v>10152</v>
      </c>
      <c r="C194" t="s">
        <v>10153</v>
      </c>
      <c r="D194" t="s">
        <v>10177</v>
      </c>
      <c r="E194" t="s">
        <v>10285</v>
      </c>
      <c r="F194" t="s">
        <v>10156</v>
      </c>
      <c r="G194" t="s">
        <v>10160</v>
      </c>
      <c r="H194" t="s">
        <v>1170</v>
      </c>
    </row>
    <row r="195" spans="1:8">
      <c r="A195" t="s">
        <v>737</v>
      </c>
      <c r="B195" t="s">
        <v>10152</v>
      </c>
      <c r="C195" t="s">
        <v>10153</v>
      </c>
      <c r="D195" t="s">
        <v>10177</v>
      </c>
      <c r="E195" t="s">
        <v>10285</v>
      </c>
      <c r="F195" t="s">
        <v>10156</v>
      </c>
      <c r="G195" t="s">
        <v>10170</v>
      </c>
      <c r="H195" t="s">
        <v>1170</v>
      </c>
    </row>
    <row r="196" spans="1:8">
      <c r="A196" t="s">
        <v>1383</v>
      </c>
      <c r="B196" t="s">
        <v>10152</v>
      </c>
      <c r="C196" t="s">
        <v>10153</v>
      </c>
      <c r="D196" t="s">
        <v>10181</v>
      </c>
      <c r="E196" t="s">
        <v>10182</v>
      </c>
      <c r="F196" t="s">
        <v>10156</v>
      </c>
      <c r="G196" t="s">
        <v>10170</v>
      </c>
      <c r="H196" t="s">
        <v>10194</v>
      </c>
    </row>
    <row r="197" spans="1:8">
      <c r="A197" t="s">
        <v>2398</v>
      </c>
      <c r="B197" t="s">
        <v>10152</v>
      </c>
      <c r="C197" t="s">
        <v>10153</v>
      </c>
      <c r="D197" t="s">
        <v>10181</v>
      </c>
      <c r="E197" t="s">
        <v>10182</v>
      </c>
      <c r="F197" t="s">
        <v>10156</v>
      </c>
      <c r="G197" t="s">
        <v>10189</v>
      </c>
      <c r="H197" t="s">
        <v>10194</v>
      </c>
    </row>
    <row r="198" spans="1:8">
      <c r="A198" t="s">
        <v>2219</v>
      </c>
      <c r="B198" t="s">
        <v>10152</v>
      </c>
      <c r="C198" t="s">
        <v>10153</v>
      </c>
      <c r="D198" t="s">
        <v>10286</v>
      </c>
      <c r="E198" t="s">
        <v>10287</v>
      </c>
      <c r="F198" t="s">
        <v>10156</v>
      </c>
      <c r="G198" t="s">
        <v>10173</v>
      </c>
      <c r="H198" t="s">
        <v>415</v>
      </c>
    </row>
    <row r="199" spans="1:8">
      <c r="A199" t="s">
        <v>1195</v>
      </c>
      <c r="B199" t="s">
        <v>10152</v>
      </c>
      <c r="C199" t="s">
        <v>10153</v>
      </c>
      <c r="D199" t="s">
        <v>10202</v>
      </c>
      <c r="E199" t="s">
        <v>10278</v>
      </c>
      <c r="F199" t="s">
        <v>10156</v>
      </c>
      <c r="G199" t="s">
        <v>10189</v>
      </c>
      <c r="H199" t="s">
        <v>1170</v>
      </c>
    </row>
    <row r="200" spans="1:8">
      <c r="A200" t="s">
        <v>1511</v>
      </c>
      <c r="B200" t="s">
        <v>10152</v>
      </c>
      <c r="C200" t="s">
        <v>10153</v>
      </c>
      <c r="D200" t="s">
        <v>10202</v>
      </c>
      <c r="E200" t="s">
        <v>10278</v>
      </c>
      <c r="F200" t="s">
        <v>10156</v>
      </c>
      <c r="G200" t="s">
        <v>10189</v>
      </c>
      <c r="H200" t="s">
        <v>1170</v>
      </c>
    </row>
    <row r="201" spans="1:8">
      <c r="A201" t="s">
        <v>833</v>
      </c>
      <c r="B201" t="s">
        <v>10152</v>
      </c>
      <c r="C201" t="s">
        <v>10153</v>
      </c>
      <c r="D201" t="s">
        <v>10202</v>
      </c>
      <c r="E201" t="s">
        <v>10278</v>
      </c>
      <c r="F201" t="s">
        <v>10156</v>
      </c>
      <c r="G201" t="s">
        <v>10189</v>
      </c>
      <c r="H201" t="s">
        <v>1170</v>
      </c>
    </row>
    <row r="202" spans="1:8">
      <c r="A202" t="s">
        <v>1030</v>
      </c>
      <c r="B202" t="s">
        <v>10152</v>
      </c>
      <c r="C202" t="s">
        <v>10153</v>
      </c>
      <c r="D202" t="s">
        <v>10202</v>
      </c>
      <c r="E202" t="s">
        <v>10278</v>
      </c>
      <c r="F202" t="s">
        <v>10156</v>
      </c>
      <c r="G202" t="s">
        <v>10189</v>
      </c>
      <c r="H202" t="s">
        <v>1170</v>
      </c>
    </row>
    <row r="203" spans="1:8">
      <c r="A203" t="s">
        <v>1282</v>
      </c>
      <c r="B203" t="s">
        <v>10152</v>
      </c>
      <c r="C203" t="s">
        <v>10153</v>
      </c>
      <c r="D203" t="s">
        <v>10202</v>
      </c>
      <c r="E203" t="s">
        <v>10278</v>
      </c>
      <c r="F203" t="s">
        <v>10156</v>
      </c>
      <c r="G203" t="s">
        <v>10189</v>
      </c>
      <c r="H203" t="s">
        <v>1170</v>
      </c>
    </row>
    <row r="204" spans="1:8">
      <c r="A204" t="s">
        <v>1032</v>
      </c>
      <c r="B204" t="s">
        <v>10152</v>
      </c>
      <c r="C204" t="s">
        <v>10153</v>
      </c>
      <c r="D204" t="s">
        <v>10177</v>
      </c>
      <c r="E204" t="s">
        <v>10178</v>
      </c>
      <c r="F204" t="s">
        <v>10156</v>
      </c>
      <c r="G204" t="s">
        <v>10160</v>
      </c>
      <c r="H204" t="s">
        <v>1170</v>
      </c>
    </row>
    <row r="205" spans="1:8">
      <c r="A205" t="s">
        <v>2223</v>
      </c>
      <c r="B205" t="s">
        <v>10152</v>
      </c>
      <c r="C205" t="s">
        <v>10153</v>
      </c>
      <c r="D205" t="s">
        <v>10154</v>
      </c>
      <c r="E205" t="s">
        <v>10155</v>
      </c>
      <c r="F205" t="s">
        <v>10156</v>
      </c>
      <c r="G205" t="s">
        <v>10189</v>
      </c>
      <c r="H205" t="s">
        <v>1170</v>
      </c>
    </row>
    <row r="206" spans="1:8">
      <c r="A206" t="s">
        <v>889</v>
      </c>
      <c r="B206" t="s">
        <v>10152</v>
      </c>
      <c r="C206" t="s">
        <v>10153</v>
      </c>
      <c r="D206" t="s">
        <v>10154</v>
      </c>
      <c r="E206" t="s">
        <v>10155</v>
      </c>
      <c r="F206" t="s">
        <v>10156</v>
      </c>
      <c r="G206" t="s">
        <v>10189</v>
      </c>
      <c r="H206" t="s">
        <v>415</v>
      </c>
    </row>
    <row r="207" spans="1:8">
      <c r="A207" t="s">
        <v>1588</v>
      </c>
      <c r="B207" t="s">
        <v>10152</v>
      </c>
      <c r="C207" t="s">
        <v>10153</v>
      </c>
      <c r="D207" t="s">
        <v>10168</v>
      </c>
      <c r="E207" t="s">
        <v>10200</v>
      </c>
      <c r="F207" t="s">
        <v>10156</v>
      </c>
      <c r="G207" t="s">
        <v>10160</v>
      </c>
      <c r="H207" t="s">
        <v>10167</v>
      </c>
    </row>
    <row r="208" spans="1:8">
      <c r="A208" t="s">
        <v>1513</v>
      </c>
      <c r="B208" t="s">
        <v>10152</v>
      </c>
      <c r="C208" t="s">
        <v>10153</v>
      </c>
      <c r="D208" t="s">
        <v>10181</v>
      </c>
      <c r="E208" t="s">
        <v>10182</v>
      </c>
      <c r="F208" t="s">
        <v>10156</v>
      </c>
      <c r="G208" t="s">
        <v>10160</v>
      </c>
      <c r="H208" t="s">
        <v>10194</v>
      </c>
    </row>
    <row r="209" spans="1:8">
      <c r="A209" t="s">
        <v>947</v>
      </c>
      <c r="B209" t="s">
        <v>10152</v>
      </c>
      <c r="C209" t="s">
        <v>10153</v>
      </c>
      <c r="D209" t="s">
        <v>10181</v>
      </c>
      <c r="E209" t="s">
        <v>10184</v>
      </c>
      <c r="F209" t="s">
        <v>10156</v>
      </c>
      <c r="G209" t="s">
        <v>10160</v>
      </c>
      <c r="H209" t="s">
        <v>415</v>
      </c>
    </row>
    <row r="210" spans="1:8">
      <c r="A210" t="s">
        <v>537</v>
      </c>
      <c r="B210" t="s">
        <v>10152</v>
      </c>
      <c r="C210" t="s">
        <v>10153</v>
      </c>
      <c r="D210" t="s">
        <v>10260</v>
      </c>
      <c r="E210" t="s">
        <v>10261</v>
      </c>
      <c r="F210" t="s">
        <v>10156</v>
      </c>
      <c r="G210" t="s">
        <v>10160</v>
      </c>
      <c r="H210" t="s">
        <v>415</v>
      </c>
    </row>
    <row r="211" spans="1:8">
      <c r="A211" t="s">
        <v>538</v>
      </c>
      <c r="B211" t="s">
        <v>10152</v>
      </c>
      <c r="C211" t="s">
        <v>10153</v>
      </c>
      <c r="D211" t="s">
        <v>10158</v>
      </c>
      <c r="E211" t="s">
        <v>10159</v>
      </c>
      <c r="F211" t="s">
        <v>10156</v>
      </c>
      <c r="G211" t="s">
        <v>10160</v>
      </c>
      <c r="H211" t="s">
        <v>1170</v>
      </c>
    </row>
    <row r="212" spans="1:8">
      <c r="A212" t="s">
        <v>2033</v>
      </c>
      <c r="B212" t="s">
        <v>10152</v>
      </c>
      <c r="C212" t="s">
        <v>10153</v>
      </c>
      <c r="D212" t="s">
        <v>10225</v>
      </c>
      <c r="E212" t="s">
        <v>10226</v>
      </c>
      <c r="F212" t="s">
        <v>10156</v>
      </c>
      <c r="G212" t="s">
        <v>10173</v>
      </c>
      <c r="H212" t="s">
        <v>1170</v>
      </c>
    </row>
    <row r="213" spans="1:8">
      <c r="A213" t="s">
        <v>1463</v>
      </c>
      <c r="B213" t="s">
        <v>10152</v>
      </c>
      <c r="C213" t="s">
        <v>10153</v>
      </c>
      <c r="D213" t="s">
        <v>10225</v>
      </c>
      <c r="E213" t="s">
        <v>10226</v>
      </c>
      <c r="F213" t="s">
        <v>10156</v>
      </c>
      <c r="G213" t="s">
        <v>10189</v>
      </c>
      <c r="H213" t="s">
        <v>1170</v>
      </c>
    </row>
    <row r="214" spans="1:8">
      <c r="A214" t="s">
        <v>10288</v>
      </c>
      <c r="B214" t="s">
        <v>10152</v>
      </c>
      <c r="C214" t="s">
        <v>10153</v>
      </c>
      <c r="D214" t="s">
        <v>10158</v>
      </c>
      <c r="E214" t="s">
        <v>10159</v>
      </c>
      <c r="F214" t="s">
        <v>10156</v>
      </c>
      <c r="G214" t="s">
        <v>10189</v>
      </c>
      <c r="H214" t="s">
        <v>1170</v>
      </c>
    </row>
    <row r="215" spans="1:8">
      <c r="A215" t="s">
        <v>450</v>
      </c>
      <c r="B215" t="s">
        <v>10152</v>
      </c>
      <c r="C215" t="s">
        <v>10153</v>
      </c>
      <c r="D215" t="s">
        <v>10158</v>
      </c>
      <c r="E215" t="s">
        <v>10159</v>
      </c>
      <c r="F215" t="s">
        <v>10156</v>
      </c>
      <c r="G215" t="s">
        <v>10189</v>
      </c>
      <c r="H215" t="s">
        <v>1170</v>
      </c>
    </row>
    <row r="216" spans="1:8">
      <c r="A216" t="s">
        <v>452</v>
      </c>
      <c r="B216" t="s">
        <v>10152</v>
      </c>
      <c r="C216" t="s">
        <v>10153</v>
      </c>
      <c r="D216" t="s">
        <v>10158</v>
      </c>
      <c r="E216" t="s">
        <v>10159</v>
      </c>
      <c r="F216" t="s">
        <v>10156</v>
      </c>
      <c r="G216" t="s">
        <v>10170</v>
      </c>
      <c r="H216" t="s">
        <v>1170</v>
      </c>
    </row>
    <row r="217" spans="1:8">
      <c r="A217" t="s">
        <v>10289</v>
      </c>
      <c r="B217" t="s">
        <v>10152</v>
      </c>
      <c r="C217" t="s">
        <v>10153</v>
      </c>
      <c r="D217" t="s">
        <v>10158</v>
      </c>
      <c r="E217" t="s">
        <v>10159</v>
      </c>
      <c r="F217" t="s">
        <v>10156</v>
      </c>
      <c r="G217" t="s">
        <v>10173</v>
      </c>
      <c r="H217" t="s">
        <v>1170</v>
      </c>
    </row>
    <row r="218" spans="1:8">
      <c r="A218" t="s">
        <v>454</v>
      </c>
      <c r="B218" t="s">
        <v>10152</v>
      </c>
      <c r="C218" t="s">
        <v>10153</v>
      </c>
      <c r="D218" t="s">
        <v>10158</v>
      </c>
      <c r="E218" t="s">
        <v>10159</v>
      </c>
      <c r="F218" t="s">
        <v>10156</v>
      </c>
      <c r="G218" t="s">
        <v>10160</v>
      </c>
      <c r="H218" t="s">
        <v>1170</v>
      </c>
    </row>
    <row r="219" spans="1:8">
      <c r="A219" t="s">
        <v>1516</v>
      </c>
      <c r="B219" t="s">
        <v>10152</v>
      </c>
      <c r="C219" t="s">
        <v>10153</v>
      </c>
      <c r="D219" t="s">
        <v>10158</v>
      </c>
      <c r="E219" t="s">
        <v>10159</v>
      </c>
      <c r="F219" t="s">
        <v>10156</v>
      </c>
      <c r="G219" t="s">
        <v>10189</v>
      </c>
      <c r="H219" t="s">
        <v>1170</v>
      </c>
    </row>
    <row r="220" spans="1:8">
      <c r="A220" t="s">
        <v>655</v>
      </c>
      <c r="B220" t="s">
        <v>10152</v>
      </c>
      <c r="C220" t="s">
        <v>10153</v>
      </c>
      <c r="D220" t="s">
        <v>10158</v>
      </c>
      <c r="E220" t="s">
        <v>10159</v>
      </c>
      <c r="F220" t="s">
        <v>10156</v>
      </c>
      <c r="G220" t="s">
        <v>10173</v>
      </c>
      <c r="H220" t="s">
        <v>1170</v>
      </c>
    </row>
    <row r="221" spans="1:8">
      <c r="A221" t="s">
        <v>1146</v>
      </c>
      <c r="B221" t="s">
        <v>10152</v>
      </c>
      <c r="C221" t="s">
        <v>10153</v>
      </c>
      <c r="D221" t="s">
        <v>10263</v>
      </c>
      <c r="E221" t="s">
        <v>908</v>
      </c>
      <c r="F221" t="s">
        <v>10156</v>
      </c>
      <c r="G221" t="s">
        <v>10170</v>
      </c>
      <c r="H221" t="s">
        <v>10167</v>
      </c>
    </row>
    <row r="222" spans="1:8">
      <c r="A222" t="s">
        <v>2091</v>
      </c>
      <c r="B222" t="s">
        <v>10152</v>
      </c>
      <c r="C222" t="s">
        <v>10153</v>
      </c>
      <c r="D222" t="s">
        <v>10290</v>
      </c>
      <c r="E222" t="s">
        <v>10291</v>
      </c>
      <c r="F222" t="s">
        <v>10156</v>
      </c>
      <c r="G222" t="s">
        <v>10160</v>
      </c>
      <c r="H222" t="s">
        <v>1170</v>
      </c>
    </row>
    <row r="223" spans="1:8">
      <c r="A223" t="s">
        <v>1954</v>
      </c>
      <c r="B223" t="s">
        <v>10161</v>
      </c>
      <c r="C223" t="s">
        <v>10162</v>
      </c>
      <c r="D223" t="s">
        <v>10292</v>
      </c>
      <c r="E223" t="s">
        <v>10293</v>
      </c>
      <c r="F223" t="s">
        <v>10156</v>
      </c>
      <c r="G223" t="s">
        <v>10160</v>
      </c>
      <c r="H223" t="s">
        <v>415</v>
      </c>
    </row>
    <row r="224" spans="1:8">
      <c r="A224" t="s">
        <v>540</v>
      </c>
      <c r="B224" t="s">
        <v>10152</v>
      </c>
      <c r="C224" t="s">
        <v>10153</v>
      </c>
      <c r="D224" t="s">
        <v>10177</v>
      </c>
      <c r="E224" t="s">
        <v>10178</v>
      </c>
      <c r="F224" t="s">
        <v>10156</v>
      </c>
      <c r="G224" t="s">
        <v>10170</v>
      </c>
      <c r="H224" t="s">
        <v>1170</v>
      </c>
    </row>
    <row r="225" spans="1:8">
      <c r="A225" t="s">
        <v>740</v>
      </c>
      <c r="B225" t="s">
        <v>10152</v>
      </c>
      <c r="C225" t="s">
        <v>10153</v>
      </c>
      <c r="D225" t="s">
        <v>10177</v>
      </c>
      <c r="E225" t="s">
        <v>10178</v>
      </c>
      <c r="F225" t="s">
        <v>10156</v>
      </c>
      <c r="G225" t="s">
        <v>10170</v>
      </c>
      <c r="H225" t="s">
        <v>1170</v>
      </c>
    </row>
    <row r="226" spans="1:8">
      <c r="A226" t="s">
        <v>541</v>
      </c>
      <c r="B226" t="s">
        <v>10152</v>
      </c>
      <c r="C226" t="s">
        <v>10153</v>
      </c>
      <c r="D226" t="s">
        <v>10177</v>
      </c>
      <c r="E226" t="s">
        <v>10178</v>
      </c>
      <c r="F226" t="s">
        <v>10156</v>
      </c>
      <c r="G226" t="s">
        <v>10170</v>
      </c>
      <c r="H226" t="s">
        <v>1170</v>
      </c>
    </row>
    <row r="227" spans="1:8">
      <c r="A227" t="s">
        <v>10294</v>
      </c>
      <c r="B227" t="s">
        <v>10152</v>
      </c>
      <c r="C227" t="s">
        <v>10153</v>
      </c>
      <c r="D227" t="s">
        <v>10177</v>
      </c>
      <c r="E227" t="s">
        <v>10178</v>
      </c>
      <c r="F227" t="s">
        <v>10156</v>
      </c>
      <c r="G227" t="s">
        <v>10173</v>
      </c>
      <c r="H227" t="s">
        <v>1170</v>
      </c>
    </row>
    <row r="228" spans="1:8">
      <c r="A228" t="s">
        <v>1040</v>
      </c>
      <c r="B228" t="s">
        <v>10152</v>
      </c>
      <c r="C228" t="s">
        <v>10153</v>
      </c>
      <c r="D228" t="s">
        <v>10177</v>
      </c>
      <c r="E228" t="s">
        <v>10178</v>
      </c>
      <c r="F228" t="s">
        <v>10156</v>
      </c>
      <c r="G228" t="s">
        <v>10189</v>
      </c>
      <c r="H228" t="s">
        <v>10194</v>
      </c>
    </row>
    <row r="229" spans="1:8">
      <c r="A229" t="s">
        <v>605</v>
      </c>
      <c r="B229" t="s">
        <v>10152</v>
      </c>
      <c r="C229" t="s">
        <v>10153</v>
      </c>
      <c r="D229" t="s">
        <v>10168</v>
      </c>
      <c r="E229" t="s">
        <v>10200</v>
      </c>
      <c r="F229" t="s">
        <v>10156</v>
      </c>
      <c r="G229" t="s">
        <v>10170</v>
      </c>
      <c r="H229" t="s">
        <v>10194</v>
      </c>
    </row>
    <row r="230" spans="1:8">
      <c r="A230" t="s">
        <v>745</v>
      </c>
      <c r="B230" t="s">
        <v>10152</v>
      </c>
      <c r="C230" t="s">
        <v>10153</v>
      </c>
      <c r="D230" t="s">
        <v>10234</v>
      </c>
      <c r="E230" t="s">
        <v>10235</v>
      </c>
      <c r="F230" t="s">
        <v>10156</v>
      </c>
      <c r="G230" t="s">
        <v>10170</v>
      </c>
      <c r="H230" t="s">
        <v>10194</v>
      </c>
    </row>
    <row r="231" spans="1:8">
      <c r="A231" t="s">
        <v>1296</v>
      </c>
      <c r="B231" t="s">
        <v>10152</v>
      </c>
      <c r="C231" t="s">
        <v>10153</v>
      </c>
      <c r="D231" t="s">
        <v>10295</v>
      </c>
      <c r="E231" t="s">
        <v>10296</v>
      </c>
      <c r="F231" t="s">
        <v>10156</v>
      </c>
      <c r="G231" t="s">
        <v>10173</v>
      </c>
      <c r="H231" t="s">
        <v>10194</v>
      </c>
    </row>
    <row r="232" spans="1:8">
      <c r="A232" t="s">
        <v>7298</v>
      </c>
      <c r="B232" t="s">
        <v>10152</v>
      </c>
      <c r="C232" t="s">
        <v>10153</v>
      </c>
      <c r="D232" t="s">
        <v>10234</v>
      </c>
      <c r="E232" t="s">
        <v>10235</v>
      </c>
      <c r="F232" t="s">
        <v>10156</v>
      </c>
      <c r="G232" t="s">
        <v>10173</v>
      </c>
      <c r="H232" t="s">
        <v>1170</v>
      </c>
    </row>
    <row r="233" spans="1:8">
      <c r="A233" t="s">
        <v>7108</v>
      </c>
      <c r="B233" t="s">
        <v>10152</v>
      </c>
      <c r="C233" t="s">
        <v>10153</v>
      </c>
      <c r="D233" t="s">
        <v>10234</v>
      </c>
      <c r="E233" t="s">
        <v>10235</v>
      </c>
      <c r="F233" t="s">
        <v>10156</v>
      </c>
      <c r="G233" t="s">
        <v>10173</v>
      </c>
      <c r="H233" t="s">
        <v>10194</v>
      </c>
    </row>
    <row r="234" spans="1:8">
      <c r="A234" t="s">
        <v>1043</v>
      </c>
      <c r="B234" t="s">
        <v>10152</v>
      </c>
      <c r="C234" t="s">
        <v>10153</v>
      </c>
      <c r="D234" t="s">
        <v>10234</v>
      </c>
      <c r="E234" t="s">
        <v>10235</v>
      </c>
      <c r="F234" t="s">
        <v>10156</v>
      </c>
      <c r="G234" t="s">
        <v>10173</v>
      </c>
      <c r="H234" t="s">
        <v>1170</v>
      </c>
    </row>
    <row r="235" spans="1:8">
      <c r="A235" t="s">
        <v>657</v>
      </c>
      <c r="B235" t="s">
        <v>10152</v>
      </c>
      <c r="C235" t="s">
        <v>10153</v>
      </c>
      <c r="D235" t="s">
        <v>10234</v>
      </c>
      <c r="E235" t="s">
        <v>10235</v>
      </c>
      <c r="F235" t="s">
        <v>10156</v>
      </c>
      <c r="G235" t="s">
        <v>10173</v>
      </c>
      <c r="H235" t="s">
        <v>1170</v>
      </c>
    </row>
    <row r="236" spans="1:8">
      <c r="A236" t="s">
        <v>1044</v>
      </c>
      <c r="B236" t="s">
        <v>10152</v>
      </c>
      <c r="C236" t="s">
        <v>10153</v>
      </c>
      <c r="D236" t="s">
        <v>10177</v>
      </c>
      <c r="E236" t="s">
        <v>10265</v>
      </c>
      <c r="F236" t="s">
        <v>10156</v>
      </c>
      <c r="G236" t="s">
        <v>10170</v>
      </c>
      <c r="H236" t="s">
        <v>10194</v>
      </c>
    </row>
    <row r="237" spans="1:8">
      <c r="A237" t="s">
        <v>836</v>
      </c>
      <c r="B237" t="s">
        <v>10152</v>
      </c>
      <c r="C237" t="s">
        <v>10153</v>
      </c>
      <c r="D237" t="s">
        <v>10202</v>
      </c>
      <c r="E237" t="s">
        <v>10203</v>
      </c>
      <c r="F237" t="s">
        <v>10156</v>
      </c>
      <c r="G237" t="s">
        <v>10170</v>
      </c>
      <c r="H237" t="s">
        <v>415</v>
      </c>
    </row>
    <row r="238" spans="1:8">
      <c r="A238" t="s">
        <v>1833</v>
      </c>
      <c r="B238" t="s">
        <v>10152</v>
      </c>
      <c r="C238" t="s">
        <v>10153</v>
      </c>
      <c r="D238" t="s">
        <v>10181</v>
      </c>
      <c r="E238" t="s">
        <v>10182</v>
      </c>
      <c r="F238" t="s">
        <v>10156</v>
      </c>
      <c r="G238" t="s">
        <v>10157</v>
      </c>
      <c r="H238" t="s">
        <v>415</v>
      </c>
    </row>
    <row r="239" spans="1:8">
      <c r="A239" t="s">
        <v>1593</v>
      </c>
      <c r="B239" t="s">
        <v>10152</v>
      </c>
      <c r="C239" t="s">
        <v>10153</v>
      </c>
      <c r="D239" t="s">
        <v>10222</v>
      </c>
      <c r="E239" t="s">
        <v>10223</v>
      </c>
      <c r="F239" t="s">
        <v>10156</v>
      </c>
      <c r="G239" t="s">
        <v>10173</v>
      </c>
      <c r="H239" t="s">
        <v>1170</v>
      </c>
    </row>
    <row r="240" spans="1:8">
      <c r="A240" t="s">
        <v>9181</v>
      </c>
      <c r="B240" t="s">
        <v>10152</v>
      </c>
      <c r="C240" t="s">
        <v>10153</v>
      </c>
      <c r="D240" t="s">
        <v>10177</v>
      </c>
      <c r="E240" t="s">
        <v>10178</v>
      </c>
      <c r="F240" t="s">
        <v>10156</v>
      </c>
      <c r="G240" t="s">
        <v>10173</v>
      </c>
      <c r="H240" t="s">
        <v>1170</v>
      </c>
    </row>
    <row r="241" spans="1:8">
      <c r="A241" t="s">
        <v>838</v>
      </c>
      <c r="B241" t="s">
        <v>10152</v>
      </c>
      <c r="C241" t="s">
        <v>10153</v>
      </c>
      <c r="D241" t="s">
        <v>10297</v>
      </c>
      <c r="E241" t="s">
        <v>10298</v>
      </c>
      <c r="F241" t="s">
        <v>10156</v>
      </c>
      <c r="G241" t="s">
        <v>10160</v>
      </c>
      <c r="H241" t="s">
        <v>415</v>
      </c>
    </row>
    <row r="242" spans="1:8">
      <c r="A242" t="s">
        <v>1719</v>
      </c>
      <c r="B242" t="s">
        <v>10152</v>
      </c>
      <c r="C242" t="s">
        <v>10153</v>
      </c>
      <c r="D242" t="s">
        <v>10297</v>
      </c>
      <c r="E242" t="s">
        <v>10298</v>
      </c>
      <c r="F242" t="s">
        <v>10156</v>
      </c>
      <c r="G242" t="s">
        <v>10170</v>
      </c>
      <c r="H242" t="s">
        <v>415</v>
      </c>
    </row>
    <row r="243" spans="1:8">
      <c r="A243" t="s">
        <v>1778</v>
      </c>
      <c r="B243" t="s">
        <v>10152</v>
      </c>
      <c r="C243" t="s">
        <v>10153</v>
      </c>
      <c r="D243" t="s">
        <v>10297</v>
      </c>
      <c r="E243" t="s">
        <v>10298</v>
      </c>
      <c r="F243" t="s">
        <v>10156</v>
      </c>
      <c r="G243" t="s">
        <v>10160</v>
      </c>
      <c r="H243" t="s">
        <v>415</v>
      </c>
    </row>
    <row r="244" spans="1:8">
      <c r="A244" t="s">
        <v>10299</v>
      </c>
      <c r="B244" t="s">
        <v>10152</v>
      </c>
      <c r="C244" t="s">
        <v>10153</v>
      </c>
      <c r="D244" t="s">
        <v>10175</v>
      </c>
      <c r="E244" t="s">
        <v>10277</v>
      </c>
      <c r="F244" t="s">
        <v>10156</v>
      </c>
      <c r="G244" t="s">
        <v>10191</v>
      </c>
      <c r="H244" t="s">
        <v>1170</v>
      </c>
    </row>
    <row r="245" spans="1:8">
      <c r="A245" t="s">
        <v>1594</v>
      </c>
      <c r="B245" t="s">
        <v>10152</v>
      </c>
      <c r="C245" t="s">
        <v>10153</v>
      </c>
      <c r="D245" t="s">
        <v>10175</v>
      </c>
      <c r="E245" t="s">
        <v>10277</v>
      </c>
      <c r="F245" t="s">
        <v>10156</v>
      </c>
      <c r="G245" t="s">
        <v>10173</v>
      </c>
      <c r="H245" t="s">
        <v>1170</v>
      </c>
    </row>
    <row r="246" spans="1:8">
      <c r="A246" t="s">
        <v>900</v>
      </c>
      <c r="B246" t="s">
        <v>10152</v>
      </c>
      <c r="C246" t="s">
        <v>10153</v>
      </c>
      <c r="D246" t="s">
        <v>10158</v>
      </c>
      <c r="E246" t="s">
        <v>10159</v>
      </c>
      <c r="F246" t="s">
        <v>10156</v>
      </c>
      <c r="G246" t="s">
        <v>10170</v>
      </c>
      <c r="H246" t="s">
        <v>1170</v>
      </c>
    </row>
    <row r="247" spans="1:8">
      <c r="A247" t="s">
        <v>1298</v>
      </c>
      <c r="B247" t="s">
        <v>10152</v>
      </c>
      <c r="C247" t="s">
        <v>10153</v>
      </c>
      <c r="D247" t="s">
        <v>10187</v>
      </c>
      <c r="E247" t="s">
        <v>10188</v>
      </c>
      <c r="F247" t="s">
        <v>10156</v>
      </c>
      <c r="G247" t="s">
        <v>10173</v>
      </c>
      <c r="H247" t="s">
        <v>415</v>
      </c>
    </row>
    <row r="248" spans="1:8">
      <c r="A248" t="s">
        <v>750</v>
      </c>
      <c r="B248" t="s">
        <v>10152</v>
      </c>
      <c r="C248" t="s">
        <v>10153</v>
      </c>
      <c r="D248" t="s">
        <v>10228</v>
      </c>
      <c r="E248" t="s">
        <v>10300</v>
      </c>
      <c r="F248" t="s">
        <v>10156</v>
      </c>
      <c r="G248" t="s">
        <v>10160</v>
      </c>
      <c r="H248" t="s">
        <v>1170</v>
      </c>
    </row>
    <row r="249" spans="1:8">
      <c r="A249" t="s">
        <v>5264</v>
      </c>
      <c r="B249" t="s">
        <v>10152</v>
      </c>
      <c r="C249" t="s">
        <v>10153</v>
      </c>
      <c r="D249" t="s">
        <v>10222</v>
      </c>
      <c r="E249" t="s">
        <v>10223</v>
      </c>
      <c r="F249" t="s">
        <v>10156</v>
      </c>
      <c r="G249" t="s">
        <v>10160</v>
      </c>
      <c r="H249" t="s">
        <v>10194</v>
      </c>
    </row>
    <row r="250" spans="1:8">
      <c r="A250" t="s">
        <v>1169</v>
      </c>
      <c r="B250" t="s">
        <v>10152</v>
      </c>
      <c r="C250" t="s">
        <v>10153</v>
      </c>
      <c r="D250" t="s">
        <v>10263</v>
      </c>
      <c r="E250" t="s">
        <v>908</v>
      </c>
      <c r="F250" t="s">
        <v>10156</v>
      </c>
      <c r="G250" t="s">
        <v>10170</v>
      </c>
      <c r="H250" t="s">
        <v>10167</v>
      </c>
    </row>
    <row r="251" spans="1:8">
      <c r="A251" t="s">
        <v>3277</v>
      </c>
      <c r="B251" t="s">
        <v>10152</v>
      </c>
      <c r="C251" t="s">
        <v>10153</v>
      </c>
      <c r="D251" t="s">
        <v>10181</v>
      </c>
      <c r="E251" t="s">
        <v>10182</v>
      </c>
      <c r="F251" t="s">
        <v>10156</v>
      </c>
      <c r="G251" t="s">
        <v>10189</v>
      </c>
      <c r="H251" t="s">
        <v>415</v>
      </c>
    </row>
    <row r="252" spans="1:8">
      <c r="A252" t="s">
        <v>10301</v>
      </c>
      <c r="B252" t="s">
        <v>10152</v>
      </c>
      <c r="C252" t="s">
        <v>10153</v>
      </c>
      <c r="D252" t="s">
        <v>10168</v>
      </c>
      <c r="E252" t="s">
        <v>10302</v>
      </c>
      <c r="F252" t="s">
        <v>10156</v>
      </c>
      <c r="G252" t="s">
        <v>10173</v>
      </c>
      <c r="H252" t="s">
        <v>1170</v>
      </c>
    </row>
    <row r="253" spans="1:8">
      <c r="A253" t="s">
        <v>457</v>
      </c>
      <c r="B253" t="s">
        <v>10152</v>
      </c>
      <c r="C253" t="s">
        <v>10153</v>
      </c>
      <c r="D253" t="s">
        <v>10168</v>
      </c>
      <c r="E253" t="s">
        <v>10302</v>
      </c>
      <c r="F253" t="s">
        <v>10156</v>
      </c>
      <c r="G253" t="s">
        <v>10160</v>
      </c>
      <c r="H253" t="s">
        <v>1170</v>
      </c>
    </row>
    <row r="254" spans="1:8">
      <c r="A254" t="s">
        <v>461</v>
      </c>
      <c r="B254" t="s">
        <v>10152</v>
      </c>
      <c r="C254" t="s">
        <v>10153</v>
      </c>
      <c r="D254" t="s">
        <v>10168</v>
      </c>
      <c r="E254" t="s">
        <v>10302</v>
      </c>
      <c r="F254" t="s">
        <v>10156</v>
      </c>
      <c r="G254" t="s">
        <v>10173</v>
      </c>
      <c r="H254" t="s">
        <v>1170</v>
      </c>
    </row>
    <row r="255" spans="1:8">
      <c r="A255" t="s">
        <v>1402</v>
      </c>
      <c r="B255" t="s">
        <v>10152</v>
      </c>
      <c r="C255" t="s">
        <v>10153</v>
      </c>
      <c r="D255" t="s">
        <v>10303</v>
      </c>
      <c r="E255" t="s">
        <v>10304</v>
      </c>
      <c r="F255" t="s">
        <v>10156</v>
      </c>
      <c r="G255" t="s">
        <v>10191</v>
      </c>
      <c r="H255" t="s">
        <v>10194</v>
      </c>
    </row>
    <row r="256" spans="1:8">
      <c r="A256" t="s">
        <v>753</v>
      </c>
      <c r="B256" t="s">
        <v>10152</v>
      </c>
      <c r="C256" t="s">
        <v>10153</v>
      </c>
      <c r="D256" t="s">
        <v>10202</v>
      </c>
      <c r="E256" t="s">
        <v>10203</v>
      </c>
      <c r="F256" t="s">
        <v>10156</v>
      </c>
      <c r="G256" t="s">
        <v>10160</v>
      </c>
      <c r="H256" t="s">
        <v>10194</v>
      </c>
    </row>
    <row r="257" spans="1:8">
      <c r="A257" t="s">
        <v>8397</v>
      </c>
      <c r="B257" t="s">
        <v>10152</v>
      </c>
      <c r="C257" t="s">
        <v>10153</v>
      </c>
      <c r="D257" t="s">
        <v>10177</v>
      </c>
      <c r="E257" t="s">
        <v>10178</v>
      </c>
      <c r="F257" t="s">
        <v>10156</v>
      </c>
      <c r="G257" t="s">
        <v>10160</v>
      </c>
      <c r="H257" t="s">
        <v>1170</v>
      </c>
    </row>
    <row r="258" spans="1:8">
      <c r="A258" t="s">
        <v>4396</v>
      </c>
      <c r="B258" t="s">
        <v>10152</v>
      </c>
      <c r="C258" t="s">
        <v>10153</v>
      </c>
      <c r="D258" t="s">
        <v>10305</v>
      </c>
      <c r="E258" t="s">
        <v>10306</v>
      </c>
      <c r="F258" t="s">
        <v>10156</v>
      </c>
      <c r="G258" t="s">
        <v>10170</v>
      </c>
      <c r="H258" t="s">
        <v>415</v>
      </c>
    </row>
    <row r="259" spans="1:8">
      <c r="A259" t="s">
        <v>904</v>
      </c>
      <c r="B259" t="s">
        <v>10152</v>
      </c>
      <c r="C259" t="s">
        <v>10153</v>
      </c>
      <c r="D259" t="s">
        <v>10305</v>
      </c>
      <c r="E259" t="s">
        <v>10306</v>
      </c>
      <c r="F259" t="s">
        <v>10156</v>
      </c>
      <c r="G259" t="s">
        <v>10173</v>
      </c>
      <c r="H259" t="s">
        <v>415</v>
      </c>
    </row>
    <row r="260" spans="1:8">
      <c r="A260" t="s">
        <v>1722</v>
      </c>
      <c r="B260" t="s">
        <v>10152</v>
      </c>
      <c r="C260" t="s">
        <v>10153</v>
      </c>
      <c r="D260" t="s">
        <v>10305</v>
      </c>
      <c r="E260" t="s">
        <v>10306</v>
      </c>
      <c r="F260" t="s">
        <v>10156</v>
      </c>
      <c r="G260" t="s">
        <v>10173</v>
      </c>
      <c r="H260" t="s">
        <v>415</v>
      </c>
    </row>
    <row r="261" spans="1:8">
      <c r="A261" t="s">
        <v>2981</v>
      </c>
      <c r="B261" t="s">
        <v>10152</v>
      </c>
      <c r="C261" t="s">
        <v>10153</v>
      </c>
      <c r="D261" t="s">
        <v>10305</v>
      </c>
      <c r="E261" t="s">
        <v>10306</v>
      </c>
      <c r="F261" t="s">
        <v>10156</v>
      </c>
      <c r="G261" t="s">
        <v>10189</v>
      </c>
      <c r="H261" t="s">
        <v>415</v>
      </c>
    </row>
    <row r="262" spans="1:8">
      <c r="A262" t="s">
        <v>2409</v>
      </c>
      <c r="B262" t="s">
        <v>10161</v>
      </c>
      <c r="C262" t="s">
        <v>10162</v>
      </c>
      <c r="D262" t="s">
        <v>10163</v>
      </c>
      <c r="E262" t="s">
        <v>10307</v>
      </c>
      <c r="F262" t="s">
        <v>10156</v>
      </c>
      <c r="G262" t="s">
        <v>10170</v>
      </c>
      <c r="H262" t="s">
        <v>10211</v>
      </c>
    </row>
    <row r="263" spans="1:8">
      <c r="A263" t="s">
        <v>608</v>
      </c>
      <c r="B263" t="s">
        <v>10152</v>
      </c>
      <c r="C263" t="s">
        <v>10153</v>
      </c>
      <c r="D263" t="s">
        <v>10222</v>
      </c>
      <c r="E263" t="s">
        <v>10223</v>
      </c>
      <c r="F263" t="s">
        <v>10156</v>
      </c>
      <c r="G263" t="s">
        <v>10160</v>
      </c>
      <c r="H263" t="s">
        <v>415</v>
      </c>
    </row>
    <row r="264" spans="1:8">
      <c r="A264" t="s">
        <v>844</v>
      </c>
      <c r="B264" t="s">
        <v>10152</v>
      </c>
      <c r="C264" t="s">
        <v>10153</v>
      </c>
      <c r="D264" t="s">
        <v>10177</v>
      </c>
      <c r="E264" t="s">
        <v>10308</v>
      </c>
      <c r="F264" t="s">
        <v>10156</v>
      </c>
      <c r="G264" t="s">
        <v>10170</v>
      </c>
      <c r="H264" t="s">
        <v>10194</v>
      </c>
    </row>
    <row r="265" spans="1:8">
      <c r="A265" t="s">
        <v>4352</v>
      </c>
      <c r="B265" t="s">
        <v>10152</v>
      </c>
      <c r="C265" t="s">
        <v>10153</v>
      </c>
      <c r="D265" t="s">
        <v>10202</v>
      </c>
      <c r="E265" t="s">
        <v>10203</v>
      </c>
      <c r="F265" t="s">
        <v>10156</v>
      </c>
      <c r="G265" t="s">
        <v>10160</v>
      </c>
      <c r="H265" t="s">
        <v>1170</v>
      </c>
    </row>
    <row r="266" spans="1:8">
      <c r="A266" t="s">
        <v>544</v>
      </c>
      <c r="B266" t="s">
        <v>10152</v>
      </c>
      <c r="C266" t="s">
        <v>10153</v>
      </c>
      <c r="D266" t="s">
        <v>10181</v>
      </c>
      <c r="E266" t="s">
        <v>10182</v>
      </c>
      <c r="F266" t="s">
        <v>10156</v>
      </c>
      <c r="G266" t="s">
        <v>10160</v>
      </c>
      <c r="H266" t="s">
        <v>1170</v>
      </c>
    </row>
    <row r="267" spans="1:8">
      <c r="A267" t="s">
        <v>5341</v>
      </c>
      <c r="B267" t="s">
        <v>10152</v>
      </c>
      <c r="C267" t="s">
        <v>10153</v>
      </c>
      <c r="D267" t="s">
        <v>10168</v>
      </c>
      <c r="E267" t="s">
        <v>10302</v>
      </c>
      <c r="F267" t="s">
        <v>10156</v>
      </c>
      <c r="G267" t="s">
        <v>10160</v>
      </c>
      <c r="H267" t="s">
        <v>1170</v>
      </c>
    </row>
    <row r="268" spans="1:8">
      <c r="A268" t="s">
        <v>954</v>
      </c>
      <c r="B268" t="s">
        <v>10161</v>
      </c>
      <c r="C268" t="s">
        <v>10162</v>
      </c>
      <c r="D268" t="s">
        <v>10163</v>
      </c>
      <c r="E268" t="s">
        <v>10309</v>
      </c>
      <c r="F268" t="s">
        <v>10156</v>
      </c>
      <c r="G268" t="s">
        <v>10170</v>
      </c>
      <c r="H268" t="s">
        <v>10167</v>
      </c>
    </row>
    <row r="269" spans="1:8">
      <c r="A269" t="s">
        <v>468</v>
      </c>
      <c r="B269" t="s">
        <v>10152</v>
      </c>
      <c r="C269" t="s">
        <v>10153</v>
      </c>
      <c r="D269" t="s">
        <v>10206</v>
      </c>
      <c r="E269" t="s">
        <v>10310</v>
      </c>
      <c r="F269" t="s">
        <v>10156</v>
      </c>
      <c r="G269" t="s">
        <v>10170</v>
      </c>
      <c r="H269" t="s">
        <v>1170</v>
      </c>
    </row>
    <row r="270" spans="1:8">
      <c r="A270" t="s">
        <v>2410</v>
      </c>
      <c r="B270" t="s">
        <v>10152</v>
      </c>
      <c r="C270" t="s">
        <v>10153</v>
      </c>
      <c r="D270" t="s">
        <v>10175</v>
      </c>
      <c r="E270" t="s">
        <v>10176</v>
      </c>
      <c r="F270" t="s">
        <v>10156</v>
      </c>
      <c r="G270" t="s">
        <v>10173</v>
      </c>
      <c r="H270" t="s">
        <v>1170</v>
      </c>
    </row>
    <row r="271" spans="1:8">
      <c r="A271" t="s">
        <v>1056</v>
      </c>
      <c r="B271" t="s">
        <v>10152</v>
      </c>
      <c r="C271" t="s">
        <v>10153</v>
      </c>
      <c r="D271" t="s">
        <v>10181</v>
      </c>
      <c r="E271" t="s">
        <v>10182</v>
      </c>
      <c r="F271" t="s">
        <v>10156</v>
      </c>
      <c r="G271" t="s">
        <v>10173</v>
      </c>
      <c r="H271" t="s">
        <v>10194</v>
      </c>
    </row>
    <row r="272" spans="1:8">
      <c r="A272" t="s">
        <v>661</v>
      </c>
      <c r="B272" t="s">
        <v>10152</v>
      </c>
      <c r="C272" t="s">
        <v>10153</v>
      </c>
      <c r="D272" t="s">
        <v>10181</v>
      </c>
      <c r="E272" t="s">
        <v>10182</v>
      </c>
      <c r="F272" t="s">
        <v>10156</v>
      </c>
      <c r="G272" t="s">
        <v>10160</v>
      </c>
      <c r="H272" t="s">
        <v>415</v>
      </c>
    </row>
    <row r="273" spans="1:8">
      <c r="A273" t="s">
        <v>663</v>
      </c>
      <c r="B273" t="s">
        <v>10152</v>
      </c>
      <c r="C273" t="s">
        <v>10153</v>
      </c>
      <c r="D273" t="s">
        <v>10181</v>
      </c>
      <c r="E273" t="s">
        <v>10182</v>
      </c>
      <c r="F273" t="s">
        <v>10156</v>
      </c>
      <c r="G273" t="s">
        <v>10173</v>
      </c>
      <c r="H273" t="s">
        <v>415</v>
      </c>
    </row>
    <row r="274" spans="1:8">
      <c r="A274" t="s">
        <v>664</v>
      </c>
      <c r="B274" t="s">
        <v>10152</v>
      </c>
      <c r="C274" t="s">
        <v>10153</v>
      </c>
      <c r="D274" t="s">
        <v>10181</v>
      </c>
      <c r="E274" t="s">
        <v>10182</v>
      </c>
      <c r="F274" t="s">
        <v>10156</v>
      </c>
      <c r="G274" t="s">
        <v>107</v>
      </c>
      <c r="H274" t="s">
        <v>1170</v>
      </c>
    </row>
    <row r="275" spans="1:8">
      <c r="A275" t="s">
        <v>760</v>
      </c>
      <c r="B275" t="s">
        <v>10152</v>
      </c>
      <c r="C275" t="s">
        <v>10153</v>
      </c>
      <c r="D275" t="s">
        <v>10234</v>
      </c>
      <c r="E275" t="s">
        <v>10235</v>
      </c>
      <c r="F275" t="s">
        <v>10156</v>
      </c>
      <c r="G275" t="s">
        <v>10160</v>
      </c>
      <c r="H275" t="s">
        <v>1170</v>
      </c>
    </row>
    <row r="276" spans="1:8">
      <c r="A276" t="s">
        <v>4368</v>
      </c>
      <c r="B276" t="s">
        <v>10152</v>
      </c>
      <c r="C276" t="s">
        <v>10153</v>
      </c>
      <c r="D276" t="s">
        <v>10177</v>
      </c>
      <c r="E276" t="s">
        <v>10178</v>
      </c>
      <c r="F276" t="s">
        <v>10156</v>
      </c>
      <c r="G276" t="s">
        <v>10173</v>
      </c>
      <c r="H276" t="s">
        <v>1170</v>
      </c>
    </row>
    <row r="277" spans="1:8">
      <c r="A277" t="s">
        <v>546</v>
      </c>
      <c r="B277" t="s">
        <v>10152</v>
      </c>
      <c r="C277" t="s">
        <v>10153</v>
      </c>
      <c r="D277" t="s">
        <v>10234</v>
      </c>
      <c r="E277" t="s">
        <v>10311</v>
      </c>
      <c r="F277" t="s">
        <v>10156</v>
      </c>
      <c r="G277" t="s">
        <v>10170</v>
      </c>
      <c r="H277" t="s">
        <v>1170</v>
      </c>
    </row>
    <row r="278" spans="1:8">
      <c r="A278" t="s">
        <v>1058</v>
      </c>
      <c r="B278" t="s">
        <v>10152</v>
      </c>
      <c r="C278" t="s">
        <v>10153</v>
      </c>
      <c r="D278" t="s">
        <v>10181</v>
      </c>
      <c r="E278" t="s">
        <v>10182</v>
      </c>
      <c r="F278" t="s">
        <v>10156</v>
      </c>
      <c r="G278" t="s">
        <v>10160</v>
      </c>
      <c r="H278" t="s">
        <v>10194</v>
      </c>
    </row>
    <row r="279" spans="1:8">
      <c r="A279" t="s">
        <v>547</v>
      </c>
      <c r="B279" t="s">
        <v>10152</v>
      </c>
      <c r="C279" t="s">
        <v>10153</v>
      </c>
      <c r="D279" t="s">
        <v>10171</v>
      </c>
      <c r="E279" t="s">
        <v>10172</v>
      </c>
      <c r="F279" t="s">
        <v>10156</v>
      </c>
      <c r="G279" t="s">
        <v>10157</v>
      </c>
      <c r="H279" t="s">
        <v>415</v>
      </c>
    </row>
    <row r="280" spans="1:8">
      <c r="A280" t="s">
        <v>469</v>
      </c>
      <c r="B280" t="s">
        <v>10152</v>
      </c>
      <c r="C280" t="s">
        <v>10153</v>
      </c>
      <c r="D280" t="s">
        <v>10171</v>
      </c>
      <c r="E280" t="s">
        <v>10172</v>
      </c>
      <c r="F280" t="s">
        <v>10156</v>
      </c>
      <c r="G280" t="s">
        <v>10173</v>
      </c>
      <c r="H280" t="s">
        <v>415</v>
      </c>
    </row>
    <row r="281" spans="1:8">
      <c r="A281" t="s">
        <v>762</v>
      </c>
      <c r="B281" t="s">
        <v>10152</v>
      </c>
      <c r="C281" t="s">
        <v>10153</v>
      </c>
      <c r="D281" t="s">
        <v>10171</v>
      </c>
      <c r="E281" t="s">
        <v>10172</v>
      </c>
      <c r="F281" t="s">
        <v>10156</v>
      </c>
      <c r="G281" t="s">
        <v>10160</v>
      </c>
      <c r="H281" t="s">
        <v>415</v>
      </c>
    </row>
    <row r="282" spans="1:8">
      <c r="A282" t="s">
        <v>666</v>
      </c>
      <c r="B282" t="s">
        <v>10152</v>
      </c>
      <c r="C282" t="s">
        <v>10153</v>
      </c>
      <c r="D282" t="s">
        <v>10171</v>
      </c>
      <c r="E282" t="s">
        <v>10172</v>
      </c>
      <c r="F282" t="s">
        <v>10156</v>
      </c>
      <c r="G282" t="s">
        <v>10189</v>
      </c>
      <c r="H282" t="s">
        <v>415</v>
      </c>
    </row>
    <row r="283" spans="1:8">
      <c r="A283" t="s">
        <v>549</v>
      </c>
      <c r="B283" t="s">
        <v>10152</v>
      </c>
      <c r="C283" t="s">
        <v>10153</v>
      </c>
      <c r="D283" t="s">
        <v>10171</v>
      </c>
      <c r="E283" t="s">
        <v>10172</v>
      </c>
      <c r="F283" t="s">
        <v>10156</v>
      </c>
      <c r="G283" t="s">
        <v>10173</v>
      </c>
      <c r="H283" t="s">
        <v>415</v>
      </c>
    </row>
    <row r="284" spans="1:8">
      <c r="A284" t="s">
        <v>1409</v>
      </c>
      <c r="B284" t="s">
        <v>10152</v>
      </c>
      <c r="C284" t="s">
        <v>10153</v>
      </c>
      <c r="D284" t="s">
        <v>10290</v>
      </c>
      <c r="E284" t="s">
        <v>10291</v>
      </c>
      <c r="F284" t="s">
        <v>10156</v>
      </c>
      <c r="G284" t="s">
        <v>10173</v>
      </c>
      <c r="H284" t="s">
        <v>415</v>
      </c>
    </row>
    <row r="285" spans="1:8">
      <c r="A285" t="s">
        <v>1728</v>
      </c>
      <c r="B285" t="s">
        <v>10152</v>
      </c>
      <c r="C285" t="s">
        <v>10153</v>
      </c>
      <c r="D285" t="s">
        <v>10175</v>
      </c>
      <c r="E285" t="s">
        <v>10176</v>
      </c>
      <c r="F285" t="s">
        <v>10156</v>
      </c>
      <c r="G285" t="s">
        <v>10173</v>
      </c>
      <c r="H285" t="s">
        <v>1170</v>
      </c>
    </row>
    <row r="286" spans="1:8">
      <c r="A286" t="s">
        <v>10312</v>
      </c>
      <c r="B286" t="s">
        <v>10152</v>
      </c>
      <c r="C286" t="s">
        <v>10153</v>
      </c>
      <c r="D286" t="s">
        <v>10175</v>
      </c>
      <c r="E286" t="s">
        <v>10220</v>
      </c>
      <c r="F286" t="s">
        <v>10156</v>
      </c>
      <c r="G286" t="s">
        <v>10170</v>
      </c>
      <c r="H286" t="s">
        <v>1170</v>
      </c>
    </row>
    <row r="287" spans="1:8">
      <c r="A287" t="s">
        <v>2239</v>
      </c>
      <c r="B287" t="s">
        <v>10152</v>
      </c>
      <c r="C287" t="s">
        <v>10153</v>
      </c>
      <c r="D287" t="s">
        <v>10175</v>
      </c>
      <c r="E287" t="s">
        <v>10220</v>
      </c>
      <c r="F287" t="s">
        <v>10156</v>
      </c>
      <c r="G287" t="s">
        <v>10170</v>
      </c>
      <c r="H287" t="s">
        <v>1170</v>
      </c>
    </row>
    <row r="288" spans="1:8">
      <c r="A288" t="s">
        <v>667</v>
      </c>
      <c r="B288" t="s">
        <v>10152</v>
      </c>
      <c r="C288" t="s">
        <v>10153</v>
      </c>
      <c r="D288" t="s">
        <v>10175</v>
      </c>
      <c r="E288" t="s">
        <v>10220</v>
      </c>
      <c r="F288" t="s">
        <v>10156</v>
      </c>
      <c r="G288" t="s">
        <v>10160</v>
      </c>
      <c r="H288" t="s">
        <v>1170</v>
      </c>
    </row>
    <row r="289" spans="1:8">
      <c r="A289" t="s">
        <v>470</v>
      </c>
      <c r="B289" t="s">
        <v>10152</v>
      </c>
      <c r="C289" t="s">
        <v>10153</v>
      </c>
      <c r="D289" t="s">
        <v>10175</v>
      </c>
      <c r="E289" t="s">
        <v>10220</v>
      </c>
      <c r="F289" t="s">
        <v>10156</v>
      </c>
      <c r="G289" t="s">
        <v>10160</v>
      </c>
      <c r="H289" t="s">
        <v>1170</v>
      </c>
    </row>
    <row r="290" spans="1:8">
      <c r="A290" t="s">
        <v>1603</v>
      </c>
      <c r="B290" t="s">
        <v>10152</v>
      </c>
      <c r="C290" t="s">
        <v>10153</v>
      </c>
      <c r="D290" t="s">
        <v>10171</v>
      </c>
      <c r="E290" t="s">
        <v>10313</v>
      </c>
      <c r="F290" t="s">
        <v>10156</v>
      </c>
      <c r="G290" t="s">
        <v>10173</v>
      </c>
      <c r="H290" t="s">
        <v>1170</v>
      </c>
    </row>
    <row r="291" spans="1:8">
      <c r="A291" t="s">
        <v>911</v>
      </c>
      <c r="B291" t="s">
        <v>10152</v>
      </c>
      <c r="C291" t="s">
        <v>10153</v>
      </c>
      <c r="D291" t="s">
        <v>10183</v>
      </c>
      <c r="E291" t="s">
        <v>1237</v>
      </c>
      <c r="F291" t="s">
        <v>10156</v>
      </c>
      <c r="G291" t="s">
        <v>10170</v>
      </c>
      <c r="H291" t="s">
        <v>415</v>
      </c>
    </row>
    <row r="292" spans="1:8">
      <c r="A292" t="s">
        <v>1113</v>
      </c>
      <c r="B292" t="s">
        <v>10152</v>
      </c>
      <c r="C292" t="s">
        <v>10153</v>
      </c>
      <c r="D292" t="s">
        <v>10183</v>
      </c>
      <c r="E292" t="s">
        <v>1237</v>
      </c>
      <c r="F292" t="s">
        <v>10156</v>
      </c>
      <c r="G292" t="s">
        <v>10170</v>
      </c>
      <c r="H292" t="s">
        <v>415</v>
      </c>
    </row>
    <row r="293" spans="1:8">
      <c r="A293" t="s">
        <v>1604</v>
      </c>
      <c r="B293" t="s">
        <v>10152</v>
      </c>
      <c r="C293" t="s">
        <v>10153</v>
      </c>
      <c r="D293" t="s">
        <v>10228</v>
      </c>
      <c r="E293" t="s">
        <v>10314</v>
      </c>
      <c r="F293" t="s">
        <v>10156</v>
      </c>
      <c r="G293" t="s">
        <v>10173</v>
      </c>
      <c r="H293" t="s">
        <v>1170</v>
      </c>
    </row>
    <row r="294" spans="1:8">
      <c r="A294" t="s">
        <v>766</v>
      </c>
      <c r="B294" t="s">
        <v>10152</v>
      </c>
      <c r="C294" t="s">
        <v>10153</v>
      </c>
      <c r="D294" t="s">
        <v>10315</v>
      </c>
      <c r="E294" t="s">
        <v>10316</v>
      </c>
      <c r="F294" t="s">
        <v>10156</v>
      </c>
      <c r="G294" t="s">
        <v>10157</v>
      </c>
      <c r="H294" t="s">
        <v>415</v>
      </c>
    </row>
    <row r="295" spans="1:8">
      <c r="A295" t="s">
        <v>550</v>
      </c>
      <c r="B295" t="s">
        <v>10152</v>
      </c>
      <c r="C295" t="s">
        <v>10153</v>
      </c>
      <c r="D295" t="s">
        <v>10315</v>
      </c>
      <c r="E295" t="s">
        <v>10316</v>
      </c>
      <c r="F295" t="s">
        <v>10156</v>
      </c>
      <c r="G295" t="s">
        <v>10170</v>
      </c>
      <c r="H295" t="s">
        <v>415</v>
      </c>
    </row>
    <row r="296" spans="1:8">
      <c r="A296" t="s">
        <v>1889</v>
      </c>
      <c r="B296" t="s">
        <v>10152</v>
      </c>
      <c r="C296" t="s">
        <v>10153</v>
      </c>
      <c r="D296" t="s">
        <v>10231</v>
      </c>
      <c r="E296" t="s">
        <v>10317</v>
      </c>
      <c r="F296" t="s">
        <v>10165</v>
      </c>
      <c r="G296" t="s">
        <v>10166</v>
      </c>
      <c r="H296" t="s">
        <v>1170</v>
      </c>
    </row>
    <row r="297" spans="1:8">
      <c r="A297" t="s">
        <v>552</v>
      </c>
      <c r="B297" t="s">
        <v>10152</v>
      </c>
      <c r="C297" t="s">
        <v>10153</v>
      </c>
      <c r="D297" t="s">
        <v>10154</v>
      </c>
      <c r="E297" t="s">
        <v>10155</v>
      </c>
      <c r="F297" t="s">
        <v>10156</v>
      </c>
      <c r="G297" t="s">
        <v>10170</v>
      </c>
      <c r="H297" t="s">
        <v>415</v>
      </c>
    </row>
    <row r="298" spans="1:8">
      <c r="A298" t="s">
        <v>3567</v>
      </c>
      <c r="B298" t="s">
        <v>10152</v>
      </c>
      <c r="C298" t="s">
        <v>10153</v>
      </c>
      <c r="D298" t="s">
        <v>10154</v>
      </c>
      <c r="E298" t="s">
        <v>10155</v>
      </c>
      <c r="F298" t="s">
        <v>10156</v>
      </c>
      <c r="G298" t="s">
        <v>10157</v>
      </c>
      <c r="H298" t="s">
        <v>415</v>
      </c>
    </row>
    <row r="299" spans="1:8">
      <c r="A299" t="s">
        <v>1967</v>
      </c>
      <c r="B299" t="s">
        <v>10152</v>
      </c>
      <c r="C299" t="s">
        <v>10153</v>
      </c>
      <c r="D299" t="s">
        <v>10154</v>
      </c>
      <c r="E299" t="s">
        <v>10155</v>
      </c>
      <c r="F299" t="s">
        <v>10156</v>
      </c>
      <c r="G299" t="s">
        <v>10173</v>
      </c>
      <c r="H299" t="s">
        <v>415</v>
      </c>
    </row>
    <row r="300" spans="1:8">
      <c r="A300" t="s">
        <v>471</v>
      </c>
      <c r="B300" t="s">
        <v>10161</v>
      </c>
      <c r="C300" t="s">
        <v>10162</v>
      </c>
      <c r="D300" t="s">
        <v>10163</v>
      </c>
      <c r="E300" t="s">
        <v>10214</v>
      </c>
      <c r="F300" t="s">
        <v>10156</v>
      </c>
      <c r="G300" t="s">
        <v>10170</v>
      </c>
      <c r="H300" t="s">
        <v>415</v>
      </c>
    </row>
    <row r="301" spans="1:8">
      <c r="A301" t="s">
        <v>955</v>
      </c>
      <c r="B301" t="s">
        <v>10152</v>
      </c>
      <c r="C301" t="s">
        <v>10153</v>
      </c>
      <c r="D301" t="s">
        <v>10197</v>
      </c>
      <c r="E301" t="s">
        <v>10216</v>
      </c>
      <c r="F301" t="s">
        <v>10165</v>
      </c>
      <c r="G301" t="s">
        <v>10318</v>
      </c>
      <c r="H301" t="s">
        <v>1170</v>
      </c>
    </row>
    <row r="302" spans="1:8">
      <c r="A302" t="s">
        <v>1219</v>
      </c>
      <c r="B302" t="s">
        <v>10152</v>
      </c>
      <c r="C302" t="s">
        <v>10153</v>
      </c>
      <c r="D302" t="s">
        <v>10197</v>
      </c>
      <c r="E302" t="s">
        <v>10216</v>
      </c>
      <c r="F302" t="s">
        <v>10156</v>
      </c>
      <c r="G302" t="s">
        <v>10173</v>
      </c>
      <c r="H302" t="s">
        <v>1170</v>
      </c>
    </row>
    <row r="303" spans="1:8">
      <c r="A303" t="s">
        <v>10319</v>
      </c>
      <c r="B303" t="s">
        <v>10152</v>
      </c>
      <c r="C303" t="s">
        <v>10153</v>
      </c>
      <c r="D303" t="s">
        <v>10197</v>
      </c>
      <c r="E303" t="s">
        <v>10216</v>
      </c>
      <c r="F303" t="s">
        <v>10165</v>
      </c>
      <c r="G303" t="s">
        <v>10318</v>
      </c>
      <c r="H303" t="s">
        <v>1170</v>
      </c>
    </row>
    <row r="304" spans="1:8">
      <c r="A304" t="s">
        <v>2569</v>
      </c>
      <c r="B304" t="s">
        <v>10152</v>
      </c>
      <c r="C304" t="s">
        <v>10153</v>
      </c>
      <c r="D304" t="s">
        <v>10206</v>
      </c>
      <c r="E304" t="s">
        <v>10207</v>
      </c>
      <c r="F304" t="s">
        <v>10156</v>
      </c>
      <c r="G304" t="s">
        <v>10160</v>
      </c>
      <c r="H304" t="s">
        <v>1170</v>
      </c>
    </row>
    <row r="305" spans="1:8">
      <c r="A305" t="s">
        <v>473</v>
      </c>
      <c r="B305" t="s">
        <v>10152</v>
      </c>
      <c r="C305" t="s">
        <v>10153</v>
      </c>
      <c r="D305" t="s">
        <v>10228</v>
      </c>
      <c r="E305" t="s">
        <v>10300</v>
      </c>
      <c r="F305" t="s">
        <v>10156</v>
      </c>
      <c r="G305" t="s">
        <v>10160</v>
      </c>
      <c r="H305" t="s">
        <v>1170</v>
      </c>
    </row>
    <row r="306" spans="1:8">
      <c r="A306" t="s">
        <v>1532</v>
      </c>
      <c r="B306" t="s">
        <v>10152</v>
      </c>
      <c r="C306" t="s">
        <v>10153</v>
      </c>
      <c r="D306" t="s">
        <v>10181</v>
      </c>
      <c r="E306" t="s">
        <v>10320</v>
      </c>
      <c r="F306" t="s">
        <v>10156</v>
      </c>
      <c r="G306" t="s">
        <v>10157</v>
      </c>
      <c r="H306" t="s">
        <v>415</v>
      </c>
    </row>
    <row r="307" spans="1:8">
      <c r="A307" t="s">
        <v>670</v>
      </c>
      <c r="B307" t="s">
        <v>10152</v>
      </c>
      <c r="C307" t="s">
        <v>10153</v>
      </c>
      <c r="D307" t="s">
        <v>10181</v>
      </c>
      <c r="E307" t="s">
        <v>10320</v>
      </c>
      <c r="F307" t="s">
        <v>10156</v>
      </c>
      <c r="G307" t="s">
        <v>10160</v>
      </c>
      <c r="H307" t="s">
        <v>415</v>
      </c>
    </row>
    <row r="308" spans="1:8">
      <c r="A308" t="s">
        <v>10321</v>
      </c>
      <c r="B308" t="s">
        <v>10152</v>
      </c>
      <c r="C308" t="s">
        <v>10153</v>
      </c>
      <c r="D308" t="s">
        <v>10234</v>
      </c>
      <c r="E308" t="s">
        <v>10311</v>
      </c>
      <c r="F308" t="s">
        <v>10156</v>
      </c>
      <c r="G308" t="s">
        <v>10189</v>
      </c>
      <c r="H308" t="s">
        <v>1170</v>
      </c>
    </row>
    <row r="309" spans="1:8">
      <c r="A309" t="s">
        <v>475</v>
      </c>
      <c r="B309" t="s">
        <v>10152</v>
      </c>
      <c r="C309" t="s">
        <v>10153</v>
      </c>
      <c r="D309" t="s">
        <v>10234</v>
      </c>
      <c r="E309" t="s">
        <v>10311</v>
      </c>
      <c r="F309" t="s">
        <v>10156</v>
      </c>
      <c r="G309" t="s">
        <v>10170</v>
      </c>
      <c r="H309" t="s">
        <v>1170</v>
      </c>
    </row>
    <row r="310" spans="1:8">
      <c r="A310" t="s">
        <v>3258</v>
      </c>
      <c r="B310" t="s">
        <v>10152</v>
      </c>
      <c r="C310" t="s">
        <v>10153</v>
      </c>
      <c r="D310" t="s">
        <v>10234</v>
      </c>
      <c r="E310" t="s">
        <v>10311</v>
      </c>
      <c r="F310" t="s">
        <v>10156</v>
      </c>
      <c r="G310" t="s">
        <v>10173</v>
      </c>
      <c r="H310" t="s">
        <v>1170</v>
      </c>
    </row>
    <row r="311" spans="1:8">
      <c r="A311" t="s">
        <v>6725</v>
      </c>
      <c r="B311" t="s">
        <v>10152</v>
      </c>
      <c r="C311" t="s">
        <v>10153</v>
      </c>
      <c r="D311" t="s">
        <v>10234</v>
      </c>
      <c r="E311" t="s">
        <v>10311</v>
      </c>
      <c r="F311" t="s">
        <v>10156</v>
      </c>
      <c r="G311" t="s">
        <v>10173</v>
      </c>
      <c r="H311" t="s">
        <v>1170</v>
      </c>
    </row>
    <row r="312" spans="1:8">
      <c r="A312" t="s">
        <v>10322</v>
      </c>
      <c r="B312" t="s">
        <v>10152</v>
      </c>
      <c r="C312" t="s">
        <v>10153</v>
      </c>
      <c r="D312" t="s">
        <v>10234</v>
      </c>
      <c r="E312" t="s">
        <v>10311</v>
      </c>
      <c r="F312" t="s">
        <v>10156</v>
      </c>
      <c r="G312" t="s">
        <v>10173</v>
      </c>
      <c r="H312" t="s">
        <v>1170</v>
      </c>
    </row>
    <row r="313" spans="1:8">
      <c r="A313" t="s">
        <v>1171</v>
      </c>
      <c r="B313" t="s">
        <v>10152</v>
      </c>
      <c r="C313" t="s">
        <v>10153</v>
      </c>
      <c r="D313" t="s">
        <v>10234</v>
      </c>
      <c r="E313" t="s">
        <v>10311</v>
      </c>
      <c r="F313" t="s">
        <v>10156</v>
      </c>
      <c r="G313" t="s">
        <v>10173</v>
      </c>
      <c r="H313" t="s">
        <v>1170</v>
      </c>
    </row>
    <row r="314" spans="1:8">
      <c r="A314" t="s">
        <v>477</v>
      </c>
      <c r="B314" t="s">
        <v>10152</v>
      </c>
      <c r="C314" t="s">
        <v>10153</v>
      </c>
      <c r="D314" t="s">
        <v>10234</v>
      </c>
      <c r="E314" t="s">
        <v>10311</v>
      </c>
      <c r="F314" t="s">
        <v>10156</v>
      </c>
      <c r="G314" t="s">
        <v>10189</v>
      </c>
      <c r="H314" t="s">
        <v>1170</v>
      </c>
    </row>
    <row r="315" spans="1:8">
      <c r="A315" t="s">
        <v>553</v>
      </c>
      <c r="B315" t="s">
        <v>10152</v>
      </c>
      <c r="C315" t="s">
        <v>10153</v>
      </c>
      <c r="D315" t="s">
        <v>10234</v>
      </c>
      <c r="E315" t="s">
        <v>10311</v>
      </c>
      <c r="F315" t="s">
        <v>10156</v>
      </c>
      <c r="G315" t="s">
        <v>10160</v>
      </c>
      <c r="H315" t="s">
        <v>1170</v>
      </c>
    </row>
    <row r="316" spans="1:8">
      <c r="A316" t="s">
        <v>555</v>
      </c>
      <c r="B316" t="s">
        <v>10152</v>
      </c>
      <c r="C316" t="s">
        <v>10153</v>
      </c>
      <c r="D316" t="s">
        <v>10234</v>
      </c>
      <c r="E316" t="s">
        <v>10311</v>
      </c>
      <c r="F316" t="s">
        <v>10156</v>
      </c>
      <c r="G316" t="s">
        <v>10170</v>
      </c>
      <c r="H316" t="s">
        <v>1170</v>
      </c>
    </row>
    <row r="317" spans="1:8">
      <c r="A317" t="s">
        <v>958</v>
      </c>
      <c r="B317" t="s">
        <v>10152</v>
      </c>
      <c r="C317" t="s">
        <v>10153</v>
      </c>
      <c r="D317" t="s">
        <v>10234</v>
      </c>
      <c r="E317" t="s">
        <v>10311</v>
      </c>
      <c r="F317" t="s">
        <v>10156</v>
      </c>
      <c r="G317" t="s">
        <v>10157</v>
      </c>
      <c r="H317" t="s">
        <v>1170</v>
      </c>
    </row>
    <row r="318" spans="1:8">
      <c r="A318" t="s">
        <v>671</v>
      </c>
      <c r="B318" t="s">
        <v>10152</v>
      </c>
      <c r="C318" t="s">
        <v>10153</v>
      </c>
      <c r="D318" t="s">
        <v>10234</v>
      </c>
      <c r="E318" t="s">
        <v>10311</v>
      </c>
      <c r="F318" t="s">
        <v>10156</v>
      </c>
      <c r="G318" t="s">
        <v>10170</v>
      </c>
      <c r="H318" t="s">
        <v>1170</v>
      </c>
    </row>
    <row r="319" spans="1:8">
      <c r="A319" t="s">
        <v>6335</v>
      </c>
      <c r="B319" t="s">
        <v>10152</v>
      </c>
      <c r="C319" t="s">
        <v>10153</v>
      </c>
      <c r="D319" t="s">
        <v>10234</v>
      </c>
      <c r="E319" t="s">
        <v>10311</v>
      </c>
      <c r="F319" t="s">
        <v>10156</v>
      </c>
      <c r="G319" t="s">
        <v>10189</v>
      </c>
      <c r="H319" t="s">
        <v>1170</v>
      </c>
    </row>
    <row r="320" spans="1:8">
      <c r="A320" t="s">
        <v>1318</v>
      </c>
      <c r="B320" t="s">
        <v>10152</v>
      </c>
      <c r="C320" t="s">
        <v>10153</v>
      </c>
      <c r="D320" t="s">
        <v>10234</v>
      </c>
      <c r="E320" t="s">
        <v>10311</v>
      </c>
      <c r="F320" t="s">
        <v>10156</v>
      </c>
      <c r="G320" t="s">
        <v>10189</v>
      </c>
      <c r="H320" t="s">
        <v>1170</v>
      </c>
    </row>
    <row r="321" spans="1:8">
      <c r="A321" t="s">
        <v>479</v>
      </c>
      <c r="B321" t="s">
        <v>10152</v>
      </c>
      <c r="C321" t="s">
        <v>10153</v>
      </c>
      <c r="D321" t="s">
        <v>10234</v>
      </c>
      <c r="E321" t="s">
        <v>10311</v>
      </c>
      <c r="F321" t="s">
        <v>10156</v>
      </c>
      <c r="G321" t="s">
        <v>10170</v>
      </c>
      <c r="H321" t="s">
        <v>10194</v>
      </c>
    </row>
    <row r="322" spans="1:8">
      <c r="A322" t="s">
        <v>672</v>
      </c>
      <c r="B322" t="s">
        <v>10152</v>
      </c>
      <c r="C322" t="s">
        <v>10153</v>
      </c>
      <c r="D322" t="s">
        <v>10181</v>
      </c>
      <c r="E322" t="s">
        <v>10184</v>
      </c>
      <c r="F322" t="s">
        <v>10156</v>
      </c>
      <c r="G322" t="s">
        <v>10189</v>
      </c>
      <c r="H322" t="s">
        <v>1170</v>
      </c>
    </row>
    <row r="323" spans="1:8">
      <c r="A323" t="s">
        <v>1320</v>
      </c>
      <c r="B323" t="s">
        <v>10152</v>
      </c>
      <c r="C323" t="s">
        <v>10153</v>
      </c>
      <c r="D323" t="s">
        <v>10181</v>
      </c>
      <c r="E323" t="s">
        <v>10184</v>
      </c>
      <c r="F323" t="s">
        <v>10156</v>
      </c>
      <c r="G323" t="s">
        <v>10160</v>
      </c>
      <c r="H323" t="s">
        <v>10194</v>
      </c>
    </row>
    <row r="324" spans="1:8">
      <c r="A324" t="s">
        <v>1157</v>
      </c>
      <c r="B324" t="s">
        <v>10152</v>
      </c>
      <c r="C324" t="s">
        <v>10153</v>
      </c>
      <c r="D324" t="s">
        <v>10249</v>
      </c>
      <c r="E324" t="s">
        <v>10250</v>
      </c>
      <c r="F324" t="s">
        <v>10156</v>
      </c>
      <c r="G324" t="s">
        <v>10160</v>
      </c>
      <c r="H324" t="s">
        <v>10167</v>
      </c>
    </row>
    <row r="325" spans="1:8">
      <c r="A325" t="s">
        <v>2369</v>
      </c>
      <c r="B325" t="s">
        <v>10161</v>
      </c>
      <c r="C325" t="s">
        <v>10162</v>
      </c>
      <c r="D325" t="s">
        <v>10163</v>
      </c>
      <c r="E325" t="s">
        <v>10323</v>
      </c>
      <c r="F325" t="s">
        <v>10156</v>
      </c>
      <c r="G325" t="s">
        <v>10170</v>
      </c>
      <c r="H325" t="s">
        <v>415</v>
      </c>
    </row>
    <row r="326" spans="1:8">
      <c r="A326" t="s">
        <v>1077</v>
      </c>
      <c r="B326" t="s">
        <v>10161</v>
      </c>
      <c r="C326" t="s">
        <v>10162</v>
      </c>
      <c r="D326" t="s">
        <v>10163</v>
      </c>
      <c r="E326" t="s">
        <v>10324</v>
      </c>
      <c r="F326" t="s">
        <v>10156</v>
      </c>
      <c r="G326" t="s">
        <v>10170</v>
      </c>
      <c r="H326" t="s">
        <v>10167</v>
      </c>
    </row>
    <row r="327" spans="1:8">
      <c r="A327" t="s">
        <v>4811</v>
      </c>
      <c r="B327" t="s">
        <v>10152</v>
      </c>
      <c r="C327" t="s">
        <v>10153</v>
      </c>
      <c r="D327" t="s">
        <v>10247</v>
      </c>
      <c r="E327" t="s">
        <v>10248</v>
      </c>
      <c r="F327" t="s">
        <v>10156</v>
      </c>
      <c r="G327" t="s">
        <v>10160</v>
      </c>
      <c r="H327" t="s">
        <v>415</v>
      </c>
    </row>
    <row r="328" spans="1:8">
      <c r="A328" t="s">
        <v>3681</v>
      </c>
      <c r="B328" t="s">
        <v>10152</v>
      </c>
      <c r="C328" t="s">
        <v>10153</v>
      </c>
      <c r="D328" t="s">
        <v>10247</v>
      </c>
      <c r="E328" t="s">
        <v>10248</v>
      </c>
      <c r="F328" t="s">
        <v>10156</v>
      </c>
      <c r="G328" t="s">
        <v>10160</v>
      </c>
      <c r="H328" t="s">
        <v>415</v>
      </c>
    </row>
    <row r="329" spans="1:8">
      <c r="A329" t="s">
        <v>919</v>
      </c>
      <c r="B329" t="s">
        <v>10152</v>
      </c>
      <c r="C329" t="s">
        <v>10153</v>
      </c>
      <c r="D329" t="s">
        <v>10247</v>
      </c>
      <c r="E329" t="s">
        <v>10248</v>
      </c>
      <c r="F329" t="s">
        <v>10156</v>
      </c>
      <c r="G329" t="s">
        <v>10170</v>
      </c>
      <c r="H329" t="s">
        <v>415</v>
      </c>
    </row>
    <row r="330" spans="1:8">
      <c r="A330" t="s">
        <v>6284</v>
      </c>
      <c r="B330" t="s">
        <v>10152</v>
      </c>
      <c r="C330" t="s">
        <v>10153</v>
      </c>
      <c r="D330" t="s">
        <v>10247</v>
      </c>
      <c r="E330" t="s">
        <v>10248</v>
      </c>
      <c r="F330" t="s">
        <v>10156</v>
      </c>
      <c r="G330" t="s">
        <v>10160</v>
      </c>
      <c r="H330" t="s">
        <v>415</v>
      </c>
    </row>
    <row r="331" spans="1:8">
      <c r="A331" t="s">
        <v>10325</v>
      </c>
      <c r="B331" t="s">
        <v>10152</v>
      </c>
      <c r="C331" t="s">
        <v>10153</v>
      </c>
      <c r="D331" t="s">
        <v>10247</v>
      </c>
      <c r="E331" t="s">
        <v>10248</v>
      </c>
      <c r="F331" t="s">
        <v>10156</v>
      </c>
      <c r="G331" t="s">
        <v>10191</v>
      </c>
      <c r="H331" t="s">
        <v>415</v>
      </c>
    </row>
    <row r="332" spans="1:8">
      <c r="A332" t="s">
        <v>2576</v>
      </c>
      <c r="B332" t="s">
        <v>10152</v>
      </c>
      <c r="C332" t="s">
        <v>10153</v>
      </c>
      <c r="D332" t="s">
        <v>10305</v>
      </c>
      <c r="E332" t="s">
        <v>10326</v>
      </c>
      <c r="F332" t="s">
        <v>10156</v>
      </c>
      <c r="G332" t="s">
        <v>10160</v>
      </c>
      <c r="H332" t="s">
        <v>10194</v>
      </c>
    </row>
    <row r="333" spans="1:8">
      <c r="A333" t="s">
        <v>1223</v>
      </c>
      <c r="B333" t="s">
        <v>10152</v>
      </c>
      <c r="C333" t="s">
        <v>10153</v>
      </c>
      <c r="D333" t="s">
        <v>10181</v>
      </c>
      <c r="E333" t="s">
        <v>10182</v>
      </c>
      <c r="F333" t="s">
        <v>10156</v>
      </c>
      <c r="G333" t="s">
        <v>10173</v>
      </c>
      <c r="H333" t="s">
        <v>1170</v>
      </c>
    </row>
    <row r="334" spans="1:8">
      <c r="A334" t="s">
        <v>484</v>
      </c>
      <c r="B334" t="s">
        <v>10152</v>
      </c>
      <c r="C334" t="s">
        <v>10153</v>
      </c>
      <c r="D334" t="s">
        <v>10181</v>
      </c>
      <c r="E334" t="s">
        <v>10182</v>
      </c>
      <c r="F334" t="s">
        <v>10156</v>
      </c>
      <c r="G334" t="s">
        <v>10170</v>
      </c>
      <c r="H334" t="s">
        <v>1170</v>
      </c>
    </row>
    <row r="335" spans="1:8">
      <c r="A335" t="s">
        <v>920</v>
      </c>
      <c r="B335" t="s">
        <v>10152</v>
      </c>
      <c r="C335" t="s">
        <v>10153</v>
      </c>
      <c r="D335" t="s">
        <v>10206</v>
      </c>
      <c r="E335" t="s">
        <v>10269</v>
      </c>
      <c r="F335" t="s">
        <v>10156</v>
      </c>
      <c r="G335" t="s">
        <v>10170</v>
      </c>
      <c r="H335" t="s">
        <v>10194</v>
      </c>
    </row>
    <row r="336" spans="1:8">
      <c r="A336" t="s">
        <v>1977</v>
      </c>
      <c r="B336" t="s">
        <v>10152</v>
      </c>
      <c r="C336" t="s">
        <v>10153</v>
      </c>
      <c r="D336" t="s">
        <v>10206</v>
      </c>
      <c r="E336" t="s">
        <v>10269</v>
      </c>
      <c r="F336" t="s">
        <v>10156</v>
      </c>
      <c r="G336" t="s">
        <v>10170</v>
      </c>
      <c r="H336" t="s">
        <v>10194</v>
      </c>
    </row>
    <row r="337" spans="1:8">
      <c r="A337" t="s">
        <v>1086</v>
      </c>
      <c r="B337" t="s">
        <v>10152</v>
      </c>
      <c r="C337" t="s">
        <v>10153</v>
      </c>
      <c r="D337" t="s">
        <v>10192</v>
      </c>
      <c r="E337" t="s">
        <v>10327</v>
      </c>
      <c r="F337" t="s">
        <v>10156</v>
      </c>
      <c r="G337" t="s">
        <v>10160</v>
      </c>
      <c r="H337" t="s">
        <v>415</v>
      </c>
    </row>
    <row r="338" spans="1:8">
      <c r="A338" t="s">
        <v>786</v>
      </c>
      <c r="B338" t="s">
        <v>10152</v>
      </c>
      <c r="C338" t="s">
        <v>10153</v>
      </c>
      <c r="D338" t="s">
        <v>10177</v>
      </c>
      <c r="E338" t="s">
        <v>10178</v>
      </c>
      <c r="F338" t="s">
        <v>10156</v>
      </c>
      <c r="G338" t="s">
        <v>10173</v>
      </c>
      <c r="H338" t="s">
        <v>10194</v>
      </c>
    </row>
    <row r="339" spans="1:8">
      <c r="A339" t="s">
        <v>10328</v>
      </c>
      <c r="B339" t="s">
        <v>10152</v>
      </c>
      <c r="C339" t="s">
        <v>10153</v>
      </c>
      <c r="D339" t="s">
        <v>10181</v>
      </c>
      <c r="E339" t="s">
        <v>10182</v>
      </c>
      <c r="F339" t="s">
        <v>10156</v>
      </c>
      <c r="G339" t="s">
        <v>10173</v>
      </c>
      <c r="H339" t="s">
        <v>415</v>
      </c>
    </row>
    <row r="340" spans="1:8">
      <c r="A340" t="s">
        <v>792</v>
      </c>
      <c r="B340" t="s">
        <v>10152</v>
      </c>
      <c r="C340" t="s">
        <v>10153</v>
      </c>
      <c r="D340" t="s">
        <v>10181</v>
      </c>
      <c r="E340" t="s">
        <v>10184</v>
      </c>
      <c r="F340" t="s">
        <v>10156</v>
      </c>
      <c r="G340" t="s">
        <v>10189</v>
      </c>
      <c r="H340" t="s">
        <v>415</v>
      </c>
    </row>
    <row r="341" spans="1:8">
      <c r="A341" t="s">
        <v>1336</v>
      </c>
      <c r="B341" t="s">
        <v>10152</v>
      </c>
      <c r="C341" t="s">
        <v>10153</v>
      </c>
      <c r="D341" t="s">
        <v>10202</v>
      </c>
      <c r="E341" t="s">
        <v>10203</v>
      </c>
      <c r="F341" t="s">
        <v>10156</v>
      </c>
      <c r="G341" t="s">
        <v>10170</v>
      </c>
      <c r="H341" t="s">
        <v>415</v>
      </c>
    </row>
    <row r="342" spans="1:8">
      <c r="A342" t="s">
        <v>4373</v>
      </c>
      <c r="B342" t="s">
        <v>10152</v>
      </c>
      <c r="C342" t="s">
        <v>10153</v>
      </c>
      <c r="D342" t="s">
        <v>10206</v>
      </c>
      <c r="E342" t="s">
        <v>10329</v>
      </c>
      <c r="F342" t="s">
        <v>10156</v>
      </c>
      <c r="G342" t="s">
        <v>10191</v>
      </c>
      <c r="H342" t="s">
        <v>415</v>
      </c>
    </row>
    <row r="343" spans="1:8">
      <c r="A343" t="s">
        <v>488</v>
      </c>
      <c r="B343" t="s">
        <v>10152</v>
      </c>
      <c r="C343" t="s">
        <v>10153</v>
      </c>
      <c r="D343" t="s">
        <v>10181</v>
      </c>
      <c r="E343" t="s">
        <v>10184</v>
      </c>
      <c r="F343" t="s">
        <v>10156</v>
      </c>
      <c r="G343" t="s">
        <v>10180</v>
      </c>
      <c r="H343" t="s">
        <v>107</v>
      </c>
    </row>
    <row r="344" spans="1:8">
      <c r="A344" t="s">
        <v>492</v>
      </c>
      <c r="B344" t="s">
        <v>10152</v>
      </c>
      <c r="C344" t="s">
        <v>10153</v>
      </c>
      <c r="D344" t="s">
        <v>10181</v>
      </c>
      <c r="E344" t="s">
        <v>10184</v>
      </c>
      <c r="F344" t="s">
        <v>10156</v>
      </c>
      <c r="G344" t="s">
        <v>10173</v>
      </c>
      <c r="H344" t="s">
        <v>415</v>
      </c>
    </row>
    <row r="345" spans="1:8">
      <c r="A345" t="s">
        <v>10330</v>
      </c>
      <c r="B345" t="s">
        <v>10152</v>
      </c>
      <c r="C345" t="s">
        <v>10153</v>
      </c>
      <c r="D345" t="s">
        <v>10181</v>
      </c>
      <c r="E345" t="s">
        <v>10184</v>
      </c>
      <c r="F345" t="s">
        <v>10156</v>
      </c>
      <c r="G345" t="s">
        <v>10173</v>
      </c>
      <c r="H345" t="s">
        <v>1170</v>
      </c>
    </row>
    <row r="346" spans="1:8">
      <c r="A346" t="s">
        <v>10331</v>
      </c>
      <c r="B346" t="s">
        <v>10152</v>
      </c>
      <c r="C346" t="s">
        <v>10153</v>
      </c>
      <c r="D346" t="s">
        <v>10154</v>
      </c>
      <c r="E346" t="s">
        <v>10332</v>
      </c>
      <c r="F346" t="s">
        <v>10156</v>
      </c>
      <c r="G346" t="s">
        <v>10189</v>
      </c>
      <c r="H346" t="s">
        <v>1170</v>
      </c>
    </row>
    <row r="347" spans="1:8">
      <c r="A347" t="s">
        <v>676</v>
      </c>
      <c r="B347" t="s">
        <v>10152</v>
      </c>
      <c r="C347" t="s">
        <v>10153</v>
      </c>
      <c r="D347" t="s">
        <v>10154</v>
      </c>
      <c r="E347" t="s">
        <v>10332</v>
      </c>
      <c r="F347" t="s">
        <v>10156</v>
      </c>
      <c r="G347" t="s">
        <v>10173</v>
      </c>
      <c r="H347" t="s">
        <v>1170</v>
      </c>
    </row>
    <row r="348" spans="1:8">
      <c r="A348" t="s">
        <v>679</v>
      </c>
      <c r="B348" t="s">
        <v>10152</v>
      </c>
      <c r="C348" t="s">
        <v>10153</v>
      </c>
      <c r="D348" t="s">
        <v>10154</v>
      </c>
      <c r="E348" t="s">
        <v>10332</v>
      </c>
      <c r="F348" t="s">
        <v>10156</v>
      </c>
      <c r="G348" t="s">
        <v>10160</v>
      </c>
      <c r="H348" t="s">
        <v>10194</v>
      </c>
    </row>
    <row r="349" spans="1:8">
      <c r="A349" t="s">
        <v>859</v>
      </c>
      <c r="B349" t="s">
        <v>10152</v>
      </c>
      <c r="C349" t="s">
        <v>10153</v>
      </c>
      <c r="D349" t="s">
        <v>10154</v>
      </c>
      <c r="E349" t="s">
        <v>10332</v>
      </c>
      <c r="F349" t="s">
        <v>10156</v>
      </c>
      <c r="G349" t="s">
        <v>10191</v>
      </c>
      <c r="H349" t="s">
        <v>10194</v>
      </c>
    </row>
    <row r="350" spans="1:8">
      <c r="A350" t="s">
        <v>2256</v>
      </c>
      <c r="B350" t="s">
        <v>10152</v>
      </c>
      <c r="C350" t="s">
        <v>10153</v>
      </c>
      <c r="D350" t="s">
        <v>10154</v>
      </c>
      <c r="E350" t="s">
        <v>10332</v>
      </c>
      <c r="F350" t="s">
        <v>10156</v>
      </c>
      <c r="G350" t="s">
        <v>10160</v>
      </c>
      <c r="H350" t="s">
        <v>1170</v>
      </c>
    </row>
    <row r="351" spans="1:8">
      <c r="A351" t="s">
        <v>10333</v>
      </c>
      <c r="B351" t="s">
        <v>10152</v>
      </c>
      <c r="C351" t="s">
        <v>10153</v>
      </c>
      <c r="D351" t="s">
        <v>10175</v>
      </c>
      <c r="E351" t="s">
        <v>10277</v>
      </c>
      <c r="F351" t="s">
        <v>10156</v>
      </c>
      <c r="G351" t="s">
        <v>10173</v>
      </c>
      <c r="H351" t="s">
        <v>1170</v>
      </c>
    </row>
    <row r="352" spans="1:8">
      <c r="A352" t="s">
        <v>560</v>
      </c>
      <c r="B352" t="s">
        <v>10152</v>
      </c>
      <c r="C352" t="s">
        <v>10153</v>
      </c>
      <c r="D352" t="s">
        <v>10202</v>
      </c>
      <c r="E352" t="s">
        <v>10203</v>
      </c>
      <c r="F352" t="s">
        <v>10156</v>
      </c>
      <c r="G352" t="s">
        <v>10170</v>
      </c>
      <c r="H352" t="s">
        <v>1170</v>
      </c>
    </row>
    <row r="353" spans="1:8">
      <c r="A353" t="s">
        <v>10334</v>
      </c>
      <c r="B353" t="s">
        <v>10152</v>
      </c>
      <c r="C353" t="s">
        <v>10153</v>
      </c>
      <c r="D353" t="s">
        <v>10202</v>
      </c>
      <c r="E353" t="s">
        <v>10203</v>
      </c>
      <c r="F353" t="s">
        <v>10156</v>
      </c>
      <c r="G353" t="s">
        <v>107</v>
      </c>
      <c r="H353" t="s">
        <v>1170</v>
      </c>
    </row>
    <row r="354" spans="1:8">
      <c r="A354" t="s">
        <v>1107</v>
      </c>
      <c r="B354" t="s">
        <v>10152</v>
      </c>
      <c r="C354" t="s">
        <v>10153</v>
      </c>
      <c r="D354" t="s">
        <v>10202</v>
      </c>
      <c r="E354" t="s">
        <v>10203</v>
      </c>
      <c r="F354" t="s">
        <v>10156</v>
      </c>
      <c r="G354" t="s">
        <v>10170</v>
      </c>
      <c r="H354" t="s">
        <v>1170</v>
      </c>
    </row>
    <row r="355" spans="1:8">
      <c r="A355" t="s">
        <v>1986</v>
      </c>
      <c r="B355" t="s">
        <v>10152</v>
      </c>
      <c r="C355" t="s">
        <v>10153</v>
      </c>
      <c r="D355" t="s">
        <v>10206</v>
      </c>
      <c r="E355" t="s">
        <v>10329</v>
      </c>
      <c r="F355" t="s">
        <v>10156</v>
      </c>
      <c r="G355" t="s">
        <v>10160</v>
      </c>
      <c r="H355" t="s">
        <v>415</v>
      </c>
    </row>
  </sheetData>
  <autoFilter ref="A1:H1" xr:uid="{00000000-0009-0000-0000-000008000000}">
    <sortState xmlns:xlrd2="http://schemas.microsoft.com/office/spreadsheetml/2017/richdata2" ref="A2:H355">
      <sortCondition ref="A1"/>
    </sortState>
  </autoFilter>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National University of Singapore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Chong Kwek Yan</dc:creator>
  <cp:keywords/>
  <dc:description/>
  <cp:lastModifiedBy>Marcus Ooi Yixuan</cp:lastModifiedBy>
  <cp:revision/>
  <dcterms:created xsi:type="dcterms:W3CDTF">2011-04-15T11:40:24Z</dcterms:created>
  <dcterms:modified xsi:type="dcterms:W3CDTF">2023-07-09T11:02:43Z</dcterms:modified>
  <cp:category/>
  <cp:contentStatus/>
</cp:coreProperties>
</file>