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engpj01/phylogenetics/orth_tree/"/>
    </mc:Choice>
  </mc:AlternateContent>
  <xr:revisionPtr revIDLastSave="0" documentId="13_ncr:1_{0D25176C-3A48-F54D-A66F-F4EEFE8E6AE3}" xr6:coauthVersionLast="45" xr6:coauthVersionMax="45" xr10:uidLastSave="{00000000-0000-0000-0000-000000000000}"/>
  <bookViews>
    <workbookView xWindow="44360" yWindow="3780" windowWidth="23240" windowHeight="11440" xr2:uid="{8263C029-B4D9-794B-8051-0BDFB6A1F97A}"/>
  </bookViews>
  <sheets>
    <sheet name="Sheet1" sheetId="1" r:id="rId1"/>
  </sheets>
  <definedNames>
    <definedName name="_xlchart.v1.0" hidden="1">(Sheet1!$A$1,Sheet1!$A$12,Sheet1!$A$21)</definedName>
    <definedName name="_xlchart.v1.1" hidden="1">(Sheet1!$H$1,Sheet1!$H$12,Sheet1!$H$21)</definedName>
    <definedName name="_xlchart.v1.10" hidden="1">Sheet1!$F$2</definedName>
    <definedName name="_xlchart.v1.2" hidden="1">(Sheet1!$I$1,Sheet1!$I$12,Sheet1!$I$21)</definedName>
    <definedName name="_xlchart.v1.3" hidden="1">(Sheet1!$J$1,Sheet1!$J$12,Sheet1!$J$21)</definedName>
    <definedName name="_xlchart.v1.4" hidden="1">(Sheet1!$K$1,Sheet1!$K$12,Sheet1!$K$21)</definedName>
    <definedName name="_xlchart.v1.5" hidden="1">(Sheet1!$L$1,Sheet1!$L$12,Sheet1!$L$21)</definedName>
    <definedName name="_xlchart.v1.6" hidden="1">Sheet1!$B$2</definedName>
    <definedName name="_xlchart.v1.7" hidden="1">Sheet1!$C$2</definedName>
    <definedName name="_xlchart.v1.8" hidden="1">Sheet1!$D$2</definedName>
    <definedName name="_xlchart.v1.9" hidden="1">Sheet1!$E$2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L13" i="1"/>
  <c r="K13" i="1"/>
  <c r="J13" i="1"/>
  <c r="I13" i="1"/>
  <c r="H13" i="1"/>
  <c r="L2" i="1"/>
  <c r="K2" i="1"/>
  <c r="J2" i="1"/>
  <c r="I2" i="1"/>
  <c r="H2" i="1"/>
  <c r="L3" i="1"/>
  <c r="K3" i="1"/>
  <c r="J3" i="1"/>
  <c r="I3" i="1"/>
  <c r="H3" i="1"/>
  <c r="G28" i="1"/>
  <c r="L28" i="1" s="1"/>
  <c r="G27" i="1"/>
  <c r="L27" i="1" s="1"/>
  <c r="G26" i="1"/>
  <c r="L26" i="1" s="1"/>
  <c r="G25" i="1"/>
  <c r="K25" i="1" s="1"/>
  <c r="G24" i="1"/>
  <c r="L24" i="1" s="1"/>
  <c r="G23" i="1"/>
  <c r="L23" i="1" s="1"/>
  <c r="G19" i="1"/>
  <c r="L19" i="1" s="1"/>
  <c r="G18" i="1"/>
  <c r="K18" i="1" s="1"/>
  <c r="G17" i="1"/>
  <c r="L17" i="1" s="1"/>
  <c r="G16" i="1"/>
  <c r="L16" i="1" s="1"/>
  <c r="G15" i="1"/>
  <c r="J15" i="1" s="1"/>
  <c r="G14" i="1"/>
  <c r="L14" i="1" s="1"/>
  <c r="G10" i="1"/>
  <c r="H10" i="1" s="1"/>
  <c r="G9" i="1"/>
  <c r="I9" i="1" s="1"/>
  <c r="G8" i="1"/>
  <c r="L8" i="1" s="1"/>
  <c r="G7" i="1"/>
  <c r="I7" i="1" s="1"/>
  <c r="G6" i="1"/>
  <c r="H6" i="1" s="1"/>
  <c r="G5" i="1"/>
  <c r="L5" i="1" s="1"/>
  <c r="G4" i="1"/>
  <c r="J4" i="1" s="1"/>
  <c r="G3" i="1"/>
  <c r="L4" i="1" l="1"/>
  <c r="J5" i="1"/>
  <c r="K4" i="1"/>
  <c r="H5" i="1"/>
  <c r="K5" i="1"/>
  <c r="I6" i="1"/>
  <c r="J6" i="1"/>
  <c r="J9" i="1"/>
  <c r="K15" i="1"/>
  <c r="L15" i="1"/>
  <c r="L25" i="1"/>
  <c r="L21" i="1" s="1"/>
  <c r="L6" i="1"/>
  <c r="K23" i="1"/>
  <c r="K9" i="1"/>
  <c r="I24" i="1"/>
  <c r="K6" i="1"/>
  <c r="J24" i="1"/>
  <c r="H25" i="1"/>
  <c r="I19" i="1"/>
  <c r="J19" i="1"/>
  <c r="I23" i="1"/>
  <c r="L18" i="1"/>
  <c r="H19" i="1"/>
  <c r="K19" i="1"/>
  <c r="H23" i="1"/>
  <c r="J23" i="1"/>
  <c r="H4" i="1"/>
  <c r="H16" i="1"/>
  <c r="I25" i="1"/>
  <c r="I4" i="1"/>
  <c r="I16" i="1"/>
  <c r="J25" i="1"/>
  <c r="K16" i="1"/>
  <c r="J16" i="1"/>
  <c r="H26" i="1"/>
  <c r="I26" i="1"/>
  <c r="J26" i="1"/>
  <c r="K26" i="1"/>
  <c r="H27" i="1"/>
  <c r="L9" i="1"/>
  <c r="I10" i="1"/>
  <c r="J10" i="1"/>
  <c r="J7" i="1"/>
  <c r="J1" i="1" s="1"/>
  <c r="K7" i="1"/>
  <c r="L10" i="1"/>
  <c r="H17" i="1"/>
  <c r="L7" i="1"/>
  <c r="I17" i="1"/>
  <c r="H8" i="1"/>
  <c r="I14" i="1"/>
  <c r="J17" i="1"/>
  <c r="I8" i="1"/>
  <c r="J14" i="1"/>
  <c r="K17" i="1"/>
  <c r="I5" i="1"/>
  <c r="J8" i="1"/>
  <c r="K14" i="1"/>
  <c r="H24" i="1"/>
  <c r="I27" i="1"/>
  <c r="J27" i="1"/>
  <c r="K27" i="1"/>
  <c r="H7" i="1"/>
  <c r="K10" i="1"/>
  <c r="H14" i="1"/>
  <c r="K8" i="1"/>
  <c r="H18" i="1"/>
  <c r="H15" i="1"/>
  <c r="I18" i="1"/>
  <c r="H9" i="1"/>
  <c r="I15" i="1"/>
  <c r="J18" i="1"/>
  <c r="K24" i="1"/>
  <c r="H28" i="1"/>
  <c r="I28" i="1"/>
  <c r="J28" i="1"/>
  <c r="K28" i="1"/>
  <c r="I21" i="1" l="1"/>
  <c r="L12" i="1"/>
  <c r="K1" i="1"/>
  <c r="L1" i="1"/>
  <c r="I12" i="1"/>
  <c r="I1" i="1"/>
  <c r="J12" i="1"/>
  <c r="H12" i="1"/>
  <c r="K21" i="1"/>
  <c r="J21" i="1"/>
  <c r="H1" i="1"/>
  <c r="K12" i="1"/>
  <c r="H21" i="1"/>
</calcChain>
</file>

<file path=xl/sharedStrings.xml><?xml version="1.0" encoding="utf-8"?>
<sst xmlns="http://schemas.openxmlformats.org/spreadsheetml/2006/main" count="28" uniqueCount="28">
  <si>
    <t>Amphibians</t>
  </si>
  <si>
    <t>Birds</t>
  </si>
  <si>
    <t>Mammals</t>
  </si>
  <si>
    <t>swallow</t>
  </si>
  <si>
    <t>prinia</t>
  </si>
  <si>
    <t>kangaroo</t>
  </si>
  <si>
    <t>wallaby</t>
  </si>
  <si>
    <t>1:1</t>
  </si>
  <si>
    <t>1:many</t>
  </si>
  <si>
    <t>many:many</t>
  </si>
  <si>
    <t>1:0</t>
  </si>
  <si>
    <t>many:0</t>
  </si>
  <si>
    <t>sparrow</t>
  </si>
  <si>
    <t>junco</t>
  </si>
  <si>
    <t>hummingbird</t>
  </si>
  <si>
    <t>frogmouth</t>
  </si>
  <si>
    <t>vampire</t>
  </si>
  <si>
    <t>northern</t>
  </si>
  <si>
    <t>common</t>
  </si>
  <si>
    <t>wood</t>
  </si>
  <si>
    <t>human</t>
  </si>
  <si>
    <t>marmoset</t>
  </si>
  <si>
    <t>M. unicolor</t>
  </si>
  <si>
    <t>G. ﻿seraphini</t>
  </si>
  <si>
    <t>laevis</t>
  </si>
  <si>
    <t>tropicalis</t>
  </si>
  <si>
    <t>hourglass</t>
  </si>
  <si>
    <t>Sardinian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</si>
</sst>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quotePrefix="1" applyFill="1"/>
    <xf numFmtId="0" fontId="0" fillId="3" borderId="0" xfId="0" applyFill="1"/>
    <xf numFmtId="0" fontId="0" fillId="4" borderId="0" xfId="0" applyFill="1"/>
    <xf numFmtId="0" fontId="0" fillId="5" borderId="0" xfId="0" quotePrefix="1" applyFill="1"/>
    <xf numFmtId="0" fontId="0" fillId="6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1:1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(Sheet1!$H$1,Sheet1!$H$12,Sheet1!$H$21)</c:f>
              <c:numCache>
                <c:formatCode>General</c:formatCode>
                <c:ptCount val="3"/>
                <c:pt idx="0">
                  <c:v>0.24598996747769644</c:v>
                </c:pt>
                <c:pt idx="1">
                  <c:v>0.23060134310134309</c:v>
                </c:pt>
                <c:pt idx="2">
                  <c:v>0.57548631214923074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8-D248-A9EA-5532A050EB8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1:many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(Sheet1!$I$1,Sheet1!$I$12,Sheet1!$I$21)</c:f>
              <c:numCache>
                <c:formatCode>General</c:formatCode>
                <c:ptCount val="3"/>
                <c:pt idx="0">
                  <c:v>0.33594858205192224</c:v>
                </c:pt>
                <c:pt idx="1">
                  <c:v>0.53569902319902318</c:v>
                </c:pt>
                <c:pt idx="2">
                  <c:v>0.28078709644176908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8-D248-A9EA-5532A050EB8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many:many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(Sheet1!$J$1,Sheet1!$J$12,Sheet1!$J$21)</c:f>
              <c:numCache>
                <c:formatCode>General</c:formatCode>
                <c:ptCount val="3"/>
                <c:pt idx="0">
                  <c:v>0.17278544567253173</c:v>
                </c:pt>
                <c:pt idx="1">
                  <c:v>7.1794871794871803E-2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8-D248-A9EA-5532A050EB8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1:0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(Sheet1!$K$1,Sheet1!$K$12,Sheet1!$K$21)</c:f>
              <c:numCache>
                <c:formatCode>General</c:formatCode>
                <c:ptCount val="3"/>
                <c:pt idx="0">
                  <c:v>9.9424184466327933E-2</c:v>
                </c:pt>
                <c:pt idx="1">
                  <c:v>2.8571428571428571E-2</c:v>
                </c:pt>
                <c:pt idx="2">
                  <c:v>0.12237190338764552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8-D248-A9EA-5532A050EB8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many:0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(Sheet1!$L$1,Sheet1!$L$12,Sheet1!$L$21)</c:f>
              <c:numCache>
                <c:formatCode>General</c:formatCode>
                <c:ptCount val="3"/>
                <c:pt idx="0">
                  <c:v>0.14585182033152175</c:v>
                </c:pt>
                <c:pt idx="1">
                  <c:v>0.13333333333333333</c:v>
                </c:pt>
                <c:pt idx="2">
                  <c:v>2.1354688021354689E-2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F8-D248-A9EA-5532A050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820048"/>
        <c:axId val="1010745648"/>
      </c:barChart>
      <c:catAx>
        <c:axId val="10098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45648"/>
        <c:crosses val="autoZero"/>
        <c:auto val="1"/>
        <c:lblAlgn val="ctr"/>
        <c:lblOffset val="100"/>
        <c:noMultiLvlLbl val="0"/>
      </c:catAx>
      <c:valAx>
        <c:axId val="10107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1:1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(Sheet1!$H$1,Sheet1!$H$12,Sheet1!$H$21)</c:f>
              <c:numCache>
                <c:formatCode>General</c:formatCode>
                <c:ptCount val="3"/>
                <c:pt idx="0">
                  <c:v>0.24598996747769644</c:v>
                </c:pt>
                <c:pt idx="1">
                  <c:v>0.23060134310134309</c:v>
                </c:pt>
                <c:pt idx="2">
                  <c:v>0.57548631214923074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5-F841-A11B-C5960B56690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1:many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(Sheet1!$I$1,Sheet1!$I$12,Sheet1!$I$21)</c:f>
              <c:numCache>
                <c:formatCode>General</c:formatCode>
                <c:ptCount val="3"/>
                <c:pt idx="0">
                  <c:v>0.33594858205192224</c:v>
                </c:pt>
                <c:pt idx="1">
                  <c:v>0.53569902319902318</c:v>
                </c:pt>
                <c:pt idx="2">
                  <c:v>0.28078709644176908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5-F841-A11B-C5960B56690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many:many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(Sheet1!$J$1,Sheet1!$J$12,Sheet1!$J$21)</c:f>
              <c:numCache>
                <c:formatCode>General</c:formatCode>
                <c:ptCount val="3"/>
                <c:pt idx="0">
                  <c:v>0.17278544567253173</c:v>
                </c:pt>
                <c:pt idx="1">
                  <c:v>7.1794871794871803E-2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5-F841-A11B-C5960B56690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1:0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(Sheet1!$K$1,Sheet1!$K$12,Sheet1!$K$21)</c:f>
              <c:numCache>
                <c:formatCode>General</c:formatCode>
                <c:ptCount val="3"/>
                <c:pt idx="0">
                  <c:v>9.9424184466327933E-2</c:v>
                </c:pt>
                <c:pt idx="1">
                  <c:v>2.8571428571428571E-2</c:v>
                </c:pt>
                <c:pt idx="2">
                  <c:v>0.12237190338764552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5-F841-A11B-C5960B56690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many:0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(Sheet1!$A$1,Sheet1!$A$12,Sheet1!$A$21)</c:f>
              <c:strCache>
                <c:ptCount val="3"/>
                <c:pt idx="0">
                  <c:v>Amphibians</c:v>
                </c:pt>
                <c:pt idx="1">
                  <c:v>Birds</c:v>
                </c:pt>
                <c:pt idx="2">
                  <c:v>Mammals</c:v>
                </c:pt>
              </c:strCache>
            </c:strRef>
          </c:cat>
          <c:val>
            <c:numRef>
              <c:f>(Sheet1!$L$1,Sheet1!$L$12,Sheet1!$L$21)</c:f>
              <c:numCache>
                <c:formatCode>General</c:formatCode>
                <c:ptCount val="3"/>
                <c:pt idx="0">
                  <c:v>0.14585182033152175</c:v>
                </c:pt>
                <c:pt idx="1">
                  <c:v>0.13333333333333333</c:v>
                </c:pt>
                <c:pt idx="2">
                  <c:v>2.1354688021354689E-2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D5-F841-A11B-C5960B56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820048"/>
        <c:axId val="1010745648"/>
      </c:barChart>
      <c:catAx>
        <c:axId val="10098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45648"/>
        <c:crosses val="autoZero"/>
        <c:auto val="1"/>
        <c:lblAlgn val="ctr"/>
        <c:lblOffset val="100"/>
        <c:noMultiLvlLbl val="0"/>
      </c:catAx>
      <c:valAx>
        <c:axId val="10107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63500</xdr:rowOff>
    </xdr:from>
    <xdr:to>
      <xdr:col>17</xdr:col>
      <xdr:colOff>482600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A1469-59B4-F847-9448-97B218C4A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444500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8B9A8-DE4C-8040-99F1-0CDF6C40C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92F0-1C4A-D242-BF9F-2BDE5B8FF88E}">
  <dimension ref="A1:L28"/>
  <sheetViews>
    <sheetView tabSelected="1" topLeftCell="G1" workbookViewId="0">
      <selection activeCell="S7" sqref="S7"/>
    </sheetView>
  </sheetViews>
  <sheetFormatPr baseColWidth="10" defaultRowHeight="16" x14ac:dyDescent="0.2"/>
  <sheetData>
    <row r="1" spans="1:12" x14ac:dyDescent="0.2">
      <c r="A1" s="1" t="s">
        <v>0</v>
      </c>
      <c r="H1">
        <f>AVERAGE(H3:H10)</f>
        <v>0.24598996747769644</v>
      </c>
      <c r="I1">
        <f t="shared" ref="I1:L1" si="0">AVERAGE(I3:I10)</f>
        <v>0.33594858205192224</v>
      </c>
      <c r="J1">
        <f t="shared" si="0"/>
        <v>0.17278544567253173</v>
      </c>
      <c r="K1">
        <f t="shared" si="0"/>
        <v>9.9424184466327933E-2</v>
      </c>
      <c r="L1">
        <f t="shared" si="0"/>
        <v>0.14585182033152175</v>
      </c>
    </row>
    <row r="2" spans="1:12" x14ac:dyDescent="0.2">
      <c r="A2" s="1"/>
      <c r="B2" s="2" t="s">
        <v>7</v>
      </c>
      <c r="C2" s="3" t="s">
        <v>8</v>
      </c>
      <c r="D2" s="4" t="s">
        <v>9</v>
      </c>
      <c r="E2" s="5" t="s">
        <v>10</v>
      </c>
      <c r="F2" s="6" t="s">
        <v>11</v>
      </c>
      <c r="H2">
        <f>STDEV(H3:H10)</f>
        <v>0.11242306959569379</v>
      </c>
      <c r="I2">
        <f t="shared" ref="I2:L2" si="1">STDEV(I3:I10)</f>
        <v>0.16366007456436971</v>
      </c>
      <c r="J2">
        <f t="shared" si="1"/>
        <v>0.18633616474536466</v>
      </c>
      <c r="K2">
        <f t="shared" si="1"/>
        <v>9.5255097362380442E-2</v>
      </c>
      <c r="L2">
        <f t="shared" si="1"/>
        <v>0.16014056563659748</v>
      </c>
    </row>
    <row r="3" spans="1:12" x14ac:dyDescent="0.2">
      <c r="A3" t="s">
        <v>18</v>
      </c>
      <c r="B3">
        <v>68</v>
      </c>
      <c r="C3">
        <v>52</v>
      </c>
      <c r="D3">
        <v>7</v>
      </c>
      <c r="E3">
        <v>22</v>
      </c>
      <c r="F3">
        <v>53</v>
      </c>
      <c r="G3">
        <f>SUM(B3:F3)</f>
        <v>202</v>
      </c>
      <c r="H3">
        <f>B3/$G3</f>
        <v>0.33663366336633666</v>
      </c>
      <c r="I3">
        <f t="shared" ref="I3:L3" si="2">C3/$G3</f>
        <v>0.25742574257425743</v>
      </c>
      <c r="J3">
        <f t="shared" si="2"/>
        <v>3.4653465346534656E-2</v>
      </c>
      <c r="K3">
        <f t="shared" si="2"/>
        <v>0.10891089108910891</v>
      </c>
      <c r="L3">
        <f t="shared" si="2"/>
        <v>0.26237623762376239</v>
      </c>
    </row>
    <row r="4" spans="1:12" x14ac:dyDescent="0.2">
      <c r="A4" t="s">
        <v>19</v>
      </c>
      <c r="B4">
        <v>68</v>
      </c>
      <c r="C4">
        <v>111</v>
      </c>
      <c r="D4">
        <v>11</v>
      </c>
      <c r="E4">
        <v>14</v>
      </c>
      <c r="F4">
        <v>44</v>
      </c>
      <c r="G4">
        <f t="shared" ref="G4:G28" si="3">SUM(B4:F4)</f>
        <v>248</v>
      </c>
      <c r="H4">
        <f>B4/$G4</f>
        <v>0.27419354838709675</v>
      </c>
      <c r="I4">
        <f>C4/$G4</f>
        <v>0.44758064516129031</v>
      </c>
      <c r="J4">
        <f>D4/$G4</f>
        <v>4.4354838709677422E-2</v>
      </c>
      <c r="K4">
        <f>E4/$G4</f>
        <v>5.6451612903225805E-2</v>
      </c>
      <c r="L4">
        <f>F4/$G4</f>
        <v>0.17741935483870969</v>
      </c>
    </row>
    <row r="5" spans="1:12" x14ac:dyDescent="0.2">
      <c r="A5" t="s">
        <v>22</v>
      </c>
      <c r="B5">
        <v>1</v>
      </c>
      <c r="C5">
        <v>5</v>
      </c>
      <c r="D5">
        <v>0</v>
      </c>
      <c r="E5">
        <v>9</v>
      </c>
      <c r="F5">
        <v>13</v>
      </c>
      <c r="G5">
        <f t="shared" si="3"/>
        <v>28</v>
      </c>
      <c r="H5">
        <f>B5/$G5</f>
        <v>3.5714285714285712E-2</v>
      </c>
      <c r="I5">
        <f>C5/$G5</f>
        <v>0.17857142857142858</v>
      </c>
      <c r="J5">
        <f>D5/$G5</f>
        <v>0</v>
      </c>
      <c r="K5">
        <f>E5/$G5</f>
        <v>0.32142857142857145</v>
      </c>
      <c r="L5">
        <f>F5/$G5</f>
        <v>0.4642857142857143</v>
      </c>
    </row>
    <row r="6" spans="1:12" x14ac:dyDescent="0.2">
      <c r="A6" t="s">
        <v>23</v>
      </c>
      <c r="B6">
        <v>1</v>
      </c>
      <c r="C6">
        <v>2</v>
      </c>
      <c r="D6">
        <v>0</v>
      </c>
      <c r="E6">
        <v>0</v>
      </c>
      <c r="F6">
        <v>0</v>
      </c>
      <c r="G6">
        <f t="shared" si="3"/>
        <v>3</v>
      </c>
      <c r="H6">
        <f>B6/$G6</f>
        <v>0.33333333333333331</v>
      </c>
      <c r="I6">
        <f>C6/$G6</f>
        <v>0.66666666666666663</v>
      </c>
      <c r="J6">
        <f>D6/$G6</f>
        <v>0</v>
      </c>
      <c r="K6">
        <f>E6/$G6</f>
        <v>0</v>
      </c>
      <c r="L6">
        <f>F6/$G6</f>
        <v>0</v>
      </c>
    </row>
    <row r="7" spans="1:12" x14ac:dyDescent="0.2">
      <c r="A7" t="s">
        <v>24</v>
      </c>
      <c r="B7">
        <v>16</v>
      </c>
      <c r="C7">
        <v>17</v>
      </c>
      <c r="D7">
        <v>11</v>
      </c>
      <c r="E7">
        <v>4</v>
      </c>
      <c r="F7">
        <v>2</v>
      </c>
      <c r="G7">
        <f t="shared" si="3"/>
        <v>50</v>
      </c>
      <c r="H7">
        <f>B7/$G7</f>
        <v>0.32</v>
      </c>
      <c r="I7">
        <f>C7/$G7</f>
        <v>0.34</v>
      </c>
      <c r="J7">
        <f>D7/$G7</f>
        <v>0.22</v>
      </c>
      <c r="K7">
        <f>E7/$G7</f>
        <v>0.08</v>
      </c>
      <c r="L7">
        <f>F7/$G7</f>
        <v>0.04</v>
      </c>
    </row>
    <row r="8" spans="1:12" x14ac:dyDescent="0.2">
      <c r="A8" t="s">
        <v>25</v>
      </c>
      <c r="B8">
        <v>16</v>
      </c>
      <c r="C8">
        <v>19</v>
      </c>
      <c r="D8">
        <v>10</v>
      </c>
      <c r="E8">
        <v>3</v>
      </c>
      <c r="F8">
        <v>2</v>
      </c>
      <c r="G8">
        <f t="shared" si="3"/>
        <v>50</v>
      </c>
      <c r="H8">
        <f>B8/$G8</f>
        <v>0.32</v>
      </c>
      <c r="I8">
        <f>C8/$G8</f>
        <v>0.38</v>
      </c>
      <c r="J8">
        <f>D8/$G8</f>
        <v>0.2</v>
      </c>
      <c r="K8">
        <f>E8/$G8</f>
        <v>0.06</v>
      </c>
      <c r="L8">
        <f>F8/$G8</f>
        <v>0.04</v>
      </c>
    </row>
    <row r="9" spans="1:12" x14ac:dyDescent="0.2">
      <c r="A9" t="s">
        <v>26</v>
      </c>
      <c r="B9">
        <v>29</v>
      </c>
      <c r="C9">
        <v>48</v>
      </c>
      <c r="D9">
        <v>106</v>
      </c>
      <c r="E9">
        <v>20</v>
      </c>
      <c r="F9">
        <v>43</v>
      </c>
      <c r="G9">
        <f t="shared" si="3"/>
        <v>246</v>
      </c>
      <c r="H9">
        <f>B9/$G9</f>
        <v>0.11788617886178862</v>
      </c>
      <c r="I9">
        <f>C9/$G9</f>
        <v>0.1951219512195122</v>
      </c>
      <c r="J9">
        <f>D9/$G9</f>
        <v>0.43089430894308944</v>
      </c>
      <c r="K9">
        <f>E9/$G9</f>
        <v>8.1300813008130079E-2</v>
      </c>
      <c r="L9">
        <f>F9/$G9</f>
        <v>0.17479674796747968</v>
      </c>
    </row>
    <row r="10" spans="1:12" x14ac:dyDescent="0.2">
      <c r="A10" t="s">
        <v>27</v>
      </c>
      <c r="B10">
        <v>29</v>
      </c>
      <c r="C10">
        <v>28</v>
      </c>
      <c r="D10">
        <v>57</v>
      </c>
      <c r="E10">
        <v>11</v>
      </c>
      <c r="F10">
        <v>1</v>
      </c>
      <c r="G10">
        <f t="shared" si="3"/>
        <v>126</v>
      </c>
      <c r="H10">
        <f>B10/$G10</f>
        <v>0.23015873015873015</v>
      </c>
      <c r="I10">
        <f>C10/$G10</f>
        <v>0.22222222222222221</v>
      </c>
      <c r="J10">
        <f>D10/$G10</f>
        <v>0.45238095238095238</v>
      </c>
      <c r="K10">
        <f>E10/$G10</f>
        <v>8.7301587301587297E-2</v>
      </c>
      <c r="L10">
        <f>F10/$G10</f>
        <v>7.9365079365079361E-3</v>
      </c>
    </row>
    <row r="12" spans="1:12" x14ac:dyDescent="0.2">
      <c r="A12" s="1" t="s">
        <v>1</v>
      </c>
      <c r="H12">
        <f>AVERAGE(H14:H19)</f>
        <v>0.23060134310134309</v>
      </c>
      <c r="I12">
        <f t="shared" ref="I12:L12" si="4">AVERAGE(I14:I19)</f>
        <v>0.53569902319902318</v>
      </c>
      <c r="J12">
        <f t="shared" si="4"/>
        <v>7.1794871794871803E-2</v>
      </c>
      <c r="K12">
        <f t="shared" si="4"/>
        <v>2.8571428571428571E-2</v>
      </c>
      <c r="L12">
        <f t="shared" si="4"/>
        <v>0.13333333333333333</v>
      </c>
    </row>
    <row r="13" spans="1:12" x14ac:dyDescent="0.2">
      <c r="A13" s="1"/>
      <c r="H13">
        <f>STDEV(H14:H19)</f>
        <v>0.15902510137700401</v>
      </c>
      <c r="I13">
        <f t="shared" ref="I13:L13" si="5">STDEV(I14:I19)</f>
        <v>0.23852799792324292</v>
      </c>
      <c r="J13">
        <f t="shared" si="5"/>
        <v>0.11164892849783202</v>
      </c>
      <c r="K13">
        <f t="shared" si="5"/>
        <v>4.5175395145262566E-2</v>
      </c>
      <c r="L13">
        <f t="shared" si="5"/>
        <v>0.21602468994692864</v>
      </c>
    </row>
    <row r="14" spans="1:12" x14ac:dyDescent="0.2">
      <c r="A14" s="7" t="s">
        <v>3</v>
      </c>
      <c r="B14">
        <v>2</v>
      </c>
      <c r="C14">
        <v>2</v>
      </c>
      <c r="D14">
        <v>2</v>
      </c>
      <c r="E14">
        <v>1</v>
      </c>
      <c r="F14">
        <v>3</v>
      </c>
      <c r="G14">
        <f t="shared" si="3"/>
        <v>10</v>
      </c>
      <c r="H14">
        <f>B14/$G14</f>
        <v>0.2</v>
      </c>
      <c r="I14">
        <f>C14/$G14</f>
        <v>0.2</v>
      </c>
      <c r="J14">
        <f>D14/$G14</f>
        <v>0.2</v>
      </c>
      <c r="K14">
        <f>E14/$G14</f>
        <v>0.1</v>
      </c>
      <c r="L14">
        <f>F14/$G14</f>
        <v>0.3</v>
      </c>
    </row>
    <row r="15" spans="1:12" x14ac:dyDescent="0.2">
      <c r="A15" s="7" t="s">
        <v>4</v>
      </c>
      <c r="B15">
        <v>2</v>
      </c>
      <c r="C15">
        <v>8</v>
      </c>
      <c r="D15">
        <v>3</v>
      </c>
      <c r="E15">
        <v>0</v>
      </c>
      <c r="F15">
        <v>0</v>
      </c>
      <c r="G15">
        <f t="shared" si="3"/>
        <v>13</v>
      </c>
      <c r="H15">
        <f>B15/$G15</f>
        <v>0.15384615384615385</v>
      </c>
      <c r="I15">
        <f>C15/$G15</f>
        <v>0.61538461538461542</v>
      </c>
      <c r="J15">
        <f>D15/$G15</f>
        <v>0.23076923076923078</v>
      </c>
      <c r="K15">
        <f>E15/$G15</f>
        <v>0</v>
      </c>
      <c r="L15">
        <f>F15/$G15</f>
        <v>0</v>
      </c>
    </row>
    <row r="16" spans="1:12" x14ac:dyDescent="0.2">
      <c r="A16" s="7" t="s">
        <v>12</v>
      </c>
      <c r="B16">
        <v>1</v>
      </c>
      <c r="C16">
        <v>5</v>
      </c>
      <c r="D16">
        <v>0</v>
      </c>
      <c r="E16">
        <v>1</v>
      </c>
      <c r="F16">
        <v>7</v>
      </c>
      <c r="G16">
        <f t="shared" si="3"/>
        <v>14</v>
      </c>
      <c r="H16">
        <f>B16/$G16</f>
        <v>7.1428571428571425E-2</v>
      </c>
      <c r="I16">
        <f>C16/$G16</f>
        <v>0.35714285714285715</v>
      </c>
      <c r="J16">
        <f>D16/$G16</f>
        <v>0</v>
      </c>
      <c r="K16">
        <f>E16/$G16</f>
        <v>7.1428571428571425E-2</v>
      </c>
      <c r="L16">
        <f>F16/$G16</f>
        <v>0.5</v>
      </c>
    </row>
    <row r="17" spans="1:12" x14ac:dyDescent="0.2">
      <c r="A17" t="s">
        <v>13</v>
      </c>
      <c r="B17">
        <v>1</v>
      </c>
      <c r="C17">
        <v>2</v>
      </c>
      <c r="D17">
        <v>0</v>
      </c>
      <c r="E17">
        <v>0</v>
      </c>
      <c r="F17">
        <v>0</v>
      </c>
      <c r="G17">
        <f t="shared" si="3"/>
        <v>3</v>
      </c>
      <c r="H17">
        <f>B17/$G17</f>
        <v>0.33333333333333331</v>
      </c>
      <c r="I17">
        <f>C17/$G17</f>
        <v>0.66666666666666663</v>
      </c>
      <c r="J17">
        <f>D17/$G17</f>
        <v>0</v>
      </c>
      <c r="K17">
        <f>E17/$G17</f>
        <v>0</v>
      </c>
      <c r="L17">
        <f>F17/$G17</f>
        <v>0</v>
      </c>
    </row>
    <row r="18" spans="1:12" x14ac:dyDescent="0.2">
      <c r="A18" t="s">
        <v>14</v>
      </c>
      <c r="B18">
        <v>1</v>
      </c>
      <c r="C18">
        <v>7</v>
      </c>
      <c r="D18">
        <v>0</v>
      </c>
      <c r="E18">
        <v>0</v>
      </c>
      <c r="F18">
        <v>0</v>
      </c>
      <c r="G18">
        <f t="shared" si="3"/>
        <v>8</v>
      </c>
      <c r="H18">
        <f>B18/$G18</f>
        <v>0.125</v>
      </c>
      <c r="I18">
        <f>C18/$G18</f>
        <v>0.875</v>
      </c>
      <c r="J18">
        <f>D18/$G18</f>
        <v>0</v>
      </c>
      <c r="K18">
        <f>E18/$G18</f>
        <v>0</v>
      </c>
      <c r="L18">
        <f>F18/$G18</f>
        <v>0</v>
      </c>
    </row>
    <row r="19" spans="1:12" x14ac:dyDescent="0.2">
      <c r="A19" t="s">
        <v>15</v>
      </c>
      <c r="B19">
        <v>1</v>
      </c>
      <c r="C19">
        <v>1</v>
      </c>
      <c r="D19">
        <v>0</v>
      </c>
      <c r="E19">
        <v>0</v>
      </c>
      <c r="F19">
        <v>0</v>
      </c>
      <c r="G19">
        <f t="shared" si="3"/>
        <v>2</v>
      </c>
      <c r="H19">
        <f>B19/$G19</f>
        <v>0.5</v>
      </c>
      <c r="I19">
        <f>C19/$G19</f>
        <v>0.5</v>
      </c>
      <c r="J19">
        <f>D19/$G19</f>
        <v>0</v>
      </c>
      <c r="K19">
        <f>E19/$G19</f>
        <v>0</v>
      </c>
      <c r="L19">
        <f>F19/$G19</f>
        <v>0</v>
      </c>
    </row>
    <row r="21" spans="1:12" x14ac:dyDescent="0.2">
      <c r="A21" s="1" t="s">
        <v>2</v>
      </c>
      <c r="H21">
        <f>AVERAGE(H23:H28)</f>
        <v>0.57548631214923074</v>
      </c>
      <c r="I21">
        <f t="shared" ref="I21:L21" si="6">AVERAGE(I23:I28)</f>
        <v>0.28078709644176908</v>
      </c>
      <c r="J21">
        <f t="shared" si="6"/>
        <v>0</v>
      </c>
      <c r="K21">
        <f t="shared" si="6"/>
        <v>0.12237190338764552</v>
      </c>
      <c r="L21">
        <f t="shared" si="6"/>
        <v>2.1354688021354689E-2</v>
      </c>
    </row>
    <row r="22" spans="1:12" x14ac:dyDescent="0.2">
      <c r="A22" s="1"/>
      <c r="H22">
        <f>STDEV(H23:H28)</f>
        <v>0.23657180849771881</v>
      </c>
      <c r="I22">
        <f t="shared" ref="I22:L22" si="7">STDEV(I23:I28)</f>
        <v>0.17254493784496464</v>
      </c>
      <c r="J22">
        <f t="shared" si="7"/>
        <v>0</v>
      </c>
      <c r="K22">
        <f t="shared" si="7"/>
        <v>6.1941349992264076E-2</v>
      </c>
      <c r="L22">
        <f t="shared" si="7"/>
        <v>3.3682853224374185E-2</v>
      </c>
    </row>
    <row r="23" spans="1:12" x14ac:dyDescent="0.2">
      <c r="A23" t="s">
        <v>5</v>
      </c>
      <c r="B23">
        <v>26</v>
      </c>
      <c r="C23">
        <v>4</v>
      </c>
      <c r="D23">
        <v>0</v>
      </c>
      <c r="E23">
        <v>5</v>
      </c>
      <c r="F23">
        <v>2</v>
      </c>
      <c r="G23">
        <f t="shared" si="3"/>
        <v>37</v>
      </c>
      <c r="H23">
        <f>B23/$G23</f>
        <v>0.70270270270270274</v>
      </c>
      <c r="I23">
        <f>C23/$G23</f>
        <v>0.10810810810810811</v>
      </c>
      <c r="J23">
        <f>D23/$G23</f>
        <v>0</v>
      </c>
      <c r="K23">
        <f>E23/$G23</f>
        <v>0.13513513513513514</v>
      </c>
      <c r="L23">
        <f>F23/$G23</f>
        <v>5.4054054054054057E-2</v>
      </c>
    </row>
    <row r="24" spans="1:12" x14ac:dyDescent="0.2">
      <c r="A24" t="s">
        <v>6</v>
      </c>
      <c r="B24">
        <v>26</v>
      </c>
      <c r="C24">
        <v>2</v>
      </c>
      <c r="D24">
        <v>0</v>
      </c>
      <c r="E24">
        <v>1</v>
      </c>
      <c r="F24">
        <v>0</v>
      </c>
      <c r="G24">
        <f t="shared" si="3"/>
        <v>29</v>
      </c>
      <c r="H24">
        <f>B24/$G24</f>
        <v>0.89655172413793105</v>
      </c>
      <c r="I24">
        <f>C24/$G24</f>
        <v>6.8965517241379309E-2</v>
      </c>
      <c r="J24">
        <f>D24/$G24</f>
        <v>0</v>
      </c>
      <c r="K24">
        <f>E24/$G24</f>
        <v>3.4482758620689655E-2</v>
      </c>
      <c r="L24">
        <f>F24/$G24</f>
        <v>0</v>
      </c>
    </row>
    <row r="25" spans="1:12" x14ac:dyDescent="0.2">
      <c r="A25" t="s">
        <v>16</v>
      </c>
      <c r="B25">
        <v>5</v>
      </c>
      <c r="C25">
        <v>2</v>
      </c>
      <c r="D25">
        <v>0</v>
      </c>
      <c r="E25">
        <v>1</v>
      </c>
      <c r="F25">
        <v>0</v>
      </c>
      <c r="G25">
        <f t="shared" si="3"/>
        <v>8</v>
      </c>
      <c r="H25">
        <f>B25/$G25</f>
        <v>0.625</v>
      </c>
      <c r="I25">
        <f>C25/$G25</f>
        <v>0.25</v>
      </c>
      <c r="J25">
        <f>D25/$G25</f>
        <v>0</v>
      </c>
      <c r="K25">
        <f>E25/$G25</f>
        <v>0.125</v>
      </c>
      <c r="L25">
        <f>F25/$G25</f>
        <v>0</v>
      </c>
    </row>
    <row r="26" spans="1:12" x14ac:dyDescent="0.2">
      <c r="A26" t="s">
        <v>17</v>
      </c>
      <c r="B26">
        <v>5</v>
      </c>
      <c r="C26">
        <v>14</v>
      </c>
      <c r="D26">
        <v>0</v>
      </c>
      <c r="E26">
        <v>6</v>
      </c>
      <c r="F26">
        <v>2</v>
      </c>
      <c r="G26">
        <f t="shared" si="3"/>
        <v>27</v>
      </c>
      <c r="H26">
        <f>B26/$G26</f>
        <v>0.18518518518518517</v>
      </c>
      <c r="I26">
        <f>C26/$G26</f>
        <v>0.51851851851851849</v>
      </c>
      <c r="J26">
        <f>D26/$G26</f>
        <v>0</v>
      </c>
      <c r="K26">
        <f>E26/$G26</f>
        <v>0.22222222222222221</v>
      </c>
      <c r="L26">
        <f>F26/$G26</f>
        <v>7.407407407407407E-2</v>
      </c>
    </row>
    <row r="27" spans="1:12" x14ac:dyDescent="0.2">
      <c r="A27" t="s">
        <v>20</v>
      </c>
      <c r="B27">
        <v>12</v>
      </c>
      <c r="C27">
        <v>8</v>
      </c>
      <c r="D27">
        <v>0</v>
      </c>
      <c r="E27">
        <v>3</v>
      </c>
      <c r="F27">
        <v>0</v>
      </c>
      <c r="G27">
        <f t="shared" si="3"/>
        <v>23</v>
      </c>
      <c r="H27">
        <f>B27/$G27</f>
        <v>0.52173913043478259</v>
      </c>
      <c r="I27">
        <f>C27/$G27</f>
        <v>0.34782608695652173</v>
      </c>
      <c r="J27">
        <f>D27/$G27</f>
        <v>0</v>
      </c>
      <c r="K27">
        <f>E27/$G27</f>
        <v>0.13043478260869565</v>
      </c>
      <c r="L27">
        <f>F27/$G27</f>
        <v>0</v>
      </c>
    </row>
    <row r="28" spans="1:12" x14ac:dyDescent="0.2">
      <c r="A28" t="s">
        <v>21</v>
      </c>
      <c r="B28">
        <v>12</v>
      </c>
      <c r="C28">
        <v>9</v>
      </c>
      <c r="D28">
        <v>0</v>
      </c>
      <c r="E28">
        <v>2</v>
      </c>
      <c r="F28">
        <v>0</v>
      </c>
      <c r="G28">
        <f t="shared" si="3"/>
        <v>23</v>
      </c>
      <c r="H28">
        <f>B28/$G28</f>
        <v>0.52173913043478259</v>
      </c>
      <c r="I28">
        <f>C28/$G28</f>
        <v>0.39130434782608697</v>
      </c>
      <c r="J28">
        <f>D28/$G28</f>
        <v>0</v>
      </c>
      <c r="K28">
        <f>E28/$G28</f>
        <v>8.6956521739130432E-2</v>
      </c>
      <c r="L28">
        <f>F28/$G28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Higgins</dc:creator>
  <cp:lastModifiedBy>Kathleen Higgins</cp:lastModifiedBy>
  <dcterms:created xsi:type="dcterms:W3CDTF">2023-12-15T21:53:34Z</dcterms:created>
  <dcterms:modified xsi:type="dcterms:W3CDTF">2023-12-15T22:05:15Z</dcterms:modified>
</cp:coreProperties>
</file>