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0" windowWidth="25600" windowHeight="15460"/>
  </bookViews>
  <sheets>
    <sheet name="시도별사업신청서" sheetId="95" r:id="rId1"/>
  </sheets>
  <definedNames>
    <definedName name="_xlnm._FilterDatabase" localSheetId="0" hidden="1">시도별사업신청서!$A$2:$AY$13</definedName>
    <definedName name="_xlnm.Print_Titles" localSheetId="0">시도별사업신청서!$2:$2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95" l="1"/>
  <c r="AK7" i="95"/>
  <c r="AP7" i="95"/>
  <c r="AU7" i="95"/>
  <c r="AZ7" i="95"/>
  <c r="AJ7" i="95"/>
  <c r="BE7" i="95"/>
  <c r="X8" i="95"/>
  <c r="AK8" i="95"/>
  <c r="AP8" i="95"/>
  <c r="AU8" i="95"/>
  <c r="AZ8" i="95"/>
  <c r="AJ8" i="95"/>
  <c r="BE8" i="95"/>
  <c r="X9" i="95"/>
  <c r="AK9" i="95"/>
  <c r="AP9" i="95"/>
  <c r="AU9" i="95"/>
  <c r="AZ9" i="95"/>
  <c r="AJ9" i="95"/>
  <c r="BE9" i="95"/>
  <c r="X10" i="95"/>
  <c r="AK10" i="95"/>
  <c r="AP10" i="95"/>
  <c r="AU10" i="95"/>
  <c r="AZ10" i="95"/>
  <c r="AJ10" i="95"/>
  <c r="BE10" i="95"/>
  <c r="X11" i="95"/>
  <c r="AK11" i="95"/>
  <c r="AP11" i="95"/>
  <c r="AU11" i="95"/>
  <c r="AZ11" i="95"/>
  <c r="AJ11" i="95"/>
  <c r="BE11" i="95"/>
  <c r="X6" i="95"/>
  <c r="AK6" i="95"/>
  <c r="AP6" i="95"/>
  <c r="AU6" i="95"/>
  <c r="AZ6" i="95"/>
  <c r="AJ6" i="95"/>
  <c r="BE6" i="95"/>
  <c r="X12" i="95"/>
  <c r="X13" i="95"/>
  <c r="AK13" i="95"/>
  <c r="AP13" i="95"/>
  <c r="AU13" i="95"/>
  <c r="AZ13" i="95"/>
  <c r="AJ13" i="95"/>
  <c r="BE13" i="95"/>
  <c r="AZ12" i="95"/>
  <c r="AU12" i="95"/>
  <c r="AP12" i="95"/>
  <c r="AK12" i="95"/>
  <c r="AJ12" i="95"/>
  <c r="BE12" i="95"/>
</calcChain>
</file>

<file path=xl/sharedStrings.xml><?xml version="1.0" encoding="utf-8"?>
<sst xmlns="http://schemas.openxmlformats.org/spreadsheetml/2006/main" count="151" uniqueCount="114">
  <si>
    <t>읍,면,동</t>
    <phoneticPr fontId="1" type="noConversion"/>
  </si>
  <si>
    <t>해당지역(리,통)</t>
    <phoneticPr fontId="1" type="noConversion"/>
  </si>
  <si>
    <t>소계</t>
    <phoneticPr fontId="1" type="noConversion"/>
  </si>
  <si>
    <t>사업내용
(세부적 기입)</t>
    <phoneticPr fontId="1" type="noConversion"/>
  </si>
  <si>
    <t>금액
(백만원)</t>
    <phoneticPr fontId="1" type="noConversion"/>
  </si>
  <si>
    <t>국</t>
    <phoneticPr fontId="1" type="noConversion"/>
  </si>
  <si>
    <t>시도</t>
    <phoneticPr fontId="1" type="noConversion"/>
  </si>
  <si>
    <t>시군구</t>
    <phoneticPr fontId="1" type="noConversion"/>
  </si>
  <si>
    <t>국</t>
    <phoneticPr fontId="1" type="noConversion"/>
  </si>
  <si>
    <t>시도</t>
    <phoneticPr fontId="1" type="noConversion"/>
  </si>
  <si>
    <t>시군구</t>
    <phoneticPr fontId="1" type="noConversion"/>
  </si>
  <si>
    <t>국</t>
    <phoneticPr fontId="1" type="noConversion"/>
  </si>
  <si>
    <t>시도</t>
    <phoneticPr fontId="1" type="noConversion"/>
  </si>
  <si>
    <t>시군구</t>
    <phoneticPr fontId="1" type="noConversion"/>
  </si>
  <si>
    <t>총사업비</t>
    <phoneticPr fontId="1" type="noConversion"/>
  </si>
  <si>
    <t>총괄
(B,백만원)</t>
    <phoneticPr fontId="1" type="noConversion"/>
  </si>
  <si>
    <t>총사업비(A,백만원)</t>
    <phoneticPr fontId="1" type="noConversion"/>
  </si>
  <si>
    <t>사업비확인
(A-B)="0"</t>
    <phoneticPr fontId="1" type="noConversion"/>
  </si>
  <si>
    <t>30년 이상 노후주택비율</t>
    <phoneticPr fontId="1" type="noConversion"/>
  </si>
  <si>
    <t>정성지표(사업계획의 적정성)</t>
  </si>
  <si>
    <t>사업내용
(세부적 기입)</t>
    <phoneticPr fontId="1" type="noConversion"/>
  </si>
  <si>
    <t>금액
(백만원)</t>
    <phoneticPr fontId="1" type="noConversion"/>
  </si>
  <si>
    <t>정량지표</t>
    <phoneticPr fontId="1" type="noConversion"/>
  </si>
  <si>
    <t>2016년도</t>
    <phoneticPr fontId="1" type="noConversion"/>
  </si>
  <si>
    <t>2017년도</t>
    <phoneticPr fontId="1" type="noConversion"/>
  </si>
  <si>
    <t>2018년도</t>
    <phoneticPr fontId="1" type="noConversion"/>
  </si>
  <si>
    <t>2019년도</t>
    <phoneticPr fontId="1" type="noConversion"/>
  </si>
  <si>
    <t>시,군</t>
    <phoneticPr fontId="1" type="noConversion"/>
  </si>
  <si>
    <t>2015년도 취약지구 생활여건 개조 사업 신청 현황표(도시지역)</t>
    <phoneticPr fontId="1" type="noConversion"/>
  </si>
  <si>
    <t>생활·안전인프라</t>
    <phoneticPr fontId="1" type="noConversion"/>
  </si>
  <si>
    <t>불량도로(4m미만도로)에 접한 주택비율</t>
    <phoneticPr fontId="1" type="noConversion"/>
  </si>
  <si>
    <t>과소필지</t>
    <phoneticPr fontId="1" type="noConversion"/>
  </si>
  <si>
    <t>주택환경기준</t>
    <phoneticPr fontId="1" type="noConversion"/>
  </si>
  <si>
    <t>무허가 주택비율</t>
    <phoneticPr fontId="1" type="noConversion"/>
  </si>
  <si>
    <t>슬레이트 주택비율</t>
    <phoneticPr fontId="1" type="noConversion"/>
  </si>
  <si>
    <t>공폐가주택비율</t>
    <phoneticPr fontId="1" type="noConversion"/>
  </si>
  <si>
    <t>가옥내 화장실 미설치 세대수 비율</t>
    <phoneticPr fontId="1" type="noConversion"/>
  </si>
  <si>
    <t>기초생활수급자 비율</t>
    <phoneticPr fontId="1" type="noConversion"/>
  </si>
  <si>
    <t>차상위계층 비율</t>
    <phoneticPr fontId="1" type="noConversion"/>
  </si>
  <si>
    <t>거주자의 사회경제적 환경기준</t>
    <phoneticPr fontId="1" type="noConversion"/>
  </si>
  <si>
    <t>65세 이상 고령자 비율</t>
    <phoneticPr fontId="1" type="noConversion"/>
  </si>
  <si>
    <t>독거노인비율</t>
    <phoneticPr fontId="1" type="noConversion"/>
  </si>
  <si>
    <t>장애인비율</t>
    <phoneticPr fontId="1" type="noConversion"/>
  </si>
  <si>
    <t>한부모가정비율</t>
    <phoneticPr fontId="1" type="noConversion"/>
  </si>
  <si>
    <t>소년소녀가장비율</t>
    <phoneticPr fontId="1" type="noConversion"/>
  </si>
  <si>
    <t>최저주거기준미달가구비율</t>
    <phoneticPr fontId="1" type="noConversion"/>
  </si>
  <si>
    <t>생활위생인프라</t>
    <phoneticPr fontId="1" type="noConversion"/>
  </si>
  <si>
    <t>안전확보</t>
    <phoneticPr fontId="1" type="noConversion"/>
  </si>
  <si>
    <t>주택정비지원</t>
    <phoneticPr fontId="1" type="noConversion"/>
  </si>
  <si>
    <t>주민역량강화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</si>
  <si>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</si>
  <si>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</si>
  <si>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</si>
  <si>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</si>
  <si>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</si>
  <si>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삼척시</t>
    <phoneticPr fontId="1" type="noConversion"/>
  </si>
  <si>
    <t>속초시</t>
    <phoneticPr fontId="1" type="noConversion"/>
  </si>
  <si>
    <t>횡성군</t>
    <phoneticPr fontId="1" type="noConversion"/>
  </si>
  <si>
    <t>효자1동</t>
    <phoneticPr fontId="1" type="noConversion"/>
  </si>
  <si>
    <t>8통</t>
    <phoneticPr fontId="1" type="noConversion"/>
  </si>
  <si>
    <t>하수도보급률</t>
    <phoneticPr fontId="1" type="noConversion"/>
  </si>
  <si>
    <t>상수도보급율</t>
    <phoneticPr fontId="1" type="noConversion"/>
  </si>
  <si>
    <t>도시가스보급율</t>
    <phoneticPr fontId="1" type="noConversion"/>
  </si>
  <si>
    <t>인구밀도
(인/ha)</t>
    <phoneticPr fontId="1" type="noConversion"/>
  </si>
  <si>
    <t>-</t>
    <phoneticPr fontId="1" type="noConversion"/>
  </si>
  <si>
    <t>-</t>
    <phoneticPr fontId="1" type="noConversion"/>
  </si>
  <si>
    <t>CCTV, 공동소화전, 제설장치 등</t>
    <phoneticPr fontId="1" type="noConversion"/>
  </si>
  <si>
    <t>상하수도 개선, 주차장 조성, 공원조상, 빈집리모델링 등</t>
    <phoneticPr fontId="1" type="noConversion"/>
  </si>
  <si>
    <t>슬레이트지붕개량, 재래식화장실, 집수리 등</t>
    <phoneticPr fontId="1" type="noConversion"/>
  </si>
  <si>
    <t>명륜동</t>
    <phoneticPr fontId="1" type="noConversion"/>
  </si>
  <si>
    <t>1/2통</t>
    <phoneticPr fontId="1" type="noConversion"/>
  </si>
  <si>
    <t>CCTV, 담장정비, 축대보소, 소공원 조성 등</t>
    <phoneticPr fontId="1" type="noConversion"/>
  </si>
  <si>
    <t>진입도로확장, 경관개선, 보행로개선 등</t>
    <phoneticPr fontId="1" type="noConversion"/>
  </si>
  <si>
    <t>휴먼케어</t>
    <phoneticPr fontId="1" type="noConversion"/>
  </si>
  <si>
    <t>사업내용
(세부적 기입)</t>
    <phoneticPr fontId="1" type="noConversion"/>
  </si>
  <si>
    <t>주민교육 등</t>
    <phoneticPr fontId="1" type="noConversion"/>
  </si>
  <si>
    <t>행복공동체 아카데미 등</t>
    <phoneticPr fontId="1" type="noConversion"/>
  </si>
  <si>
    <t>전통문화거리 조성 등</t>
    <phoneticPr fontId="1" type="noConversion"/>
  </si>
  <si>
    <t>성덕동</t>
    <phoneticPr fontId="1" type="noConversion"/>
  </si>
  <si>
    <t>1~4통</t>
    <phoneticPr fontId="1" type="noConversion"/>
  </si>
  <si>
    <t>CCTV, 소화전, 제설함, 급경사지 개선 등</t>
    <phoneticPr fontId="1" type="noConversion"/>
  </si>
  <si>
    <t>주차장, 엘리베이터, 마을쉼터, 분리수거함 등</t>
    <phoneticPr fontId="1" type="noConversion"/>
  </si>
  <si>
    <t>상품개발소, 재배 등</t>
    <phoneticPr fontId="1" type="noConversion"/>
  </si>
  <si>
    <t>집수리, 슬레이트지붕 개량 등</t>
    <phoneticPr fontId="1" type="noConversion"/>
  </si>
  <si>
    <t>교육아카데미, 커뮤니티센터 등</t>
    <phoneticPr fontId="1" type="noConversion"/>
  </si>
  <si>
    <t>묵호진동</t>
    <phoneticPr fontId="1" type="noConversion"/>
  </si>
  <si>
    <t>96-31 일원</t>
    <phoneticPr fontId="1" type="noConversion"/>
  </si>
  <si>
    <t>CCTV, 공동소화전, 핸드레일, 진입 철계단 등</t>
    <phoneticPr fontId="1" type="noConversion"/>
  </si>
  <si>
    <t>소방도로, 주차장, 상하수도 개량/설치 등</t>
    <phoneticPr fontId="1" type="noConversion"/>
  </si>
  <si>
    <t>클린서비스 등</t>
    <phoneticPr fontId="1" type="noConversion"/>
  </si>
  <si>
    <t>집수리, 슬레이트지붕개량 등</t>
    <phoneticPr fontId="1" type="noConversion"/>
  </si>
  <si>
    <t>행복만들기 등</t>
    <phoneticPr fontId="1" type="noConversion"/>
  </si>
  <si>
    <t>삼수동</t>
    <phoneticPr fontId="1" type="noConversion"/>
  </si>
  <si>
    <t>화전초교일원</t>
    <phoneticPr fontId="1" type="noConversion"/>
  </si>
  <si>
    <t>소방도로, 사면보강 등</t>
    <phoneticPr fontId="1" type="noConversion"/>
  </si>
  <si>
    <t>공폐가 철거, 담장정비, 공원조성 등</t>
    <phoneticPr fontId="1" type="noConversion"/>
  </si>
  <si>
    <t>주민소득창출사업 등</t>
    <phoneticPr fontId="1" type="noConversion"/>
  </si>
  <si>
    <t>리더교육 등</t>
    <phoneticPr fontId="1" type="noConversion"/>
  </si>
  <si>
    <t>중앙동</t>
    <phoneticPr fontId="1" type="noConversion"/>
  </si>
  <si>
    <t>496-25일원</t>
    <phoneticPr fontId="1" type="noConversion"/>
  </si>
  <si>
    <t>석축보강, CCTV, 가로등, 골목길 정비 등</t>
    <phoneticPr fontId="1" type="noConversion"/>
  </si>
  <si>
    <t>지도만들기, 박물관리모델링, 공방 등</t>
    <phoneticPr fontId="1" type="noConversion"/>
  </si>
  <si>
    <t>리더교육 등</t>
    <phoneticPr fontId="1" type="noConversion"/>
  </si>
  <si>
    <t>도계읍</t>
    <phoneticPr fontId="1" type="noConversion"/>
  </si>
  <si>
    <t>도계4리</t>
    <phoneticPr fontId="1" type="noConversion"/>
  </si>
  <si>
    <t>자부담</t>
    <phoneticPr fontId="1" type="noConversion"/>
  </si>
  <si>
    <t>하수관매립, 진입도로개선, 배수로 등</t>
    <phoneticPr fontId="1" type="noConversion"/>
  </si>
  <si>
    <t>횡성읍</t>
    <phoneticPr fontId="1" type="noConversion"/>
  </si>
  <si>
    <t>읍하리</t>
    <phoneticPr fontId="1" type="noConversion"/>
  </si>
  <si>
    <t>제경비
(백만원)</t>
    <phoneticPr fontId="1" type="noConversion"/>
  </si>
  <si>
    <t>석축보강, CCTV, 가로등, 골목길 정비 등</t>
    <phoneticPr fontId="1" type="noConversion"/>
  </si>
  <si>
    <t>마을길정비, 분리수거, 담장정비 등</t>
    <phoneticPr fontId="1" type="noConversion"/>
  </si>
  <si>
    <t>일자리창출 등</t>
    <phoneticPr fontId="1" type="noConversion"/>
  </si>
  <si>
    <t>집수리, 슬레이트지붕개량 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</si>
</sst>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theme="1"/>
      <name val="굴림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9"/>
      <color theme="1"/>
      <name val="굴림"/>
      <family val="3"/>
      <charset val="129"/>
    </font>
    <font>
      <sz val="22"/>
      <color theme="1"/>
      <name val="Calibri"/>
      <family val="2"/>
      <charset val="129"/>
      <scheme val="minor"/>
    </font>
    <font>
      <sz val="9"/>
      <color rgb="FFFF0000"/>
      <name val="Calibri"/>
      <family val="2"/>
      <charset val="129"/>
      <scheme val="minor"/>
    </font>
    <font>
      <sz val="9"/>
      <color rgb="FFFF0000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1" fontId="4" fillId="2" borderId="0" xfId="1" applyFont="1" applyFill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41" fontId="5" fillId="2" borderId="1" xfId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right" vertical="center" shrinkToFit="1"/>
    </xf>
    <xf numFmtId="0" fontId="4" fillId="2" borderId="0" xfId="0" applyFont="1" applyFill="1" applyAlignment="1">
      <alignment horizontal="center" vertical="center"/>
    </xf>
    <xf numFmtId="9" fontId="2" fillId="2" borderId="0" xfId="2" applyFont="1" applyFill="1">
      <alignment vertical="center"/>
    </xf>
    <xf numFmtId="0" fontId="0" fillId="2" borderId="0" xfId="0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14" xfId="0" applyNumberFormat="1" applyFont="1" applyFill="1" applyBorder="1" applyAlignment="1">
      <alignment horizontal="center" vertical="center" shrinkToFit="1"/>
    </xf>
    <xf numFmtId="0" fontId="5" fillId="2" borderId="14" xfId="0" applyFont="1" applyFill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5" fillId="2" borderId="14" xfId="0" applyNumberFormat="1" applyFont="1" applyFill="1" applyBorder="1" applyAlignment="1">
      <alignment horizontal="center" vertical="center" shrinkToFit="1"/>
    </xf>
    <xf numFmtId="4" fontId="5" fillId="2" borderId="2" xfId="0" applyNumberFormat="1" applyFont="1" applyFill="1" applyBorder="1" applyAlignment="1">
      <alignment horizontal="center" vertical="center" wrapText="1" shrinkToFit="1"/>
    </xf>
    <xf numFmtId="4" fontId="5" fillId="2" borderId="1" xfId="0" applyNumberFormat="1" applyFont="1" applyFill="1" applyBorder="1" applyAlignment="1">
      <alignment horizontal="center" vertical="center" shrinkToFit="1"/>
    </xf>
    <xf numFmtId="4" fontId="5" fillId="2" borderId="15" xfId="0" applyNumberFormat="1" applyFont="1" applyFill="1" applyBorder="1" applyAlignment="1">
      <alignment horizontal="center" vertical="center" shrinkToFit="1"/>
    </xf>
    <xf numFmtId="4" fontId="5" fillId="2" borderId="2" xfId="0" applyNumberFormat="1" applyFont="1" applyFill="1" applyBorder="1" applyAlignment="1">
      <alignment horizontal="center" vertical="center" shrinkToFit="1"/>
    </xf>
    <xf numFmtId="4" fontId="5" fillId="2" borderId="16" xfId="0" applyNumberFormat="1" applyFont="1" applyFill="1" applyBorder="1" applyAlignment="1">
      <alignment horizontal="center" vertical="center" shrinkToFit="1"/>
    </xf>
    <xf numFmtId="4" fontId="5" fillId="2" borderId="33" xfId="0" applyNumberFormat="1" applyFont="1" applyFill="1" applyBorder="1" applyAlignment="1">
      <alignment horizontal="center" vertical="center" shrinkToFit="1"/>
    </xf>
    <xf numFmtId="4" fontId="5" fillId="2" borderId="17" xfId="0" applyNumberFormat="1" applyFont="1" applyFill="1" applyBorder="1" applyAlignment="1">
      <alignment horizontal="center" vertical="center" shrinkToFit="1"/>
    </xf>
    <xf numFmtId="4" fontId="5" fillId="2" borderId="18" xfId="0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justify" vertical="center" wrapText="1"/>
    </xf>
    <xf numFmtId="41" fontId="5" fillId="2" borderId="1" xfId="1" applyFont="1" applyFill="1" applyBorder="1" applyAlignment="1">
      <alignment horizontal="center" vertical="center" shrinkToFit="1"/>
    </xf>
    <xf numFmtId="41" fontId="5" fillId="2" borderId="17" xfId="1" applyFont="1" applyFill="1" applyBorder="1" applyAlignment="1">
      <alignment horizontal="center" vertical="center" shrinkToFit="1"/>
    </xf>
    <xf numFmtId="3" fontId="5" fillId="2" borderId="16" xfId="0" applyNumberFormat="1" applyFont="1" applyFill="1" applyBorder="1" applyAlignment="1">
      <alignment horizontal="center" vertical="center" shrinkToFit="1"/>
    </xf>
    <xf numFmtId="3" fontId="5" fillId="2" borderId="15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41" fontId="5" fillId="2" borderId="10" xfId="1" applyFont="1" applyFill="1" applyBorder="1" applyAlignment="1">
      <alignment horizontal="center" vertical="center" wrapText="1"/>
    </xf>
    <xf numFmtId="41" fontId="5" fillId="2" borderId="2" xfId="1" applyFont="1" applyFill="1" applyBorder="1" applyAlignment="1">
      <alignment horizontal="center" vertical="center" shrinkToFit="1"/>
    </xf>
    <xf numFmtId="41" fontId="5" fillId="2" borderId="33" xfId="1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justify" vertical="center" wrapText="1"/>
    </xf>
    <xf numFmtId="41" fontId="5" fillId="2" borderId="14" xfId="1" applyNumberFormat="1" applyFont="1" applyFill="1" applyBorder="1" applyAlignment="1">
      <alignment horizontal="right" vertical="center" wrapText="1"/>
    </xf>
    <xf numFmtId="41" fontId="5" fillId="2" borderId="1" xfId="1" applyNumberFormat="1" applyFont="1" applyFill="1" applyBorder="1">
      <alignment vertical="center"/>
    </xf>
    <xf numFmtId="41" fontId="5" fillId="2" borderId="1" xfId="1" applyNumberFormat="1" applyFont="1" applyFill="1" applyBorder="1" applyAlignment="1">
      <alignment horizontal="right" vertical="center" wrapText="1"/>
    </xf>
    <xf numFmtId="41" fontId="5" fillId="2" borderId="4" xfId="1" applyNumberFormat="1" applyFont="1" applyFill="1" applyBorder="1">
      <alignment vertical="center"/>
    </xf>
    <xf numFmtId="41" fontId="5" fillId="2" borderId="4" xfId="1" applyNumberFormat="1" applyFont="1" applyFill="1" applyBorder="1" applyAlignment="1">
      <alignment horizontal="right" vertical="center" wrapText="1"/>
    </xf>
    <xf numFmtId="41" fontId="5" fillId="2" borderId="1" xfId="1" applyNumberFormat="1" applyFont="1" applyFill="1" applyBorder="1" applyAlignment="1">
      <alignment vertical="center" wrapText="1"/>
    </xf>
    <xf numFmtId="41" fontId="5" fillId="2" borderId="4" xfId="1" applyNumberFormat="1" applyFont="1" applyFill="1" applyBorder="1" applyAlignment="1">
      <alignment vertical="center" wrapText="1"/>
    </xf>
    <xf numFmtId="41" fontId="5" fillId="2" borderId="1" xfId="1" applyNumberFormat="1" applyFont="1" applyFill="1" applyBorder="1" applyAlignment="1">
      <alignment horizontal="justify" vertical="center" wrapText="1"/>
    </xf>
    <xf numFmtId="41" fontId="5" fillId="2" borderId="4" xfId="1" applyNumberFormat="1" applyFont="1" applyFill="1" applyBorder="1" applyAlignment="1">
      <alignment horizontal="justify" vertical="center" wrapText="1"/>
    </xf>
    <xf numFmtId="41" fontId="5" fillId="2" borderId="16" xfId="1" applyNumberFormat="1" applyFont="1" applyFill="1" applyBorder="1" applyAlignment="1">
      <alignment horizontal="right" vertical="center" wrapText="1"/>
    </xf>
    <xf numFmtId="41" fontId="5" fillId="2" borderId="17" xfId="1" applyNumberFormat="1" applyFont="1" applyFill="1" applyBorder="1" applyAlignment="1">
      <alignment horizontal="center" vertical="center" wrapText="1"/>
    </xf>
    <xf numFmtId="41" fontId="5" fillId="2" borderId="17" xfId="1" applyNumberFormat="1" applyFont="1" applyFill="1" applyBorder="1" applyAlignment="1">
      <alignment horizontal="right" vertical="center" wrapText="1"/>
    </xf>
    <xf numFmtId="41" fontId="5" fillId="2" borderId="29" xfId="1" applyNumberFormat="1" applyFont="1" applyFill="1" applyBorder="1" applyAlignment="1">
      <alignment horizontal="center" vertical="center" wrapText="1"/>
    </xf>
    <xf numFmtId="41" fontId="11" fillId="2" borderId="31" xfId="0" applyNumberFormat="1" applyFont="1" applyFill="1" applyBorder="1">
      <alignment vertical="center"/>
    </xf>
    <xf numFmtId="41" fontId="11" fillId="2" borderId="32" xfId="0" applyNumberFormat="1" applyFont="1" applyFill="1" applyBorder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1" fontId="5" fillId="2" borderId="4" xfId="1" applyFont="1" applyFill="1" applyBorder="1" applyAlignment="1">
      <alignment horizontal="center" vertical="center" wrapText="1"/>
    </xf>
    <xf numFmtId="41" fontId="5" fillId="2" borderId="5" xfId="1" applyFont="1" applyFill="1" applyBorder="1" applyAlignment="1">
      <alignment horizontal="center" vertical="center" wrapText="1"/>
    </xf>
    <xf numFmtId="41" fontId="5" fillId="2" borderId="11" xfId="1" applyFont="1" applyFill="1" applyBorder="1" applyAlignment="1">
      <alignment horizontal="center" vertical="center" wrapText="1"/>
    </xf>
    <xf numFmtId="41" fontId="5" fillId="2" borderId="12" xfId="1" applyFont="1" applyFill="1" applyBorder="1" applyAlignment="1">
      <alignment horizontal="center" vertical="center" wrapText="1"/>
    </xf>
    <xf numFmtId="41" fontId="5" fillId="2" borderId="7" xfId="1" applyFont="1" applyFill="1" applyBorder="1" applyAlignment="1">
      <alignment horizontal="center" vertical="center" wrapText="1"/>
    </xf>
    <xf numFmtId="41" fontId="5" fillId="2" borderId="6" xfId="1" applyFont="1" applyFill="1" applyBorder="1" applyAlignment="1">
      <alignment horizontal="center" vertical="center" wrapText="1"/>
    </xf>
    <xf numFmtId="41" fontId="5" fillId="2" borderId="2" xfId="1" applyFont="1" applyFill="1" applyBorder="1" applyAlignment="1">
      <alignment horizontal="center" vertical="center" wrapText="1"/>
    </xf>
    <xf numFmtId="41" fontId="5" fillId="2" borderId="28" xfId="1" applyFont="1" applyFill="1" applyBorder="1" applyAlignment="1">
      <alignment horizontal="center" vertical="center" wrapText="1"/>
    </xf>
    <xf numFmtId="41" fontId="5" fillId="2" borderId="23" xfId="1" applyFont="1" applyFill="1" applyBorder="1" applyAlignment="1">
      <alignment horizontal="center" vertical="center" wrapText="1"/>
    </xf>
    <xf numFmtId="41" fontId="5" fillId="2" borderId="25" xfId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shrinkToFit="1"/>
    </xf>
    <xf numFmtId="3" fontId="5" fillId="2" borderId="12" xfId="0" applyNumberFormat="1" applyFont="1" applyFill="1" applyBorder="1" applyAlignment="1">
      <alignment horizontal="center" vertical="center" shrinkToFit="1"/>
    </xf>
    <xf numFmtId="3" fontId="5" fillId="2" borderId="13" xfId="0" applyNumberFormat="1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41" fontId="5" fillId="2" borderId="8" xfId="1" applyFont="1" applyFill="1" applyBorder="1" applyAlignment="1">
      <alignment horizontal="center" vertical="center" wrapText="1"/>
    </xf>
    <xf numFmtId="41" fontId="5" fillId="2" borderId="9" xfId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</cellXfs>
  <cellStyles count="4">
    <cellStyle name="표준 2" xfId="3"/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광장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B13"/>
  <sheetViews>
    <sheetView tabSelected="1" zoomScale="93" zoomScaleNormal="93" zoomScalePageLayoutView="93" workbookViewId="0">
      <selection activeCell="K12" sqref="K12"/>
    </sheetView>
  </sheetViews>
  <sheetFormatPr baseColWidth="10" defaultColWidth="8.83203125" defaultRowHeight="14" x14ac:dyDescent="0"/>
  <cols>
    <col min="1" max="1" width="3.83203125" style="9" customWidth="1"/>
    <col min="2" max="2" width="6.1640625" style="9" customWidth="1"/>
    <col min="3" max="3" width="10.1640625" style="9" customWidth="1"/>
    <col min="4" max="4" width="7.33203125" style="9" customWidth="1"/>
    <col min="5" max="5" width="8.1640625" style="3" customWidth="1"/>
    <col min="6" max="6" width="7.5" style="3" customWidth="1"/>
    <col min="7" max="7" width="6.83203125" style="3" customWidth="1"/>
    <col min="8" max="9" width="7.5" style="3" customWidth="1"/>
    <col min="10" max="10" width="8.5" style="3" customWidth="1"/>
    <col min="11" max="11" width="6.6640625" style="3" customWidth="1"/>
    <col min="12" max="12" width="8.5" style="3" customWidth="1"/>
    <col min="13" max="13" width="7.1640625" style="3" customWidth="1"/>
    <col min="14" max="14" width="7.33203125" style="3" customWidth="1"/>
    <col min="15" max="15" width="7.1640625" style="3" customWidth="1"/>
    <col min="16" max="16" width="8.5" style="3" customWidth="1"/>
    <col min="17" max="17" width="6.83203125" style="3" customWidth="1"/>
    <col min="18" max="18" width="7.6640625" style="3" customWidth="1"/>
    <col min="19" max="19" width="7.5" style="3" customWidth="1"/>
    <col min="20" max="20" width="7" style="3" customWidth="1"/>
    <col min="21" max="21" width="6.1640625" style="3" customWidth="1"/>
    <col min="22" max="22" width="7.5" style="3" customWidth="1"/>
    <col min="23" max="23" width="7.1640625" style="3" customWidth="1"/>
    <col min="24" max="24" width="7.33203125" style="3" customWidth="1"/>
    <col min="25" max="25" width="14.33203125" style="3" customWidth="1"/>
    <col min="26" max="26" width="8.5" style="5" customWidth="1"/>
    <col min="27" max="27" width="12.33203125" style="3" customWidth="1"/>
    <col min="28" max="28" width="7.33203125" style="3" customWidth="1"/>
    <col min="29" max="29" width="10.6640625" style="3" customWidth="1"/>
    <col min="30" max="30" width="7.33203125" style="5" customWidth="1"/>
    <col min="31" max="31" width="11" style="3" customWidth="1"/>
    <col min="32" max="32" width="7.33203125" style="5" customWidth="1"/>
    <col min="33" max="33" width="12" style="3" customWidth="1"/>
    <col min="34" max="35" width="8.5" style="5" customWidth="1"/>
    <col min="36" max="37" width="9.6640625" style="5" customWidth="1"/>
    <col min="38" max="41" width="6.6640625" style="5" customWidth="1"/>
    <col min="42" max="42" width="9.1640625" style="5" customWidth="1"/>
    <col min="43" max="46" width="6.6640625" style="5" customWidth="1"/>
    <col min="47" max="47" width="9.6640625" style="5" customWidth="1"/>
    <col min="48" max="48" width="6.83203125" style="5" customWidth="1"/>
    <col min="49" max="49" width="7.1640625" style="5" customWidth="1"/>
    <col min="50" max="50" width="7.6640625" style="5" customWidth="1"/>
    <col min="51" max="51" width="8.5" style="5" customWidth="1"/>
    <col min="52" max="52" width="9.6640625" style="5" customWidth="1"/>
    <col min="53" max="53" width="6.83203125" style="5" customWidth="1"/>
    <col min="54" max="54" width="7.1640625" style="5" customWidth="1"/>
    <col min="55" max="55" width="7.6640625" style="5" customWidth="1"/>
    <col min="56" max="56" width="8.5" style="5" customWidth="1"/>
    <col min="57" max="16384" width="8.83203125" style="1"/>
  </cols>
  <sheetData>
    <row r="1" spans="1:236" ht="29" thickBot="1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</row>
    <row r="2" spans="1:236" s="2" customFormat="1" ht="23.25" customHeight="1">
      <c r="A2" s="100"/>
      <c r="B2" s="85" t="s">
        <v>27</v>
      </c>
      <c r="C2" s="88" t="s">
        <v>0</v>
      </c>
      <c r="D2" s="88" t="s">
        <v>1</v>
      </c>
      <c r="E2" s="91" t="s">
        <v>22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57" t="s">
        <v>19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21"/>
      <c r="AJ2" s="77" t="s">
        <v>14</v>
      </c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67" t="s">
        <v>17</v>
      </c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</row>
    <row r="3" spans="1:236" s="2" customFormat="1" ht="24.75" customHeight="1">
      <c r="A3" s="101"/>
      <c r="B3" s="86"/>
      <c r="C3" s="89"/>
      <c r="D3" s="89"/>
      <c r="E3" s="70" t="s">
        <v>29</v>
      </c>
      <c r="F3" s="71"/>
      <c r="G3" s="71"/>
      <c r="H3" s="71"/>
      <c r="I3" s="72"/>
      <c r="J3" s="72" t="s">
        <v>32</v>
      </c>
      <c r="K3" s="72"/>
      <c r="L3" s="72"/>
      <c r="M3" s="72"/>
      <c r="N3" s="72"/>
      <c r="O3" s="61" t="s">
        <v>39</v>
      </c>
      <c r="P3" s="62"/>
      <c r="Q3" s="62"/>
      <c r="R3" s="62"/>
      <c r="S3" s="62"/>
      <c r="T3" s="62"/>
      <c r="U3" s="62"/>
      <c r="V3" s="62"/>
      <c r="W3" s="63"/>
      <c r="X3" s="73"/>
      <c r="Y3" s="74"/>
      <c r="Z3" s="74"/>
      <c r="AA3" s="74"/>
      <c r="AB3" s="74"/>
      <c r="AC3" s="74"/>
      <c r="AD3" s="74"/>
      <c r="AE3" s="74"/>
      <c r="AF3" s="74"/>
      <c r="AG3" s="74"/>
      <c r="AH3" s="65"/>
      <c r="AI3" s="37"/>
      <c r="AJ3" s="82" t="s">
        <v>15</v>
      </c>
      <c r="AK3" s="75" t="s">
        <v>23</v>
      </c>
      <c r="AL3" s="76"/>
      <c r="AM3" s="76"/>
      <c r="AN3" s="76"/>
      <c r="AO3" s="81"/>
      <c r="AP3" s="75" t="s">
        <v>24</v>
      </c>
      <c r="AQ3" s="76"/>
      <c r="AR3" s="76"/>
      <c r="AS3" s="76"/>
      <c r="AT3" s="81"/>
      <c r="AU3" s="75" t="s">
        <v>25</v>
      </c>
      <c r="AV3" s="76"/>
      <c r="AW3" s="76"/>
      <c r="AX3" s="76"/>
      <c r="AY3" s="81"/>
      <c r="AZ3" s="75" t="s">
        <v>26</v>
      </c>
      <c r="BA3" s="76"/>
      <c r="BB3" s="76"/>
      <c r="BC3" s="76"/>
      <c r="BD3" s="76"/>
      <c r="BE3" s="68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</row>
    <row r="4" spans="1:236" s="2" customFormat="1" ht="32.25" customHeight="1">
      <c r="A4" s="101"/>
      <c r="B4" s="86"/>
      <c r="C4" s="89"/>
      <c r="D4" s="89"/>
      <c r="E4" s="69" t="s">
        <v>30</v>
      </c>
      <c r="F4" s="59" t="s">
        <v>60</v>
      </c>
      <c r="G4" s="59" t="s">
        <v>61</v>
      </c>
      <c r="H4" s="59" t="s">
        <v>62</v>
      </c>
      <c r="I4" s="66" t="s">
        <v>31</v>
      </c>
      <c r="J4" s="66" t="s">
        <v>18</v>
      </c>
      <c r="K4" s="66" t="s">
        <v>33</v>
      </c>
      <c r="L4" s="59" t="s">
        <v>34</v>
      </c>
      <c r="M4" s="59" t="s">
        <v>35</v>
      </c>
      <c r="N4" s="66" t="s">
        <v>36</v>
      </c>
      <c r="O4" s="66" t="s">
        <v>63</v>
      </c>
      <c r="P4" s="59" t="s">
        <v>37</v>
      </c>
      <c r="Q4" s="59" t="s">
        <v>38</v>
      </c>
      <c r="R4" s="59" t="s">
        <v>40</v>
      </c>
      <c r="S4" s="59" t="s">
        <v>41</v>
      </c>
      <c r="T4" s="66" t="s">
        <v>42</v>
      </c>
      <c r="U4" s="59" t="s">
        <v>43</v>
      </c>
      <c r="V4" s="66" t="s">
        <v>44</v>
      </c>
      <c r="W4" s="94" t="s">
        <v>45</v>
      </c>
      <c r="X4" s="96" t="s">
        <v>16</v>
      </c>
      <c r="Y4" s="64" t="s">
        <v>47</v>
      </c>
      <c r="Z4" s="65"/>
      <c r="AA4" s="64" t="s">
        <v>46</v>
      </c>
      <c r="AB4" s="65"/>
      <c r="AC4" s="64" t="s">
        <v>73</v>
      </c>
      <c r="AD4" s="65"/>
      <c r="AE4" s="64" t="s">
        <v>48</v>
      </c>
      <c r="AF4" s="65"/>
      <c r="AG4" s="64" t="s">
        <v>49</v>
      </c>
      <c r="AH4" s="65"/>
      <c r="AI4" s="20" t="s">
        <v>109</v>
      </c>
      <c r="AJ4" s="83"/>
      <c r="AK4" s="79" t="s">
        <v>2</v>
      </c>
      <c r="AL4" s="79" t="s">
        <v>5</v>
      </c>
      <c r="AM4" s="79" t="s">
        <v>6</v>
      </c>
      <c r="AN4" s="79" t="s">
        <v>7</v>
      </c>
      <c r="AO4" s="79" t="s">
        <v>105</v>
      </c>
      <c r="AP4" s="79" t="s">
        <v>2</v>
      </c>
      <c r="AQ4" s="79" t="s">
        <v>8</v>
      </c>
      <c r="AR4" s="79" t="s">
        <v>9</v>
      </c>
      <c r="AS4" s="79" t="s">
        <v>10</v>
      </c>
      <c r="AT4" s="79" t="s">
        <v>105</v>
      </c>
      <c r="AU4" s="79" t="s">
        <v>2</v>
      </c>
      <c r="AV4" s="79" t="s">
        <v>8</v>
      </c>
      <c r="AW4" s="79" t="s">
        <v>9</v>
      </c>
      <c r="AX4" s="79" t="s">
        <v>10</v>
      </c>
      <c r="AY4" s="79" t="s">
        <v>105</v>
      </c>
      <c r="AZ4" s="79" t="s">
        <v>2</v>
      </c>
      <c r="BA4" s="79" t="s">
        <v>11</v>
      </c>
      <c r="BB4" s="79" t="s">
        <v>12</v>
      </c>
      <c r="BC4" s="79" t="s">
        <v>13</v>
      </c>
      <c r="BD4" s="98" t="s">
        <v>105</v>
      </c>
      <c r="BE4" s="68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</row>
    <row r="5" spans="1:236" s="2" customFormat="1" ht="45.75" customHeight="1">
      <c r="A5" s="102"/>
      <c r="B5" s="87"/>
      <c r="C5" s="90"/>
      <c r="D5" s="90"/>
      <c r="E5" s="69"/>
      <c r="F5" s="60"/>
      <c r="G5" s="60"/>
      <c r="H5" s="60"/>
      <c r="I5" s="66"/>
      <c r="J5" s="66"/>
      <c r="K5" s="66"/>
      <c r="L5" s="60"/>
      <c r="M5" s="60"/>
      <c r="N5" s="66"/>
      <c r="O5" s="66"/>
      <c r="P5" s="60"/>
      <c r="Q5" s="60"/>
      <c r="R5" s="60"/>
      <c r="S5" s="60"/>
      <c r="T5" s="66"/>
      <c r="U5" s="60"/>
      <c r="V5" s="66"/>
      <c r="W5" s="94"/>
      <c r="X5" s="97"/>
      <c r="Y5" s="4" t="s">
        <v>3</v>
      </c>
      <c r="Z5" s="7" t="s">
        <v>4</v>
      </c>
      <c r="AA5" s="4" t="s">
        <v>3</v>
      </c>
      <c r="AB5" s="4" t="s">
        <v>4</v>
      </c>
      <c r="AC5" s="4" t="s">
        <v>20</v>
      </c>
      <c r="AD5" s="7" t="s">
        <v>21</v>
      </c>
      <c r="AE5" s="4" t="s">
        <v>74</v>
      </c>
      <c r="AF5" s="7" t="s">
        <v>4</v>
      </c>
      <c r="AG5" s="4" t="s">
        <v>3</v>
      </c>
      <c r="AH5" s="7" t="s">
        <v>4</v>
      </c>
      <c r="AI5" s="38"/>
      <c r="AJ5" s="84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99"/>
      <c r="BE5" s="68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</row>
    <row r="6" spans="1:236" ht="51" customHeight="1">
      <c r="A6" s="14">
        <v>1</v>
      </c>
      <c r="B6" s="6" t="s">
        <v>50</v>
      </c>
      <c r="C6" s="15" t="s">
        <v>58</v>
      </c>
      <c r="D6" s="35" t="s">
        <v>59</v>
      </c>
      <c r="E6" s="22">
        <v>77.58</v>
      </c>
      <c r="F6" s="23">
        <v>47.8</v>
      </c>
      <c r="G6" s="23">
        <v>100</v>
      </c>
      <c r="H6" s="23">
        <v>15.51</v>
      </c>
      <c r="I6" s="24" t="s">
        <v>64</v>
      </c>
      <c r="J6" s="24">
        <v>65.510000000000005</v>
      </c>
      <c r="K6" s="24">
        <v>25.86</v>
      </c>
      <c r="L6" s="24">
        <v>8.6199999999999992</v>
      </c>
      <c r="M6" s="24">
        <v>10.34</v>
      </c>
      <c r="N6" s="24">
        <v>32.75</v>
      </c>
      <c r="O6" s="24">
        <v>112</v>
      </c>
      <c r="P6" s="24">
        <v>8.6</v>
      </c>
      <c r="Q6" s="24">
        <v>3</v>
      </c>
      <c r="R6" s="24">
        <v>28.4</v>
      </c>
      <c r="S6" s="24">
        <v>7</v>
      </c>
      <c r="T6" s="24">
        <v>4.7</v>
      </c>
      <c r="U6" s="24" t="s">
        <v>64</v>
      </c>
      <c r="V6" s="24" t="s">
        <v>64</v>
      </c>
      <c r="W6" s="25" t="s">
        <v>65</v>
      </c>
      <c r="X6" s="13">
        <f>Z6+AB6+AD6+AF6+AH6+AI6</f>
        <v>3830</v>
      </c>
      <c r="Y6" s="12" t="s">
        <v>66</v>
      </c>
      <c r="Z6" s="32">
        <v>148</v>
      </c>
      <c r="AA6" s="12" t="s">
        <v>67</v>
      </c>
      <c r="AB6" s="32">
        <v>3300</v>
      </c>
      <c r="AC6" s="12"/>
      <c r="AD6" s="32">
        <v>30</v>
      </c>
      <c r="AE6" s="12" t="s">
        <v>68</v>
      </c>
      <c r="AF6" s="32">
        <v>302</v>
      </c>
      <c r="AG6" s="12" t="s">
        <v>75</v>
      </c>
      <c r="AH6" s="32">
        <v>50</v>
      </c>
      <c r="AI6" s="39"/>
      <c r="AJ6" s="42">
        <f>AK6+AP6+AU6+AZ6</f>
        <v>3831</v>
      </c>
      <c r="AK6" s="43">
        <f t="shared" ref="AK6:AK7" si="0">AL6+AM6+AN6+AO6</f>
        <v>718</v>
      </c>
      <c r="AL6" s="43">
        <v>575</v>
      </c>
      <c r="AM6" s="43">
        <v>40</v>
      </c>
      <c r="AN6" s="43">
        <v>103</v>
      </c>
      <c r="AO6" s="43"/>
      <c r="AP6" s="43">
        <f t="shared" ref="AP6:AP7" si="1">AQ6+AR6+AS6+AT6</f>
        <v>1071</v>
      </c>
      <c r="AQ6" s="43">
        <v>835</v>
      </c>
      <c r="AR6" s="43">
        <v>68</v>
      </c>
      <c r="AS6" s="43">
        <v>158</v>
      </c>
      <c r="AT6" s="43">
        <v>10</v>
      </c>
      <c r="AU6" s="44">
        <f t="shared" ref="AU6:AU7" si="2">AV6+AW6+AX6+AY6</f>
        <v>1071</v>
      </c>
      <c r="AV6" s="43">
        <v>835</v>
      </c>
      <c r="AW6" s="43">
        <v>68</v>
      </c>
      <c r="AX6" s="43">
        <v>158</v>
      </c>
      <c r="AY6" s="43">
        <v>10</v>
      </c>
      <c r="AZ6" s="44">
        <f t="shared" ref="AZ6:AZ13" si="3">BA6+BB6+BC6+BD6</f>
        <v>971</v>
      </c>
      <c r="BA6" s="43">
        <v>765</v>
      </c>
      <c r="BB6" s="43">
        <v>60</v>
      </c>
      <c r="BC6" s="43">
        <v>146</v>
      </c>
      <c r="BD6" s="45"/>
      <c r="BE6" s="55">
        <f>X6-AJ6</f>
        <v>-1</v>
      </c>
    </row>
    <row r="7" spans="1:236" ht="47.25" customHeight="1">
      <c r="A7" s="14">
        <v>2</v>
      </c>
      <c r="B7" s="6" t="s">
        <v>51</v>
      </c>
      <c r="C7" s="15" t="s">
        <v>69</v>
      </c>
      <c r="D7" s="16" t="s">
        <v>70</v>
      </c>
      <c r="E7" s="22">
        <v>52.4</v>
      </c>
      <c r="F7" s="26">
        <v>100</v>
      </c>
      <c r="G7" s="26">
        <v>100</v>
      </c>
      <c r="H7" s="26">
        <v>8.59</v>
      </c>
      <c r="I7" s="24">
        <v>11.2</v>
      </c>
      <c r="J7" s="24">
        <v>66</v>
      </c>
      <c r="K7" s="24">
        <v>14.8</v>
      </c>
      <c r="L7" s="24">
        <v>38.200000000000003</v>
      </c>
      <c r="M7" s="24">
        <v>6.1</v>
      </c>
      <c r="N7" s="24" t="s">
        <v>64</v>
      </c>
      <c r="O7" s="24">
        <v>128.25</v>
      </c>
      <c r="P7" s="24">
        <v>9.6</v>
      </c>
      <c r="Q7" s="24">
        <v>1.2</v>
      </c>
      <c r="R7" s="24">
        <v>21.4</v>
      </c>
      <c r="S7" s="24">
        <v>8.4</v>
      </c>
      <c r="T7" s="24">
        <v>8.4</v>
      </c>
      <c r="U7" s="24">
        <v>1.6</v>
      </c>
      <c r="V7" s="24" t="s">
        <v>64</v>
      </c>
      <c r="W7" s="25">
        <v>14.1</v>
      </c>
      <c r="X7" s="13">
        <f t="shared" ref="X7:X13" si="4">Z7+AB7+AD7+AF7+AH7+AI7</f>
        <v>3040</v>
      </c>
      <c r="Y7" s="4" t="s">
        <v>71</v>
      </c>
      <c r="Z7" s="32">
        <v>920</v>
      </c>
      <c r="AA7" s="4" t="s">
        <v>72</v>
      </c>
      <c r="AB7" s="32">
        <v>1030</v>
      </c>
      <c r="AC7" s="4" t="s">
        <v>77</v>
      </c>
      <c r="AD7" s="32">
        <v>290</v>
      </c>
      <c r="AE7" s="4" t="s">
        <v>68</v>
      </c>
      <c r="AF7" s="32">
        <v>670</v>
      </c>
      <c r="AG7" s="4" t="s">
        <v>76</v>
      </c>
      <c r="AH7" s="32">
        <v>130</v>
      </c>
      <c r="AI7" s="39"/>
      <c r="AJ7" s="42">
        <f t="shared" ref="AJ7:AJ13" si="5">AK7+AP7+AU7+AZ7</f>
        <v>3040</v>
      </c>
      <c r="AK7" s="43">
        <f t="shared" si="0"/>
        <v>710</v>
      </c>
      <c r="AL7" s="43">
        <v>450</v>
      </c>
      <c r="AM7" s="43">
        <v>77</v>
      </c>
      <c r="AN7" s="43">
        <v>166</v>
      </c>
      <c r="AO7" s="43">
        <v>17</v>
      </c>
      <c r="AP7" s="43">
        <f t="shared" si="1"/>
        <v>810</v>
      </c>
      <c r="AQ7" s="43">
        <v>526</v>
      </c>
      <c r="AR7" s="43">
        <v>91</v>
      </c>
      <c r="AS7" s="43">
        <v>193</v>
      </c>
      <c r="AT7" s="43"/>
      <c r="AU7" s="44">
        <f t="shared" si="2"/>
        <v>840</v>
      </c>
      <c r="AV7" s="43">
        <v>547</v>
      </c>
      <c r="AW7" s="43">
        <v>94</v>
      </c>
      <c r="AX7" s="43">
        <v>199</v>
      </c>
      <c r="AY7" s="43"/>
      <c r="AZ7" s="44">
        <f t="shared" si="3"/>
        <v>680</v>
      </c>
      <c r="BA7" s="43">
        <v>435</v>
      </c>
      <c r="BB7" s="43">
        <v>78</v>
      </c>
      <c r="BC7" s="43">
        <v>167</v>
      </c>
      <c r="BD7" s="45"/>
      <c r="BE7" s="55">
        <f t="shared" ref="BE7:BE13" si="6">X7-AJ7</f>
        <v>0</v>
      </c>
    </row>
    <row r="8" spans="1:236" ht="44.25" customHeight="1">
      <c r="A8" s="14">
        <v>3</v>
      </c>
      <c r="B8" s="6" t="s">
        <v>52</v>
      </c>
      <c r="C8" s="15" t="s">
        <v>78</v>
      </c>
      <c r="D8" s="16" t="s">
        <v>79</v>
      </c>
      <c r="E8" s="22">
        <v>80.7</v>
      </c>
      <c r="F8" s="26">
        <v>99</v>
      </c>
      <c r="G8" s="26">
        <v>99</v>
      </c>
      <c r="H8" s="26">
        <v>0</v>
      </c>
      <c r="I8" s="24">
        <v>21.1</v>
      </c>
      <c r="J8" s="24">
        <v>74.5</v>
      </c>
      <c r="K8" s="24">
        <v>25.9</v>
      </c>
      <c r="L8" s="24">
        <v>29.7</v>
      </c>
      <c r="M8" s="24">
        <v>10</v>
      </c>
      <c r="N8" s="24" t="s">
        <v>64</v>
      </c>
      <c r="O8" s="24">
        <v>133.33000000000001</v>
      </c>
      <c r="P8" s="24">
        <v>7.3</v>
      </c>
      <c r="Q8" s="24">
        <v>4.5999999999999996</v>
      </c>
      <c r="R8" s="24">
        <v>25.5</v>
      </c>
      <c r="S8" s="24">
        <v>8.8000000000000007</v>
      </c>
      <c r="T8" s="24">
        <v>10.1</v>
      </c>
      <c r="U8" s="24" t="s">
        <v>64</v>
      </c>
      <c r="V8" s="24" t="s">
        <v>65</v>
      </c>
      <c r="W8" s="25" t="s">
        <v>64</v>
      </c>
      <c r="X8" s="13">
        <f t="shared" si="4"/>
        <v>3870</v>
      </c>
      <c r="Y8" s="4" t="s">
        <v>80</v>
      </c>
      <c r="Z8" s="32">
        <v>300</v>
      </c>
      <c r="AA8" s="4" t="s">
        <v>81</v>
      </c>
      <c r="AB8" s="32">
        <v>1510</v>
      </c>
      <c r="AC8" s="4" t="s">
        <v>82</v>
      </c>
      <c r="AD8" s="32">
        <v>200</v>
      </c>
      <c r="AE8" s="4" t="s">
        <v>83</v>
      </c>
      <c r="AF8" s="32">
        <v>1140</v>
      </c>
      <c r="AG8" s="4" t="s">
        <v>84</v>
      </c>
      <c r="AH8" s="32">
        <v>720</v>
      </c>
      <c r="AI8" s="39"/>
      <c r="AJ8" s="42">
        <f t="shared" si="5"/>
        <v>3870</v>
      </c>
      <c r="AK8" s="43">
        <f t="shared" ref="AK8" si="7">AL8+AM8+AN8+AO8</f>
        <v>1140</v>
      </c>
      <c r="AL8" s="43">
        <v>798</v>
      </c>
      <c r="AM8" s="43">
        <v>103</v>
      </c>
      <c r="AN8" s="43">
        <v>239</v>
      </c>
      <c r="AO8" s="43"/>
      <c r="AP8" s="43">
        <f t="shared" ref="AP8" si="8">AQ8+AR8+AS8+AT8</f>
        <v>1755</v>
      </c>
      <c r="AQ8" s="43">
        <v>1229</v>
      </c>
      <c r="AR8" s="43">
        <v>158</v>
      </c>
      <c r="AS8" s="43">
        <v>368</v>
      </c>
      <c r="AT8" s="43"/>
      <c r="AU8" s="44">
        <f t="shared" ref="AU8" si="9">AV8+AW8+AX8+AY8</f>
        <v>875</v>
      </c>
      <c r="AV8" s="43">
        <v>612</v>
      </c>
      <c r="AW8" s="43">
        <v>79</v>
      </c>
      <c r="AX8" s="43">
        <v>184</v>
      </c>
      <c r="AY8" s="43"/>
      <c r="AZ8" s="44">
        <f t="shared" si="3"/>
        <v>100</v>
      </c>
      <c r="BA8" s="43">
        <v>70</v>
      </c>
      <c r="BB8" s="43">
        <v>9</v>
      </c>
      <c r="BC8" s="43">
        <v>21</v>
      </c>
      <c r="BD8" s="45"/>
      <c r="BE8" s="55">
        <f t="shared" si="6"/>
        <v>0</v>
      </c>
    </row>
    <row r="9" spans="1:236" ht="43.5" customHeight="1">
      <c r="A9" s="14">
        <v>4</v>
      </c>
      <c r="B9" s="6" t="s">
        <v>53</v>
      </c>
      <c r="C9" s="15" t="s">
        <v>85</v>
      </c>
      <c r="D9" s="16" t="s">
        <v>86</v>
      </c>
      <c r="E9" s="22">
        <v>95</v>
      </c>
      <c r="F9" s="26">
        <v>0</v>
      </c>
      <c r="G9" s="26">
        <v>100</v>
      </c>
      <c r="H9" s="26">
        <v>0</v>
      </c>
      <c r="I9" s="24">
        <v>34.799999999999997</v>
      </c>
      <c r="J9" s="24">
        <v>81</v>
      </c>
      <c r="K9" s="24">
        <v>42</v>
      </c>
      <c r="L9" s="24">
        <v>81</v>
      </c>
      <c r="M9" s="24">
        <v>26</v>
      </c>
      <c r="N9" s="24">
        <v>26</v>
      </c>
      <c r="O9" s="24">
        <v>43.5</v>
      </c>
      <c r="P9" s="24">
        <v>15.5</v>
      </c>
      <c r="Q9" s="24">
        <v>2.5</v>
      </c>
      <c r="R9" s="24">
        <v>40</v>
      </c>
      <c r="S9" s="24">
        <v>16.8</v>
      </c>
      <c r="T9" s="24">
        <v>10.8</v>
      </c>
      <c r="U9" s="24">
        <v>0.76</v>
      </c>
      <c r="V9" s="24" t="s">
        <v>64</v>
      </c>
      <c r="W9" s="25">
        <v>24.6</v>
      </c>
      <c r="X9" s="13">
        <f t="shared" si="4"/>
        <v>6761</v>
      </c>
      <c r="Y9" s="4" t="s">
        <v>87</v>
      </c>
      <c r="Z9" s="32">
        <v>850</v>
      </c>
      <c r="AA9" s="4" t="s">
        <v>88</v>
      </c>
      <c r="AB9" s="32">
        <v>5451</v>
      </c>
      <c r="AC9" s="4" t="s">
        <v>89</v>
      </c>
      <c r="AD9" s="32">
        <v>120</v>
      </c>
      <c r="AE9" s="4" t="s">
        <v>90</v>
      </c>
      <c r="AF9" s="32">
        <v>330</v>
      </c>
      <c r="AG9" s="4" t="s">
        <v>91</v>
      </c>
      <c r="AH9" s="32">
        <v>10</v>
      </c>
      <c r="AI9" s="39"/>
      <c r="AJ9" s="42">
        <f t="shared" si="5"/>
        <v>6846</v>
      </c>
      <c r="AK9" s="44">
        <f>SUM(AL9:AO9)</f>
        <v>1690</v>
      </c>
      <c r="AL9" s="44">
        <v>1183</v>
      </c>
      <c r="AM9" s="44">
        <v>152.1</v>
      </c>
      <c r="AN9" s="44">
        <v>354.9</v>
      </c>
      <c r="AO9" s="44"/>
      <c r="AP9" s="44">
        <f>SUM(AQ9:AT9)</f>
        <v>2060</v>
      </c>
      <c r="AQ9" s="44">
        <v>1442</v>
      </c>
      <c r="AR9" s="44">
        <v>185.4</v>
      </c>
      <c r="AS9" s="44">
        <v>432.6</v>
      </c>
      <c r="AT9" s="44"/>
      <c r="AU9" s="44">
        <f t="shared" ref="AU9:AU13" si="10">AV9+AW9+AX9+AY9</f>
        <v>2466</v>
      </c>
      <c r="AV9" s="44">
        <v>1726.2</v>
      </c>
      <c r="AW9" s="44">
        <v>221.9</v>
      </c>
      <c r="AX9" s="44">
        <v>517.9</v>
      </c>
      <c r="AY9" s="44"/>
      <c r="AZ9" s="44">
        <f t="shared" si="3"/>
        <v>630</v>
      </c>
      <c r="BA9" s="44">
        <v>406</v>
      </c>
      <c r="BB9" s="44">
        <v>52.2</v>
      </c>
      <c r="BC9" s="44">
        <v>121.8</v>
      </c>
      <c r="BD9" s="46">
        <v>50</v>
      </c>
      <c r="BE9" s="55">
        <f t="shared" si="6"/>
        <v>-85</v>
      </c>
    </row>
    <row r="10" spans="1:236" ht="36.75" customHeight="1">
      <c r="A10" s="14">
        <v>5</v>
      </c>
      <c r="B10" s="6" t="s">
        <v>54</v>
      </c>
      <c r="C10" s="15" t="s">
        <v>92</v>
      </c>
      <c r="D10" s="16" t="s">
        <v>93</v>
      </c>
      <c r="E10" s="22">
        <v>86</v>
      </c>
      <c r="F10" s="26">
        <v>100</v>
      </c>
      <c r="G10" s="26">
        <v>100</v>
      </c>
      <c r="H10" s="26">
        <v>0</v>
      </c>
      <c r="I10" s="24">
        <v>0</v>
      </c>
      <c r="J10" s="24">
        <v>94</v>
      </c>
      <c r="K10" s="24">
        <v>46</v>
      </c>
      <c r="L10" s="24">
        <v>35</v>
      </c>
      <c r="M10" s="24">
        <v>15</v>
      </c>
      <c r="N10" s="24">
        <v>34</v>
      </c>
      <c r="O10" s="24">
        <v>31</v>
      </c>
      <c r="P10" s="24">
        <v>8</v>
      </c>
      <c r="Q10" s="24">
        <v>12</v>
      </c>
      <c r="R10" s="24">
        <v>40</v>
      </c>
      <c r="S10" s="24">
        <v>14</v>
      </c>
      <c r="T10" s="24">
        <v>19</v>
      </c>
      <c r="U10" s="24">
        <v>1</v>
      </c>
      <c r="V10" s="24" t="s">
        <v>64</v>
      </c>
      <c r="W10" s="25">
        <v>13</v>
      </c>
      <c r="X10" s="13">
        <f t="shared" si="4"/>
        <v>2500</v>
      </c>
      <c r="Y10" s="4" t="s">
        <v>94</v>
      </c>
      <c r="Z10" s="32">
        <v>738</v>
      </c>
      <c r="AA10" s="4" t="s">
        <v>95</v>
      </c>
      <c r="AB10" s="32">
        <v>633</v>
      </c>
      <c r="AC10" s="4" t="s">
        <v>96</v>
      </c>
      <c r="AD10" s="32">
        <v>456</v>
      </c>
      <c r="AE10" s="4" t="s">
        <v>113</v>
      </c>
      <c r="AF10" s="32">
        <v>256</v>
      </c>
      <c r="AG10" s="4" t="s">
        <v>97</v>
      </c>
      <c r="AH10" s="32">
        <v>40</v>
      </c>
      <c r="AI10" s="39">
        <v>377</v>
      </c>
      <c r="AJ10" s="42">
        <f t="shared" si="5"/>
        <v>2499.9</v>
      </c>
      <c r="AK10" s="44">
        <f t="shared" ref="AK10" si="11">SUM(AL10:AO10)</f>
        <v>1005.0999999999999</v>
      </c>
      <c r="AL10" s="44">
        <v>722.6</v>
      </c>
      <c r="AM10" s="44">
        <v>69.3</v>
      </c>
      <c r="AN10" s="44">
        <v>161.69999999999999</v>
      </c>
      <c r="AO10" s="44">
        <v>51.5</v>
      </c>
      <c r="AP10" s="44">
        <f t="shared" ref="AP10" si="12">SUM(AQ10:AT10)</f>
        <v>498</v>
      </c>
      <c r="AQ10" s="44">
        <v>358.1</v>
      </c>
      <c r="AR10" s="44">
        <v>34.299999999999997</v>
      </c>
      <c r="AS10" s="44">
        <v>80.099999999999994</v>
      </c>
      <c r="AT10" s="44">
        <v>25.5</v>
      </c>
      <c r="AU10" s="44">
        <f t="shared" si="10"/>
        <v>678.80000000000007</v>
      </c>
      <c r="AV10" s="44">
        <v>488.2</v>
      </c>
      <c r="AW10" s="44">
        <v>46.8</v>
      </c>
      <c r="AX10" s="44">
        <v>109.2</v>
      </c>
      <c r="AY10" s="44">
        <v>34.6</v>
      </c>
      <c r="AZ10" s="44">
        <f t="shared" si="3"/>
        <v>318</v>
      </c>
      <c r="BA10" s="44">
        <v>228.6</v>
      </c>
      <c r="BB10" s="44">
        <v>21.9</v>
      </c>
      <c r="BC10" s="44">
        <v>51.2</v>
      </c>
      <c r="BD10" s="46">
        <v>16.3</v>
      </c>
      <c r="BE10" s="55">
        <f t="shared" si="6"/>
        <v>9.9999999999909051E-2</v>
      </c>
    </row>
    <row r="11" spans="1:236" ht="43.5" customHeight="1">
      <c r="A11" s="14">
        <v>6</v>
      </c>
      <c r="B11" s="6" t="s">
        <v>56</v>
      </c>
      <c r="C11" s="15" t="s">
        <v>98</v>
      </c>
      <c r="D11" s="16" t="s">
        <v>99</v>
      </c>
      <c r="E11" s="22">
        <v>82.4</v>
      </c>
      <c r="F11" s="26">
        <v>100</v>
      </c>
      <c r="G11" s="26">
        <v>100</v>
      </c>
      <c r="H11" s="26">
        <v>0</v>
      </c>
      <c r="I11" s="24">
        <v>11.3</v>
      </c>
      <c r="J11" s="24">
        <v>76.900000000000006</v>
      </c>
      <c r="K11" s="24">
        <v>16.7</v>
      </c>
      <c r="L11" s="24">
        <v>35.299999999999997</v>
      </c>
      <c r="M11" s="24">
        <v>6</v>
      </c>
      <c r="N11" s="24">
        <v>0</v>
      </c>
      <c r="O11" s="24">
        <v>126</v>
      </c>
      <c r="P11" s="24">
        <v>10.4</v>
      </c>
      <c r="Q11" s="24">
        <v>3.2</v>
      </c>
      <c r="R11" s="24">
        <v>35.5</v>
      </c>
      <c r="S11" s="24">
        <v>14.6</v>
      </c>
      <c r="T11" s="24">
        <v>11.6</v>
      </c>
      <c r="U11" s="24">
        <v>0.2</v>
      </c>
      <c r="V11" s="24" t="s">
        <v>64</v>
      </c>
      <c r="W11" s="25">
        <v>12.1</v>
      </c>
      <c r="X11" s="13">
        <f t="shared" si="4"/>
        <v>6371.4000000000005</v>
      </c>
      <c r="Y11" s="4" t="s">
        <v>100</v>
      </c>
      <c r="Z11" s="32">
        <v>1268.3</v>
      </c>
      <c r="AA11" s="4" t="s">
        <v>88</v>
      </c>
      <c r="AB11" s="32">
        <v>4341.3</v>
      </c>
      <c r="AC11" s="4" t="s">
        <v>101</v>
      </c>
      <c r="AD11" s="32">
        <v>270</v>
      </c>
      <c r="AE11" s="4" t="s">
        <v>90</v>
      </c>
      <c r="AF11" s="32">
        <v>451.8</v>
      </c>
      <c r="AG11" s="4" t="s">
        <v>102</v>
      </c>
      <c r="AH11" s="32">
        <v>40</v>
      </c>
      <c r="AI11" s="39"/>
      <c r="AJ11" s="42">
        <f t="shared" si="5"/>
        <v>6371.4</v>
      </c>
      <c r="AK11" s="47">
        <f t="shared" ref="AK11" si="13">SUM(AL11:AO11)</f>
        <v>710</v>
      </c>
      <c r="AL11" s="47">
        <v>497</v>
      </c>
      <c r="AM11" s="47">
        <v>66</v>
      </c>
      <c r="AN11" s="47">
        <v>140.5</v>
      </c>
      <c r="AO11" s="47">
        <v>6.5</v>
      </c>
      <c r="AP11" s="47">
        <f t="shared" ref="AP11" si="14">SUM(AQ11:AT11)</f>
        <v>2010</v>
      </c>
      <c r="AQ11" s="47">
        <v>1332</v>
      </c>
      <c r="AR11" s="47">
        <v>207.7</v>
      </c>
      <c r="AS11" s="47">
        <v>441.2</v>
      </c>
      <c r="AT11" s="47">
        <v>29.1</v>
      </c>
      <c r="AU11" s="44">
        <f t="shared" si="10"/>
        <v>2010</v>
      </c>
      <c r="AV11" s="47">
        <v>1407</v>
      </c>
      <c r="AW11" s="47">
        <v>151.69999999999999</v>
      </c>
      <c r="AX11" s="47">
        <v>442.9</v>
      </c>
      <c r="AY11" s="47">
        <v>8.4</v>
      </c>
      <c r="AZ11" s="44">
        <f t="shared" si="3"/>
        <v>1641.4</v>
      </c>
      <c r="BA11" s="47">
        <v>1148.9000000000001</v>
      </c>
      <c r="BB11" s="47">
        <v>157.6</v>
      </c>
      <c r="BC11" s="47">
        <v>334.9</v>
      </c>
      <c r="BD11" s="48"/>
      <c r="BE11" s="55">
        <f t="shared" si="6"/>
        <v>0</v>
      </c>
    </row>
    <row r="12" spans="1:236" ht="41.25" customHeight="1">
      <c r="A12" s="14">
        <v>7</v>
      </c>
      <c r="B12" s="6" t="s">
        <v>55</v>
      </c>
      <c r="C12" s="15" t="s">
        <v>103</v>
      </c>
      <c r="D12" s="16" t="s">
        <v>104</v>
      </c>
      <c r="E12" s="22">
        <v>88.9</v>
      </c>
      <c r="F12" s="26">
        <v>0</v>
      </c>
      <c r="G12" s="26">
        <v>100</v>
      </c>
      <c r="H12" s="26">
        <v>0</v>
      </c>
      <c r="I12" s="24">
        <v>3.1</v>
      </c>
      <c r="J12" s="24">
        <v>71.400000000000006</v>
      </c>
      <c r="K12" s="24">
        <v>82.5</v>
      </c>
      <c r="L12" s="24">
        <v>15.9</v>
      </c>
      <c r="M12" s="24">
        <v>4.8</v>
      </c>
      <c r="N12" s="24">
        <v>3.2</v>
      </c>
      <c r="O12" s="24">
        <v>52</v>
      </c>
      <c r="P12" s="24">
        <v>8.6999999999999993</v>
      </c>
      <c r="Q12" s="24">
        <v>4</v>
      </c>
      <c r="R12" s="24">
        <v>32</v>
      </c>
      <c r="S12" s="24">
        <v>10</v>
      </c>
      <c r="T12" s="24">
        <v>15.3</v>
      </c>
      <c r="U12" s="24" t="s">
        <v>64</v>
      </c>
      <c r="V12" s="24" t="s">
        <v>64</v>
      </c>
      <c r="W12" s="25" t="s">
        <v>64</v>
      </c>
      <c r="X12" s="13">
        <f t="shared" si="4"/>
        <v>3773</v>
      </c>
      <c r="Y12" s="31" t="s">
        <v>110</v>
      </c>
      <c r="Z12" s="8">
        <v>513</v>
      </c>
      <c r="AA12" s="31" t="s">
        <v>106</v>
      </c>
      <c r="AB12" s="8">
        <v>1344</v>
      </c>
      <c r="AC12" s="31"/>
      <c r="AD12" s="8">
        <v>1399</v>
      </c>
      <c r="AE12" s="31" t="s">
        <v>68</v>
      </c>
      <c r="AF12" s="8">
        <v>117</v>
      </c>
      <c r="AG12" s="31" t="s">
        <v>102</v>
      </c>
      <c r="AH12" s="8">
        <v>90</v>
      </c>
      <c r="AI12" s="39">
        <v>310</v>
      </c>
      <c r="AJ12" s="42">
        <f t="shared" si="5"/>
        <v>3774.4</v>
      </c>
      <c r="AK12" s="49">
        <f>AL12+AM12+AN12+AO12</f>
        <v>520</v>
      </c>
      <c r="AL12" s="49">
        <v>364</v>
      </c>
      <c r="AM12" s="49">
        <v>47</v>
      </c>
      <c r="AN12" s="49">
        <v>109</v>
      </c>
      <c r="AO12" s="49"/>
      <c r="AP12" s="49">
        <f>AQ12+AR12+AS12+AT12</f>
        <v>867</v>
      </c>
      <c r="AQ12" s="49">
        <v>600</v>
      </c>
      <c r="AR12" s="49">
        <v>77</v>
      </c>
      <c r="AS12" s="49">
        <v>180</v>
      </c>
      <c r="AT12" s="49">
        <v>10</v>
      </c>
      <c r="AU12" s="44">
        <f t="shared" si="10"/>
        <v>1271</v>
      </c>
      <c r="AV12" s="49">
        <v>883</v>
      </c>
      <c r="AW12" s="49">
        <v>113</v>
      </c>
      <c r="AX12" s="49">
        <v>265</v>
      </c>
      <c r="AY12" s="49">
        <v>10</v>
      </c>
      <c r="AZ12" s="44">
        <f t="shared" si="3"/>
        <v>1116.4000000000001</v>
      </c>
      <c r="BA12" s="49">
        <v>776</v>
      </c>
      <c r="BB12" s="49">
        <v>101</v>
      </c>
      <c r="BC12" s="49">
        <v>233</v>
      </c>
      <c r="BD12" s="50">
        <v>6.4</v>
      </c>
      <c r="BE12" s="55">
        <f t="shared" si="6"/>
        <v>-1.4000000000000909</v>
      </c>
    </row>
    <row r="13" spans="1:236" s="10" customFormat="1" ht="40.5" customHeight="1" thickBot="1">
      <c r="A13" s="17">
        <v>8</v>
      </c>
      <c r="B13" s="18" t="s">
        <v>57</v>
      </c>
      <c r="C13" s="19" t="s">
        <v>107</v>
      </c>
      <c r="D13" s="36" t="s">
        <v>108</v>
      </c>
      <c r="E13" s="27">
        <v>79.7</v>
      </c>
      <c r="F13" s="28">
        <v>98.4</v>
      </c>
      <c r="G13" s="28">
        <v>100</v>
      </c>
      <c r="H13" s="28">
        <v>0</v>
      </c>
      <c r="I13" s="29">
        <v>6.4</v>
      </c>
      <c r="J13" s="29">
        <v>67.099999999999994</v>
      </c>
      <c r="K13" s="29">
        <v>28.1</v>
      </c>
      <c r="L13" s="29">
        <v>7</v>
      </c>
      <c r="M13" s="29">
        <v>6.25</v>
      </c>
      <c r="N13" s="29">
        <v>7.8</v>
      </c>
      <c r="O13" s="29">
        <v>46.5</v>
      </c>
      <c r="P13" s="29">
        <v>9.5</v>
      </c>
      <c r="Q13" s="29">
        <v>2.5</v>
      </c>
      <c r="R13" s="29">
        <v>19.5</v>
      </c>
      <c r="S13" s="29">
        <v>4.5</v>
      </c>
      <c r="T13" s="29">
        <v>5</v>
      </c>
      <c r="U13" s="29">
        <v>1.7</v>
      </c>
      <c r="V13" s="29" t="s">
        <v>64</v>
      </c>
      <c r="W13" s="30">
        <v>22.8</v>
      </c>
      <c r="X13" s="34">
        <f t="shared" si="4"/>
        <v>1567.8</v>
      </c>
      <c r="Y13" s="41" t="s">
        <v>100</v>
      </c>
      <c r="Z13" s="33">
        <v>491.3</v>
      </c>
      <c r="AA13" s="41" t="s">
        <v>111</v>
      </c>
      <c r="AB13" s="33">
        <v>571.79999999999995</v>
      </c>
      <c r="AC13" s="41" t="s">
        <v>112</v>
      </c>
      <c r="AD13" s="33">
        <v>86</v>
      </c>
      <c r="AE13" s="41" t="s">
        <v>90</v>
      </c>
      <c r="AF13" s="33">
        <v>160.69999999999999</v>
      </c>
      <c r="AG13" s="41" t="s">
        <v>102</v>
      </c>
      <c r="AH13" s="33">
        <v>48</v>
      </c>
      <c r="AI13" s="40">
        <v>210</v>
      </c>
      <c r="AJ13" s="51">
        <f t="shared" si="5"/>
        <v>1553.5</v>
      </c>
      <c r="AK13" s="52">
        <f>AL13+AM13+AN13+AO13</f>
        <v>216.90000000000003</v>
      </c>
      <c r="AL13" s="52">
        <v>151.80000000000001</v>
      </c>
      <c r="AM13" s="52">
        <v>5.9</v>
      </c>
      <c r="AN13" s="52">
        <v>59.2</v>
      </c>
      <c r="AO13" s="52"/>
      <c r="AP13" s="53">
        <f>SUM(AQ13,AR13,AS13)</f>
        <v>387.1</v>
      </c>
      <c r="AQ13" s="53">
        <v>261.39999999999998</v>
      </c>
      <c r="AR13" s="53">
        <v>11.3</v>
      </c>
      <c r="AS13" s="53">
        <v>114.4</v>
      </c>
      <c r="AT13" s="52">
        <v>14.9</v>
      </c>
      <c r="AU13" s="53">
        <f t="shared" si="10"/>
        <v>589</v>
      </c>
      <c r="AV13" s="53">
        <v>401.4</v>
      </c>
      <c r="AW13" s="53">
        <v>15.5</v>
      </c>
      <c r="AX13" s="53">
        <v>156.4</v>
      </c>
      <c r="AY13" s="52">
        <v>15.7</v>
      </c>
      <c r="AZ13" s="53">
        <f t="shared" si="3"/>
        <v>360.5</v>
      </c>
      <c r="BA13" s="53">
        <v>249.7</v>
      </c>
      <c r="BB13" s="53">
        <v>8.6</v>
      </c>
      <c r="BC13" s="53">
        <v>86.5</v>
      </c>
      <c r="BD13" s="54">
        <v>15.7</v>
      </c>
      <c r="BE13" s="56">
        <f t="shared" si="6"/>
        <v>14.299999999999955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</sheetData>
  <mergeCells count="63">
    <mergeCell ref="A1:BD1"/>
    <mergeCell ref="X4:X5"/>
    <mergeCell ref="BC4:BC5"/>
    <mergeCell ref="BD4:BD5"/>
    <mergeCell ref="AP4:AP5"/>
    <mergeCell ref="AQ4:AQ5"/>
    <mergeCell ref="AR4:AR5"/>
    <mergeCell ref="AS4:AS5"/>
    <mergeCell ref="AT4:AT5"/>
    <mergeCell ref="AW4:AW5"/>
    <mergeCell ref="AX4:AX5"/>
    <mergeCell ref="AY4:AY5"/>
    <mergeCell ref="AZ4:AZ5"/>
    <mergeCell ref="BA4:BA5"/>
    <mergeCell ref="BB4:BB5"/>
    <mergeCell ref="A2:A5"/>
    <mergeCell ref="B2:B5"/>
    <mergeCell ref="C2:C5"/>
    <mergeCell ref="E2:W2"/>
    <mergeCell ref="W4:W5"/>
    <mergeCell ref="D2:D5"/>
    <mergeCell ref="P4:P5"/>
    <mergeCell ref="U4:U5"/>
    <mergeCell ref="AZ3:BD3"/>
    <mergeCell ref="AJ2:BD2"/>
    <mergeCell ref="AO4:AO5"/>
    <mergeCell ref="AU4:AU5"/>
    <mergeCell ref="AV4:AV5"/>
    <mergeCell ref="AK3:AO3"/>
    <mergeCell ref="AU3:AY3"/>
    <mergeCell ref="AP3:AT3"/>
    <mergeCell ref="AJ3:AJ5"/>
    <mergeCell ref="AK4:AK5"/>
    <mergeCell ref="AL4:AL5"/>
    <mergeCell ref="AM4:AM5"/>
    <mergeCell ref="AN4:AN5"/>
    <mergeCell ref="BE2:BE5"/>
    <mergeCell ref="E4:E5"/>
    <mergeCell ref="E3:I3"/>
    <mergeCell ref="J3:N3"/>
    <mergeCell ref="I4:I5"/>
    <mergeCell ref="J4:J5"/>
    <mergeCell ref="K4:K5"/>
    <mergeCell ref="L4:L5"/>
    <mergeCell ref="N4:N5"/>
    <mergeCell ref="O4:O5"/>
    <mergeCell ref="T4:T5"/>
    <mergeCell ref="Y4:Z4"/>
    <mergeCell ref="AA4:AB4"/>
    <mergeCell ref="X3:AH3"/>
    <mergeCell ref="AE4:AF4"/>
    <mergeCell ref="AG4:AH4"/>
    <mergeCell ref="X2:AH2"/>
    <mergeCell ref="F4:F5"/>
    <mergeCell ref="M4:M5"/>
    <mergeCell ref="Q4:Q5"/>
    <mergeCell ref="R4:R5"/>
    <mergeCell ref="S4:S5"/>
    <mergeCell ref="O3:W3"/>
    <mergeCell ref="G4:G5"/>
    <mergeCell ref="H4:H5"/>
    <mergeCell ref="AC4:AD4"/>
    <mergeCell ref="V4:V5"/>
  </mergeCells>
  <phoneticPr fontId="1" type="noConversion"/>
  <pageMargins left="0.19685039370078741" right="0.15748031496062992" top="0.43307086614173229" bottom="0.39370078740157483" header="0.31496062992125984" footer="0.31496062992125984"/>
  <pageSetup paperSize="9" scale="1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시도별사업신청서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Lee Kee-Won</cp:lastModifiedBy>
  <cp:lastPrinted>2014-12-19T05:58:36Z</cp:lastPrinted>
  <dcterms:created xsi:type="dcterms:W3CDTF">2014-02-18T02:02:10Z</dcterms:created>
  <dcterms:modified xsi:type="dcterms:W3CDTF">2015-12-13T01:42:10Z</dcterms:modified>
</cp:coreProperties>
</file>